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9roz" sheetId="13" r:id="rId13"/>
    <sheet name="hab10cas" sheetId="14" r:id="rId14"/>
    <sheet name="len11jas" sheetId="15" r:id="rId15"/>
    <sheet name="gar12zos" sheetId="16" r:id="rId16"/>
    <sheet name="vez13eza" sheetId="17" r:id="rId17"/>
    <sheet name="yer14ros" sheetId="18" r:id="rId18"/>
    <sheet name="pat15ana" sheetId="19" r:id="rId19"/>
    <sheet name="pat16ana" sheetId="20" r:id="rId20"/>
    <sheet name="pat17ión" sheetId="21" r:id="rId21"/>
    <sheet name="gir18sol" sheetId="22" r:id="rId22"/>
    <sheet name="col19lza" sheetId="23" r:id="rId23"/>
    <sheet name="vez20aje" sheetId="24" r:id="rId24"/>
    <sheet name="lec21tal" sheetId="25" r:id="rId25"/>
    <sheet name="tom22-V)" sheetId="26" r:id="rId26"/>
    <sheet name="tom23rva" sheetId="27" r:id="rId27"/>
    <sheet name="fre24són" sheetId="28" r:id="rId28"/>
    <sheet name="alc25ofa" sheetId="29" r:id="rId29"/>
    <sheet name="ceb26osa" sheetId="30" r:id="rId30"/>
    <sheet name="ceb27ano" sheetId="31" r:id="rId31"/>
    <sheet name="esp28cas" sheetId="32" r:id="rId32"/>
    <sheet name="cha29ñón" sheetId="33" r:id="rId33"/>
    <sheet name="otr30tas" sheetId="34" r:id="rId34"/>
    <sheet name="bró31oli" sheetId="35" r:id="rId35"/>
    <sheet name="cal32cín" sheetId="36" r:id="rId36"/>
    <sheet name="zan33ria" sheetId="37" r:id="rId37"/>
    <sheet name="nar34lce" sheetId="38" r:id="rId38"/>
    <sheet name="lim35món" sheetId="39" r:id="rId39"/>
    <sheet name="pom36elo" sheetId="40" r:id="rId40"/>
    <sheet name="plá37ano" sheetId="41" r:id="rId41"/>
    <sheet name="fra38esa" sheetId="42" r:id="rId42"/>
    <sheet name="ace39ara" sheetId="43" r:id="rId43"/>
    <sheet name="ace40ite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xlnm.Print_Area" localSheetId="1">'índice'!$A$1:$I$80</definedName>
    <definedName name="_xlnm.Print_Area" localSheetId="0">'portada'!$A$1:$K$70</definedName>
    <definedName name="_xlnm.Print_Area" localSheetId="2">'resumen nacional'!$A$1:$AB$94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42">'ace39ara'!#REF!</definedName>
    <definedName name="Menú_cuaderno" localSheetId="43">'ace40ite'!#REF!</definedName>
    <definedName name="Menú_cuaderno" localSheetId="28">'alc25ofa'!#REF!</definedName>
    <definedName name="Menú_cuaderno" localSheetId="12">'arr9roz'!#REF!</definedName>
    <definedName name="Menú_cuaderno" localSheetId="9">'ave6ena'!#REF!</definedName>
    <definedName name="Menú_cuaderno" localSheetId="34">'bró31oli'!#REF!</definedName>
    <definedName name="Menú_cuaderno" localSheetId="35">'cal32cín'!#REF!</definedName>
    <definedName name="Menú_cuaderno" localSheetId="29">'ceb26osa'!#REF!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'cha29ñón'!#REF!</definedName>
    <definedName name="Menú_cuaderno" localSheetId="22">'col19lza'!#REF!</definedName>
    <definedName name="Menú_cuaderno" localSheetId="31">'esp28cas'!#REF!</definedName>
    <definedName name="Menú_cuaderno" localSheetId="41">'fra38esa'!#REF!</definedName>
    <definedName name="Menú_cuaderno" localSheetId="27">'fre24són'!#REF!</definedName>
    <definedName name="Menú_cuaderno" localSheetId="15">'gar12zos'!#REF!</definedName>
    <definedName name="Menú_cuaderno" localSheetId="21">'gir18sol'!#REF!</definedName>
    <definedName name="Menú_cuaderno" localSheetId="13">'hab10cas'!#REF!</definedName>
    <definedName name="Menú_cuaderno" localSheetId="24">'lec21tal'!#REF!</definedName>
    <definedName name="Menú_cuaderno" localSheetId="14">'len11jas'!#REF!</definedName>
    <definedName name="Menú_cuaderno" localSheetId="38">'lim35món'!#REF!</definedName>
    <definedName name="Menú_cuaderno" localSheetId="37">'nar34lce'!#REF!</definedName>
    <definedName name="Menú_cuaderno" localSheetId="33">'otr30tas'!#REF!</definedName>
    <definedName name="Menú_cuaderno" localSheetId="18">'pat15ana'!#REF!</definedName>
    <definedName name="Menú_cuaderno" localSheetId="19">'pat16ana'!#REF!</definedName>
    <definedName name="Menú_cuaderno" localSheetId="20">'pat17ión'!#REF!</definedName>
    <definedName name="Menú_cuaderno" localSheetId="40">'plá37ano'!#REF!</definedName>
    <definedName name="Menú_cuaderno" localSheetId="39">'pom36elo'!#REF!</definedName>
    <definedName name="Menú_cuaderno" localSheetId="0">'[5]tri0ndo'!#REF!</definedName>
    <definedName name="Menú_cuaderno" localSheetId="25">'tom22-V)'!#REF!</definedName>
    <definedName name="Menú_cuaderno" localSheetId="26">'tom23rva'!#REF!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6">'vez13eza'!#REF!</definedName>
    <definedName name="Menú_cuaderno" localSheetId="23">'vez20aje'!#REF!</definedName>
    <definedName name="Menú_cuaderno" localSheetId="17">'yer14ros'!#REF!</definedName>
    <definedName name="Menú_cuaderno" localSheetId="36">'zan33ria'!#REF!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<sst xmlns="http://schemas.openxmlformats.org/spreadsheetml/2006/main" count="3222" uniqueCount="310">
  <si>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</si>
  <si>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</si>
  <si>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</si>
  <si>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</si>
  <si>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</si>
  <si>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</si>
  <si>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</si>
  <si>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</si>
  <si>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</si>
  <si>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</si>
  <si>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</si>
  <si>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</si>
  <si>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</si>
  <si>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</si>
  <si>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</si>
  <si>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</si>
  <si>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</si>
  <si>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</si>
  <si>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</si>
  <si>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</si>
  <si>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</si>
  <si>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</si>
  <si>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</si>
  <si>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</si>
  <si>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</si>
  <si>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</si>
  <si>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</si>
  <si>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</si>
  <si>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</si>
  <si>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</si>
  <si>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</si>
  <si>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</si>
  <si>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</si>
  <si>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</si>
  <si>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</si>
  <si>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</si>
  <si>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</si>
  <si>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</si>
  <si>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</si>
  <si>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</si>
  <si>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</si>
  <si>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</si>
  <si>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</si>
  <si>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</si>
  <si>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</si>
  <si>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</si>
  <si>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</si>
  <si>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</si>
  <si>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</si>
  <si>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</si>
  <si>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</si>
  <si>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</si>
  <si>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</si>
  <si>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</si>
  <si>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</si>
  <si>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</si>
  <si>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</si>
  <si>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</si>
  <si>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</si>
  <si>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</si>
  <si>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</si>
  <si>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</si>
  <si>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</si>
  <si>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</si>
  <si>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</si>
  <si>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</si>
  <si>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</si>
  <si>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</si>
  <si>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</si>
  <si>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2019 FEBRERO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</si>
  <si>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</si>
  <si>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</si>
  <si>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</si>
  <si>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</si>
  <si>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</si>
  <si>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</si>
  <si>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</si>
  <si>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</si>
  <si>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</si>
  <si>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HABAS SECAS</t>
  </si>
  <si>
    <t>LENTEJAS</t>
  </si>
  <si>
    <t>GARBANZOS</t>
  </si>
  <si>
    <t>VEZA</t>
  </si>
  <si>
    <t>YEROS</t>
  </si>
  <si>
    <t>PATATA EXTRATEMPRANA</t>
  </si>
  <si>
    <t>PATATA TEMPRANA</t>
  </si>
  <si>
    <t>PATATA MEDIA ESTACIÓN</t>
  </si>
  <si>
    <t>GIRASOL</t>
  </si>
  <si>
    <t>COLZA</t>
  </si>
  <si>
    <t>VEZA PARA FORRAJE</t>
  </si>
  <si>
    <t>LECHUGA TOTAL</t>
  </si>
  <si>
    <t>TOMATE (REC. 1-I/31-V)</t>
  </si>
  <si>
    <t>TOMATE CONSERVA</t>
  </si>
  <si>
    <t>FRESA Y FRESÓN</t>
  </si>
  <si>
    <t>ALCACHOFA</t>
  </si>
  <si>
    <t>CEBOLLA BABOSA</t>
  </si>
  <si>
    <t>CEBOLLA GRANO Y MEDIO GRANO</t>
  </si>
  <si>
    <t>ESPINACAS</t>
  </si>
  <si>
    <t>CHAMPIÑÓN</t>
  </si>
  <si>
    <t>OTRAS SETAS</t>
  </si>
  <si>
    <t>BRÓCOLI</t>
  </si>
  <si>
    <t>CALABACÍN</t>
  </si>
  <si>
    <t>ZANAHORIA</t>
  </si>
  <si>
    <t>NARANJA DULCE</t>
  </si>
  <si>
    <t>LIMÓN</t>
  </si>
  <si>
    <t>POMELO</t>
  </si>
  <si>
    <t>PLÁTANO</t>
  </si>
  <si>
    <t>FRAMBUESA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</si>
  <si>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</si>
  <si>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</si>
  <si>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</si>
  <si>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</si>
  <si>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</si>
  <si>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</si>
  <si>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</si>
  <si>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</si>
  <si>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</si>
  <si>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FEBRERO 2019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</si>
  <si>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</si>
  <si>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</si>
  <si>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</si>
  <si>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</si>
  <si>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</si>
  <si>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</si>
  <si>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</si>
  <si>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</si>
  <si>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</si>
  <si>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</si>
  <si>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</si>
  <si>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</si>
  <si>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</si>
  <si>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</si>
  <si>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</si>
  <si>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</si>
  <si>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</si>
  <si>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</si>
  <si>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</si>
  <si>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</si>
  <si>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</si>
  <si>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</si>
  <si>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</si>
  <si>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</si>
  <si>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</si>
  <si>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</si>
  <si>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</si>
  <si>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</si>
  <si>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</si>
  <si>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</si>
  <si>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</si>
  <si>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</si>
  <si>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</si>
  <si>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</si>
  <si>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</si>
  <si>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</si>
  <si>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</si>
  <si>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</si>
  <si>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</si>
  <si>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</si>
  <si>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</si>
  <si>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</si>
  <si>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</si>
  <si>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</si>
  <si>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</si>
  <si>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</si>
  <si>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</si>
  <si>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</si>
  <si>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</si>
  <si>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</si>
  <si>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</si>
  <si>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</si>
  <si>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</si>
  <si>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</si>
  <si>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</si>
  <si>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</si>
  <si>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</si>
  <si>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</si>
  <si>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</si>
  <si>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</si>
  <si>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</si>
  <si>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</si>
  <si>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</si>
  <si>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</si>
  <si>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</si>
  <si>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</si>
  <si>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</si>
  <si>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</si>
  <si>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</si>
  <si>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</si>
  <si>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</si>
  <si>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</si>
  <si>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</si>
  <si>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</si>
  <si>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</si>
  <si>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</si>
  <si>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</si>
  <si>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</si>
  <si>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</si>
  <si>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</si>
  <si>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</si>
  <si>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</si>
  <si>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</si>
  <si>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</si>
  <si>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</si>
  <si>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</si>
  <si>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</si>
  <si>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</si>
  <si>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</si>
  <si>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</si>
  <si>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</si>
  <si>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</si>
  <si>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</si>
  <si>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</si>
  <si>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</si>
  <si>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</si>
  <si>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</si>
  <si>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</si>
  <si>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</si>
  <si>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</si>
  <si>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</si>
  <si>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</si>
  <si>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</si>
  <si>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</si>
  <si>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</si>
  <si>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habas secas</t>
  </si>
  <si>
    <t xml:space="preserve"> lentejas</t>
  </si>
  <si>
    <t xml:space="preserve"> garbanzos</t>
  </si>
  <si>
    <t xml:space="preserve"> veza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</si>
  <si>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</si>
  <si>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</si>
  <si>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</si>
  <si>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</si>
  <si>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girasol</t>
  </si>
  <si>
    <t xml:space="preserve"> colza</t>
  </si>
  <si>
    <t xml:space="preserve"> veza para forraje</t>
  </si>
  <si>
    <t xml:space="preserve"> lechuga total</t>
  </si>
  <si>
    <t xml:space="preserve"> tomate (rec. 1-i/31-v)</t>
  </si>
  <si>
    <t xml:space="preserve"> tomate conserva</t>
  </si>
  <si>
    <t xml:space="preserve"> fresa y fresón</t>
  </si>
  <si>
    <t xml:space="preserve"> alcachofa</t>
  </si>
  <si>
    <t xml:space="preserve"> cebolla babosa</t>
  </si>
  <si>
    <t xml:space="preserve"> cebolla grano y medio grano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</si>
  <si>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</si>
  <si>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</si>
  <si>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</si>
  <si>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</si>
  <si>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</si>
  <si>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zanahoria</t>
  </si>
  <si>
    <t xml:space="preserve"> naranja dulce</t>
  </si>
  <si>
    <t xml:space="preserve"> limón</t>
  </si>
  <si>
    <t xml:space="preserve"> pomelo</t>
  </si>
  <si>
    <t xml:space="preserve"> plátano</t>
  </si>
  <si>
    <t xml:space="preserve"> frambuesa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</si>
  <si>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</si>
  <si>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</si>
  <si>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</si>
  <si>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</si>
  <si>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FEBRERO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</si>
  <si>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</si>
  <si>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</si>
  <si>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</si>
  <si>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</si>
  <si>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</si>
  <si>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29/03/2019</t>
  </si>
  <si>
    <t>DEFINITIVO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</si>
  <si>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</si>
  <si>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</si>
  <si>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</si>
  <si>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</si>
  <si>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</si>
  <si>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</si>
  <si>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</si>
  <si>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</si>
  <si>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</si>
  <si>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</si>
  <si>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</si>
  <si>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</si>
  <si>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</si>
  <si>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</si>
  <si>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</si>
  <si>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</si>
  <si>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</si>
  <si>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</si>
  <si>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</si>
  <si>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</si>
  <si>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</si>
  <si>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</si>
  <si>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</si>
  <si>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</si>
  <si>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</si>
  <si>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</si>
  <si>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</si>
  <si>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</si>
  <si>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</si>
  <si>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</si>
  <si>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</si>
  <si>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</si>
  <si>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</si>
  <si>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</si>
  <si>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</si>
  <si>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</si>
  <si>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</si>
  <si>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</si>
  <si>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</si>
  <si>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</si>
  <si>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</si>
  <si>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</si>
  <si>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</si>
  <si>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</si>
  <si>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MES (1)</t>
  </si>
  <si>
    <t>DEFINIT.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</si>
</sst>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76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2" fillId="0" borderId="0" xfId="52">
      <alignment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4" fillId="0" borderId="0" xfId="53" applyFont="1" applyAlignment="1">
      <alignment vertical="justify"/>
      <protection/>
    </xf>
    <xf numFmtId="0" fontId="4" fillId="33" borderId="0" xfId="53" applyFont="1" applyFill="1" applyAlignment="1">
      <alignment vertical="justify"/>
      <protection/>
    </xf>
    <xf numFmtId="0" fontId="5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justify"/>
      <protection/>
    </xf>
    <xf numFmtId="0" fontId="5" fillId="33" borderId="0" xfId="53" applyFont="1" applyFill="1" applyBorder="1" applyAlignment="1" quotePrefix="1">
      <alignment horizontal="left" vertical="justify"/>
      <protection/>
    </xf>
    <xf numFmtId="0" fontId="5" fillId="33" borderId="0" xfId="53" applyFont="1" applyFill="1" applyBorder="1" applyAlignment="1">
      <alignment horizontal="left" vertical="center"/>
      <protection/>
    </xf>
    <xf numFmtId="0" fontId="6" fillId="34" borderId="10" xfId="53" applyFont="1" applyFill="1" applyBorder="1" applyAlignment="1" quotePrefix="1">
      <alignment horizontal="center" vertical="justify"/>
      <protection/>
    </xf>
    <xf numFmtId="0" fontId="6" fillId="33" borderId="0" xfId="53" applyFont="1" applyFill="1" applyBorder="1" applyAlignment="1">
      <alignment vertical="justify"/>
      <protection/>
    </xf>
    <xf numFmtId="0" fontId="6" fillId="33" borderId="0" xfId="53" applyFont="1" applyFill="1" applyAlignment="1">
      <alignment vertical="justify"/>
      <protection/>
    </xf>
    <xf numFmtId="0" fontId="5" fillId="0" borderId="0" xfId="53" applyFont="1" applyAlignment="1">
      <alignment vertical="justify"/>
      <protection/>
    </xf>
    <xf numFmtId="0" fontId="6" fillId="34" borderId="11" xfId="53" applyFont="1" applyFill="1" applyBorder="1" applyAlignment="1" quotePrefix="1">
      <alignment horizontal="center" vertical="justify"/>
      <protection/>
    </xf>
    <xf numFmtId="0" fontId="6" fillId="34" borderId="12" xfId="53" applyFont="1" applyFill="1" applyBorder="1" applyAlignment="1">
      <alignment vertical="justify"/>
      <protection/>
    </xf>
    <xf numFmtId="0" fontId="6" fillId="34" borderId="13" xfId="53" applyFont="1" applyFill="1" applyBorder="1" applyAlignment="1">
      <alignment vertical="justify"/>
      <protection/>
    </xf>
    <xf numFmtId="0" fontId="6" fillId="34" borderId="14" xfId="53" applyFont="1" applyFill="1" applyBorder="1" applyAlignment="1">
      <alignment vertical="justify"/>
      <protection/>
    </xf>
    <xf numFmtId="1" fontId="6" fillId="34" borderId="15" xfId="53" applyNumberFormat="1" applyFont="1" applyFill="1" applyBorder="1" applyAlignment="1">
      <alignment horizontal="center" vertical="justify"/>
      <protection/>
    </xf>
    <xf numFmtId="1" fontId="6" fillId="34" borderId="16" xfId="53" applyNumberFormat="1" applyFont="1" applyFill="1" applyBorder="1" applyAlignment="1">
      <alignment horizontal="center" vertical="justify"/>
      <protection/>
    </xf>
    <xf numFmtId="1" fontId="6" fillId="34" borderId="17" xfId="53" applyNumberFormat="1" applyFont="1" applyFill="1" applyBorder="1" applyAlignment="1">
      <alignment horizontal="center" vertical="justify"/>
      <protection/>
    </xf>
    <xf numFmtId="1" fontId="6" fillId="33" borderId="0" xfId="53" applyNumberFormat="1" applyFont="1" applyFill="1" applyAlignment="1">
      <alignment horizontal="center" vertical="justify"/>
      <protection/>
    </xf>
    <xf numFmtId="0" fontId="6" fillId="34" borderId="18" xfId="53" applyFont="1" applyFill="1" applyBorder="1" applyAlignment="1">
      <alignment vertical="justify"/>
      <protection/>
    </xf>
    <xf numFmtId="0" fontId="6" fillId="34" borderId="12" xfId="53" applyFont="1" applyFill="1" applyBorder="1" applyAlignment="1">
      <alignment horizontal="center" vertical="justify"/>
      <protection/>
    </xf>
    <xf numFmtId="0" fontId="6" fillId="34" borderId="13" xfId="53" applyFont="1" applyFill="1" applyBorder="1" applyAlignment="1">
      <alignment horizontal="center" vertical="justify"/>
      <protection/>
    </xf>
    <xf numFmtId="0" fontId="6" fillId="34" borderId="14" xfId="53" applyFont="1" applyFill="1" applyBorder="1" applyAlignment="1">
      <alignment horizontal="center" vertical="justify"/>
      <protection/>
    </xf>
    <xf numFmtId="0" fontId="6" fillId="33" borderId="0" xfId="53" applyFont="1" applyFill="1" applyAlignment="1">
      <alignment horizontal="center" vertical="justify"/>
      <protection/>
    </xf>
    <xf numFmtId="0" fontId="4" fillId="33" borderId="19" xfId="53" applyFont="1" applyFill="1" applyBorder="1" applyAlignment="1">
      <alignment horizontal="fill" vertical="justify"/>
      <protection/>
    </xf>
    <xf numFmtId="0" fontId="4" fillId="33" borderId="0" xfId="53" applyFont="1" applyFill="1" applyAlignment="1">
      <alignment horizontal="fill" vertical="justify"/>
      <protection/>
    </xf>
    <xf numFmtId="0" fontId="4" fillId="33" borderId="0" xfId="53" applyFont="1" applyFill="1" applyBorder="1" applyAlignment="1">
      <alignment horizontal="fill" vertical="justify"/>
      <protection/>
    </xf>
    <xf numFmtId="0" fontId="4" fillId="33" borderId="20" xfId="53" applyFont="1" applyFill="1" applyBorder="1" applyAlignment="1">
      <alignment horizontal="fill" vertical="justify"/>
      <protection/>
    </xf>
    <xf numFmtId="0" fontId="7" fillId="33" borderId="19" xfId="53" applyFont="1" applyFill="1" applyBorder="1" applyAlignment="1" quotePrefix="1">
      <alignment horizontal="left" vertical="justify"/>
      <protection/>
    </xf>
    <xf numFmtId="0" fontId="7" fillId="33" borderId="0" xfId="53" applyFont="1" applyFill="1" applyAlignment="1">
      <alignment vertical="justify"/>
      <protection/>
    </xf>
    <xf numFmtId="3" fontId="7" fillId="33" borderId="0" xfId="53" applyNumberFormat="1" applyFont="1" applyFill="1" applyAlignment="1" applyProtection="1">
      <alignment vertical="justify"/>
      <protection/>
    </xf>
    <xf numFmtId="164" fontId="7" fillId="33" borderId="0" xfId="53" applyNumberFormat="1" applyFont="1" applyFill="1" applyAlignment="1" applyProtection="1">
      <alignment vertical="justify"/>
      <protection/>
    </xf>
    <xf numFmtId="164" fontId="7" fillId="33" borderId="20" xfId="53" applyNumberFormat="1" applyFont="1" applyFill="1" applyBorder="1" applyAlignment="1" applyProtection="1">
      <alignment vertical="justify"/>
      <protection/>
    </xf>
    <xf numFmtId="0" fontId="7" fillId="0" borderId="0" xfId="53" applyFont="1" applyAlignment="1">
      <alignment vertical="justify"/>
      <protection/>
    </xf>
    <xf numFmtId="0" fontId="7" fillId="0" borderId="19" xfId="53" applyFont="1" applyBorder="1" applyAlignment="1">
      <alignment vertical="justify"/>
      <protection/>
    </xf>
    <xf numFmtId="0" fontId="7" fillId="33" borderId="19" xfId="53" applyFont="1" applyFill="1" applyBorder="1" applyAlignment="1">
      <alignment vertical="justify"/>
      <protection/>
    </xf>
    <xf numFmtId="0" fontId="6" fillId="34" borderId="21" xfId="53" applyFont="1" applyFill="1" applyBorder="1" applyAlignment="1">
      <alignment vertical="justify"/>
      <protection/>
    </xf>
    <xf numFmtId="0" fontId="6" fillId="34" borderId="22" xfId="53" applyFont="1" applyFill="1" applyBorder="1" applyAlignment="1">
      <alignment vertical="justify"/>
      <protection/>
    </xf>
    <xf numFmtId="3" fontId="6" fillId="34" borderId="22" xfId="53" applyNumberFormat="1" applyFont="1" applyFill="1" applyBorder="1" applyAlignment="1" applyProtection="1">
      <alignment vertical="justify"/>
      <protection/>
    </xf>
    <xf numFmtId="164" fontId="6" fillId="34" borderId="23" xfId="53" applyNumberFormat="1" applyFont="1" applyFill="1" applyBorder="1" applyAlignment="1" applyProtection="1">
      <alignment vertical="justify"/>
      <protection/>
    </xf>
    <xf numFmtId="164" fontId="6" fillId="33" borderId="0" xfId="53" applyNumberFormat="1" applyFont="1" applyFill="1" applyAlignment="1" applyProtection="1">
      <alignment vertical="justify"/>
      <protection/>
    </xf>
    <xf numFmtId="164" fontId="6" fillId="34" borderId="24" xfId="53" applyNumberFormat="1" applyFont="1" applyFill="1" applyBorder="1" applyAlignment="1" applyProtection="1">
      <alignment vertical="justify"/>
      <protection/>
    </xf>
    <xf numFmtId="0" fontId="6" fillId="0" borderId="0" xfId="53" applyFont="1" applyAlignment="1">
      <alignment vertical="justify"/>
      <protection/>
    </xf>
    <xf numFmtId="0" fontId="6" fillId="34" borderId="21" xfId="53" applyFont="1" applyFill="1" applyBorder="1" applyAlignment="1" quotePrefix="1">
      <alignment horizontal="left" vertical="justify"/>
      <protection/>
    </xf>
    <xf numFmtId="0" fontId="7" fillId="33" borderId="0" xfId="53" applyFont="1" applyFill="1" applyBorder="1" applyAlignment="1">
      <alignment vertical="justify"/>
      <protection/>
    </xf>
    <xf numFmtId="3" fontId="7" fillId="33" borderId="0" xfId="53" applyNumberFormat="1" applyFont="1" applyFill="1" applyBorder="1" applyAlignment="1" applyProtection="1">
      <alignment vertical="justify"/>
      <protection/>
    </xf>
    <xf numFmtId="164" fontId="7" fillId="33" borderId="0" xfId="53" applyNumberFormat="1" applyFont="1" applyFill="1" applyBorder="1" applyAlignment="1" applyProtection="1">
      <alignment vertical="justify"/>
      <protection/>
    </xf>
    <xf numFmtId="0" fontId="7" fillId="34" borderId="25" xfId="53" applyFont="1" applyFill="1" applyBorder="1" applyAlignment="1">
      <alignment vertical="justify"/>
      <protection/>
    </xf>
    <xf numFmtId="0" fontId="7" fillId="34" borderId="16" xfId="53" applyFont="1" applyFill="1" applyBorder="1" applyAlignment="1">
      <alignment vertical="justify"/>
      <protection/>
    </xf>
    <xf numFmtId="3" fontId="7" fillId="34" borderId="16" xfId="53" applyNumberFormat="1" applyFont="1" applyFill="1" applyBorder="1" applyAlignment="1" applyProtection="1">
      <alignment vertical="justify"/>
      <protection/>
    </xf>
    <xf numFmtId="164" fontId="7" fillId="34" borderId="17" xfId="53" applyNumberFormat="1" applyFont="1" applyFill="1" applyBorder="1" applyAlignment="1" applyProtection="1">
      <alignment vertical="justify"/>
      <protection/>
    </xf>
    <xf numFmtId="0" fontId="6" fillId="34" borderId="19" xfId="53" applyFont="1" applyFill="1" applyBorder="1" applyAlignment="1">
      <alignment vertical="justify"/>
      <protection/>
    </xf>
    <xf numFmtId="0" fontId="6" fillId="34" borderId="0" xfId="53" applyFont="1" applyFill="1" applyBorder="1" applyAlignment="1">
      <alignment vertical="justify"/>
      <protection/>
    </xf>
    <xf numFmtId="3" fontId="6" fillId="34" borderId="0" xfId="53" applyNumberFormat="1" applyFont="1" applyFill="1" applyBorder="1" applyAlignment="1" applyProtection="1">
      <alignment vertical="justify"/>
      <protection/>
    </xf>
    <xf numFmtId="164" fontId="6" fillId="34" borderId="20" xfId="53" applyNumberFormat="1" applyFont="1" applyFill="1" applyBorder="1" applyAlignment="1" applyProtection="1">
      <alignment vertical="justify"/>
      <protection/>
    </xf>
    <xf numFmtId="0" fontId="2" fillId="34" borderId="26" xfId="53" applyFont="1" applyFill="1" applyBorder="1" applyAlignment="1">
      <alignment vertical="justify"/>
      <protection/>
    </xf>
    <xf numFmtId="0" fontId="2" fillId="34" borderId="13" xfId="53" applyFont="1" applyFill="1" applyBorder="1" applyAlignment="1">
      <alignment vertical="justify"/>
      <protection/>
    </xf>
    <xf numFmtId="3" fontId="2" fillId="34" borderId="13" xfId="53" applyNumberFormat="1" applyFont="1" applyFill="1" applyBorder="1" applyAlignment="1">
      <alignment vertical="justify"/>
      <protection/>
    </xf>
    <xf numFmtId="0" fontId="2" fillId="34" borderId="14" xfId="53" applyFont="1" applyFill="1" applyBorder="1" applyAlignment="1">
      <alignment vertical="justify"/>
      <protection/>
    </xf>
    <xf numFmtId="0" fontId="2" fillId="33" borderId="13" xfId="53" applyFont="1" applyFill="1" applyBorder="1" applyAlignment="1">
      <alignment vertical="justify"/>
      <protection/>
    </xf>
    <xf numFmtId="165" fontId="2" fillId="34" borderId="12" xfId="53" applyNumberFormat="1" applyFont="1" applyFill="1" applyBorder="1" applyAlignment="1">
      <alignment vertical="justify"/>
      <protection/>
    </xf>
    <xf numFmtId="165" fontId="2" fillId="34" borderId="13" xfId="53" applyNumberFormat="1" applyFont="1" applyFill="1" applyBorder="1" applyAlignment="1">
      <alignment vertical="justify"/>
      <protection/>
    </xf>
    <xf numFmtId="0" fontId="2" fillId="0" borderId="0" xfId="53" applyFont="1" applyAlignment="1">
      <alignment vertical="justify"/>
      <protection/>
    </xf>
    <xf numFmtId="37" fontId="2" fillId="0" borderId="0" xfId="53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3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Fill="1" applyAlignment="1">
      <alignment horizontal="right"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2" applyFill="1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applyAlignment="1" quotePrefix="1">
      <alignment/>
      <protection/>
    </xf>
    <xf numFmtId="0" fontId="5" fillId="33" borderId="0" xfId="52" applyFont="1" applyFill="1" applyAlignment="1">
      <alignment/>
      <protection/>
    </xf>
    <xf numFmtId="0" fontId="11" fillId="33" borderId="0" xfId="52" applyFont="1" applyFill="1">
      <alignment/>
      <protection/>
    </xf>
    <xf numFmtId="0" fontId="5" fillId="34" borderId="28" xfId="52" applyFont="1" applyFill="1" applyBorder="1">
      <alignment/>
      <protection/>
    </xf>
    <xf numFmtId="0" fontId="5" fillId="34" borderId="29" xfId="52" applyFont="1" applyFill="1" applyBorder="1">
      <alignment/>
      <protection/>
    </xf>
    <xf numFmtId="0" fontId="5" fillId="34" borderId="30" xfId="52" applyFont="1" applyFill="1" applyBorder="1" applyAlignment="1" quotePrefix="1">
      <alignment horizontal="center"/>
      <protection/>
    </xf>
    <xf numFmtId="0" fontId="5" fillId="33" borderId="0" xfId="52" applyFont="1" applyFill="1">
      <alignment/>
      <protection/>
    </xf>
    <xf numFmtId="0" fontId="5" fillId="34" borderId="19" xfId="52" applyFont="1" applyFill="1" applyBorder="1" applyAlignment="1">
      <alignment horizontal="left"/>
      <protection/>
    </xf>
    <xf numFmtId="0" fontId="5" fillId="34" borderId="0" xfId="52" applyFont="1" applyFill="1" applyBorder="1" applyAlignment="1">
      <alignment horizontal="left"/>
      <protection/>
    </xf>
    <xf numFmtId="0" fontId="5" fillId="34" borderId="31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left"/>
      <protection/>
    </xf>
    <xf numFmtId="0" fontId="5" fillId="33" borderId="0" xfId="52" applyFont="1" applyFill="1" applyBorder="1" applyAlignment="1">
      <alignment horizontal="left"/>
      <protection/>
    </xf>
    <xf numFmtId="0" fontId="5" fillId="33" borderId="31" xfId="52" applyFont="1" applyFill="1" applyBorder="1" applyAlignment="1">
      <alignment horizontal="center"/>
      <protection/>
    </xf>
    <xf numFmtId="0" fontId="5" fillId="34" borderId="32" xfId="52" applyFont="1" applyFill="1" applyBorder="1" applyAlignment="1">
      <alignment horizontal="left"/>
      <protection/>
    </xf>
    <xf numFmtId="0" fontId="5" fillId="34" borderId="33" xfId="52" applyFont="1" applyFill="1" applyBorder="1" applyAlignment="1">
      <alignment horizontal="left"/>
      <protection/>
    </xf>
    <xf numFmtId="0" fontId="5" fillId="34" borderId="34" xfId="52" applyFont="1" applyFill="1" applyBorder="1" applyAlignment="1">
      <alignment horizontal="center"/>
      <protection/>
    </xf>
    <xf numFmtId="0" fontId="2" fillId="0" borderId="0" xfId="52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166" fontId="7" fillId="33" borderId="0" xfId="53" applyNumberFormat="1" applyFont="1" applyFill="1" applyBorder="1" applyAlignment="1" applyProtection="1">
      <alignment vertical="justify"/>
      <protection/>
    </xf>
    <xf numFmtId="166" fontId="6" fillId="34" borderId="21" xfId="53" applyNumberFormat="1" applyFont="1" applyFill="1" applyBorder="1" applyAlignment="1" applyProtection="1">
      <alignment vertical="justify"/>
      <protection/>
    </xf>
    <xf numFmtId="166" fontId="6" fillId="34" borderId="22" xfId="53" applyNumberFormat="1" applyFont="1" applyFill="1" applyBorder="1" applyAlignment="1" applyProtection="1">
      <alignment vertical="justify"/>
      <protection/>
    </xf>
    <xf numFmtId="166" fontId="7" fillId="34" borderId="15" xfId="53" applyNumberFormat="1" applyFont="1" applyFill="1" applyBorder="1" applyAlignment="1" applyProtection="1">
      <alignment vertical="justify"/>
      <protection/>
    </xf>
    <xf numFmtId="166" fontId="7" fillId="34" borderId="16" xfId="53" applyNumberFormat="1" applyFont="1" applyFill="1" applyBorder="1" applyAlignment="1" applyProtection="1">
      <alignment vertical="justify"/>
      <protection/>
    </xf>
    <xf numFmtId="166" fontId="6" fillId="34" borderId="27" xfId="53" applyNumberFormat="1" applyFont="1" applyFill="1" applyBorder="1" applyAlignment="1" applyProtection="1">
      <alignment vertical="justify"/>
      <protection/>
    </xf>
    <xf numFmtId="166" fontId="6" fillId="34" borderId="0" xfId="53" applyNumberFormat="1" applyFont="1" applyFill="1" applyBorder="1" applyAlignment="1" applyProtection="1">
      <alignment vertical="justify"/>
      <protection/>
    </xf>
    <xf numFmtId="4" fontId="7" fillId="33" borderId="0" xfId="53" applyNumberFormat="1" applyFont="1" applyFill="1" applyAlignment="1" applyProtection="1">
      <alignment vertical="justify"/>
      <protection/>
    </xf>
    <xf numFmtId="4" fontId="6" fillId="34" borderId="22" xfId="53" applyNumberFormat="1" applyFont="1" applyFill="1" applyBorder="1" applyAlignment="1" applyProtection="1">
      <alignment vertical="justify"/>
      <protection/>
    </xf>
    <xf numFmtId="4" fontId="7" fillId="33" borderId="0" xfId="53" applyNumberFormat="1" applyFont="1" applyFill="1" applyBorder="1" applyAlignment="1" applyProtection="1">
      <alignment vertical="justify"/>
      <protection/>
    </xf>
    <xf numFmtId="4" fontId="7" fillId="34" borderId="16" xfId="53" applyNumberFormat="1" applyFont="1" applyFill="1" applyBorder="1" applyAlignment="1" applyProtection="1">
      <alignment vertical="justify"/>
      <protection/>
    </xf>
    <xf numFmtId="4" fontId="6" fillId="34" borderId="0" xfId="53" applyNumberFormat="1" applyFont="1" applyFill="1" applyBorder="1" applyAlignment="1" applyProtection="1">
      <alignment vertical="justify"/>
      <protection/>
    </xf>
    <xf numFmtId="4" fontId="4" fillId="0" borderId="0" xfId="55" applyNumberFormat="1" applyFont="1" applyAlignment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2" applyFont="1" applyFill="1" applyAlignment="1">
      <alignment horizontal="center"/>
      <protection/>
    </xf>
    <xf numFmtId="0" fontId="7" fillId="0" borderId="0" xfId="55" applyFont="1" applyAlignment="1">
      <alignment vertical="justify" wrapText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7" fillId="0" borderId="0" xfId="55" applyNumberFormat="1" applyFont="1" applyAlignment="1">
      <alignment vertical="justify" wrapText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5" fillId="33" borderId="0" xfId="53" applyFont="1" applyFill="1" applyBorder="1" applyAlignment="1">
      <alignment horizontal="center" vertical="justify"/>
      <protection/>
    </xf>
    <xf numFmtId="0" fontId="6" fillId="34" borderId="15" xfId="53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/>
      <protection/>
    </xf>
    <xf numFmtId="0" fontId="6" fillId="34" borderId="15" xfId="53" applyFont="1" applyFill="1" applyBorder="1" applyAlignment="1" quotePrefix="1">
      <alignment horizontal="center" vertical="center"/>
      <protection/>
    </xf>
    <xf numFmtId="0" fontId="6" fillId="34" borderId="16" xfId="53" applyFont="1" applyFill="1" applyBorder="1" applyAlignment="1" quotePrefix="1">
      <alignment horizontal="center" vertical="center"/>
      <protection/>
    </xf>
    <xf numFmtId="0" fontId="6" fillId="34" borderId="17" xfId="53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87" customWidth="1"/>
    <col min="2" max="2" width="14.140625" style="187" customWidth="1"/>
    <col min="3" max="10" width="11.57421875" style="187" customWidth="1"/>
    <col min="11" max="11" width="1.57421875" style="187" customWidth="1"/>
    <col min="12" max="16384" width="11.57421875" style="187" customWidth="1"/>
  </cols>
  <sheetData>
    <row r="1" spans="1:11" ht="12.75">
      <c r="A1" s="186"/>
      <c r="B1" s="232" t="s">
        <v>257</v>
      </c>
      <c r="C1" s="232"/>
      <c r="D1" s="232"/>
      <c r="E1" s="186"/>
      <c r="F1" s="186"/>
      <c r="G1" s="186"/>
      <c r="H1" s="186"/>
      <c r="I1" s="186"/>
      <c r="J1" s="186"/>
      <c r="K1" s="186"/>
    </row>
    <row r="2" spans="1:11" ht="12.75">
      <c r="A2" s="186"/>
      <c r="B2" s="232"/>
      <c r="C2" s="232"/>
      <c r="D2" s="232"/>
      <c r="E2" s="186"/>
      <c r="F2" s="186"/>
      <c r="G2" s="233"/>
      <c r="H2" s="234"/>
      <c r="I2" s="234"/>
      <c r="J2" s="235"/>
      <c r="K2" s="188"/>
    </row>
    <row r="3" spans="1:11" ht="5.25" customHeight="1">
      <c r="A3" s="186"/>
      <c r="B3" s="232"/>
      <c r="C3" s="232"/>
      <c r="D3" s="232"/>
      <c r="E3" s="186"/>
      <c r="F3" s="186"/>
      <c r="G3" s="189"/>
      <c r="H3" s="190"/>
      <c r="I3" s="190"/>
      <c r="J3" s="191"/>
      <c r="K3" s="188"/>
    </row>
    <row r="4" spans="1:11" ht="12.75">
      <c r="A4" s="186"/>
      <c r="B4" s="232"/>
      <c r="C4" s="232"/>
      <c r="D4" s="232"/>
      <c r="E4" s="186"/>
      <c r="F4" s="186"/>
      <c r="G4" s="236" t="s">
        <v>254</v>
      </c>
      <c r="H4" s="237"/>
      <c r="I4" s="237"/>
      <c r="J4" s="238"/>
      <c r="K4" s="188"/>
    </row>
    <row r="5" spans="1:11" ht="12.75">
      <c r="A5" s="186"/>
      <c r="B5" s="186"/>
      <c r="C5" s="186"/>
      <c r="D5" s="186"/>
      <c r="E5" s="186"/>
      <c r="F5" s="186"/>
      <c r="G5" s="239"/>
      <c r="H5" s="240"/>
      <c r="I5" s="240"/>
      <c r="J5" s="241"/>
      <c r="K5" s="188"/>
    </row>
    <row r="6" spans="1:11" ht="12.75">
      <c r="A6" s="186"/>
      <c r="B6" s="186"/>
      <c r="C6" s="186"/>
      <c r="D6" s="186"/>
      <c r="E6" s="186"/>
      <c r="F6" s="186"/>
      <c r="G6" s="192"/>
      <c r="H6" s="192"/>
      <c r="I6" s="192"/>
      <c r="J6" s="192"/>
      <c r="K6" s="188"/>
    </row>
    <row r="7" spans="1:11" ht="5.25" customHeight="1">
      <c r="A7" s="186"/>
      <c r="B7" s="186"/>
      <c r="C7" s="186"/>
      <c r="D7" s="186"/>
      <c r="E7" s="186"/>
      <c r="F7" s="186"/>
      <c r="G7" s="193"/>
      <c r="H7" s="193"/>
      <c r="I7" s="193"/>
      <c r="J7" s="193"/>
      <c r="K7" s="188"/>
    </row>
    <row r="8" spans="1:11" ht="12.75">
      <c r="A8" s="186"/>
      <c r="B8" s="186"/>
      <c r="C8" s="186"/>
      <c r="D8" s="186"/>
      <c r="E8" s="186"/>
      <c r="F8" s="186"/>
      <c r="G8" s="242" t="s">
        <v>258</v>
      </c>
      <c r="H8" s="242"/>
      <c r="I8" s="242"/>
      <c r="J8" s="242"/>
      <c r="K8" s="242"/>
    </row>
    <row r="9" spans="1:11" ht="16.5" customHeight="1">
      <c r="A9" s="186"/>
      <c r="B9" s="186"/>
      <c r="C9" s="186"/>
      <c r="D9" s="194"/>
      <c r="E9" s="194"/>
      <c r="F9" s="186"/>
      <c r="G9" s="242" t="s">
        <v>259</v>
      </c>
      <c r="H9" s="242"/>
      <c r="I9" s="242"/>
      <c r="J9" s="242"/>
      <c r="K9" s="242"/>
    </row>
    <row r="10" spans="1:11" ht="12.75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1" ht="12.7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</row>
    <row r="12" spans="1:11" ht="12.7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1" ht="12.75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</row>
    <row r="14" spans="1:11" ht="12.7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</row>
    <row r="15" spans="1:11" ht="12.7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</row>
    <row r="16" spans="1:11" ht="12.7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</row>
    <row r="17" spans="1:11" ht="12.7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</row>
    <row r="18" spans="1:11" ht="12.7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11" ht="12.7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</row>
    <row r="20" spans="1:11" ht="12.7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</row>
    <row r="21" spans="1:11" ht="12.7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</row>
    <row r="22" spans="1:11" ht="12.75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1:11" ht="13.5" thickBo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1" ht="13.5" thickTop="1">
      <c r="A24" s="186"/>
      <c r="B24" s="186"/>
      <c r="C24" s="195"/>
      <c r="D24" s="196"/>
      <c r="E24" s="196"/>
      <c r="F24" s="196"/>
      <c r="G24" s="196"/>
      <c r="H24" s="196"/>
      <c r="I24" s="197"/>
      <c r="J24" s="186"/>
      <c r="K24" s="186"/>
    </row>
    <row r="25" spans="1:11" ht="12.75">
      <c r="A25" s="186"/>
      <c r="B25" s="186"/>
      <c r="C25" s="198"/>
      <c r="D25" s="199"/>
      <c r="E25" s="199"/>
      <c r="F25" s="199"/>
      <c r="G25" s="199"/>
      <c r="H25" s="199"/>
      <c r="I25" s="200"/>
      <c r="J25" s="186"/>
      <c r="K25" s="186"/>
    </row>
    <row r="26" spans="1:11" ht="12.75">
      <c r="A26" s="186"/>
      <c r="B26" s="186"/>
      <c r="C26" s="198"/>
      <c r="D26" s="199"/>
      <c r="E26" s="199"/>
      <c r="F26" s="199"/>
      <c r="G26" s="199"/>
      <c r="H26" s="199"/>
      <c r="I26" s="200"/>
      <c r="J26" s="186"/>
      <c r="K26" s="186"/>
    </row>
    <row r="27" spans="1:11" ht="18.75" customHeight="1">
      <c r="A27" s="186"/>
      <c r="B27" s="186"/>
      <c r="C27" s="247" t="s">
        <v>255</v>
      </c>
      <c r="D27" s="248"/>
      <c r="E27" s="248"/>
      <c r="F27" s="248"/>
      <c r="G27" s="248"/>
      <c r="H27" s="248"/>
      <c r="I27" s="249"/>
      <c r="J27" s="186"/>
      <c r="K27" s="186"/>
    </row>
    <row r="28" spans="1:11" ht="12.75">
      <c r="A28" s="186"/>
      <c r="B28" s="186"/>
      <c r="C28" s="198"/>
      <c r="D28" s="199"/>
      <c r="E28" s="199"/>
      <c r="F28" s="199"/>
      <c r="G28" s="199"/>
      <c r="H28" s="199"/>
      <c r="I28" s="200"/>
      <c r="J28" s="186"/>
      <c r="K28" s="186"/>
    </row>
    <row r="29" spans="1:11" ht="12.75">
      <c r="A29" s="186"/>
      <c r="B29" s="186"/>
      <c r="C29" s="198"/>
      <c r="D29" s="199"/>
      <c r="E29" s="199"/>
      <c r="F29" s="199"/>
      <c r="G29" s="199"/>
      <c r="H29" s="199"/>
      <c r="I29" s="200"/>
      <c r="J29" s="186"/>
      <c r="K29" s="186"/>
    </row>
    <row r="30" spans="1:11" ht="18.75" customHeight="1">
      <c r="A30" s="186"/>
      <c r="B30" s="186"/>
      <c r="C30" s="247" t="s">
        <v>256</v>
      </c>
      <c r="D30" s="248"/>
      <c r="E30" s="248"/>
      <c r="F30" s="248"/>
      <c r="G30" s="248"/>
      <c r="H30" s="248"/>
      <c r="I30" s="249"/>
      <c r="J30" s="186"/>
      <c r="K30" s="186"/>
    </row>
    <row r="31" spans="1:11" ht="12.75">
      <c r="A31" s="186"/>
      <c r="B31" s="186"/>
      <c r="C31" s="198"/>
      <c r="D31" s="199"/>
      <c r="E31" s="199"/>
      <c r="F31" s="199"/>
      <c r="G31" s="199"/>
      <c r="H31" s="199"/>
      <c r="I31" s="200"/>
      <c r="J31" s="186"/>
      <c r="K31" s="186"/>
    </row>
    <row r="32" spans="1:11" ht="12.75">
      <c r="A32" s="186"/>
      <c r="B32" s="186"/>
      <c r="C32" s="198"/>
      <c r="D32" s="199"/>
      <c r="E32" s="199"/>
      <c r="F32" s="199"/>
      <c r="G32" s="199"/>
      <c r="H32" s="199"/>
      <c r="I32" s="200"/>
      <c r="J32" s="186"/>
      <c r="K32" s="186"/>
    </row>
    <row r="33" spans="1:11" ht="12.75">
      <c r="A33" s="186"/>
      <c r="B33" s="186"/>
      <c r="C33" s="198"/>
      <c r="D33" s="199"/>
      <c r="E33" s="199"/>
      <c r="F33" s="199"/>
      <c r="G33" s="199"/>
      <c r="H33" s="199"/>
      <c r="I33" s="200"/>
      <c r="J33" s="186"/>
      <c r="K33" s="186"/>
    </row>
    <row r="34" spans="1:11" ht="13.5" thickBot="1">
      <c r="A34" s="186"/>
      <c r="B34" s="186"/>
      <c r="C34" s="201"/>
      <c r="D34" s="202"/>
      <c r="E34" s="202"/>
      <c r="F34" s="202"/>
      <c r="G34" s="202"/>
      <c r="H34" s="202"/>
      <c r="I34" s="203"/>
      <c r="J34" s="186"/>
      <c r="K34" s="186"/>
    </row>
    <row r="35" spans="1:11" ht="13.5" thickTop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</row>
    <row r="36" spans="1:11" ht="12.7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</row>
    <row r="37" spans="1:11" ht="12.7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</row>
    <row r="38" spans="1:11" ht="12.7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</row>
    <row r="39" spans="1:11" ht="12.7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</row>
    <row r="40" spans="1:11" ht="15">
      <c r="A40" s="186"/>
      <c r="B40" s="186"/>
      <c r="C40" s="186"/>
      <c r="D40" s="186"/>
      <c r="E40" s="250"/>
      <c r="F40" s="250"/>
      <c r="G40" s="250"/>
      <c r="H40" s="186"/>
      <c r="I40" s="186"/>
      <c r="J40" s="186"/>
      <c r="K40" s="186"/>
    </row>
    <row r="41" spans="1:11" ht="12.75">
      <c r="A41" s="186"/>
      <c r="B41" s="186"/>
      <c r="C41" s="186"/>
      <c r="D41" s="186"/>
      <c r="E41" s="251"/>
      <c r="F41" s="251"/>
      <c r="G41" s="251"/>
      <c r="H41" s="186"/>
      <c r="I41" s="186"/>
      <c r="J41" s="186"/>
      <c r="K41" s="186"/>
    </row>
    <row r="42" spans="1:11" ht="15">
      <c r="A42" s="186"/>
      <c r="B42" s="186"/>
      <c r="C42" s="186"/>
      <c r="D42" s="186"/>
      <c r="E42" s="250"/>
      <c r="F42" s="250"/>
      <c r="G42" s="250"/>
      <c r="H42" s="186"/>
      <c r="I42" s="186"/>
      <c r="J42" s="186"/>
      <c r="K42" s="186"/>
    </row>
    <row r="43" spans="1:11" ht="12.75">
      <c r="A43" s="186"/>
      <c r="B43" s="186"/>
      <c r="C43" s="186"/>
      <c r="D43" s="186"/>
      <c r="E43" s="251"/>
      <c r="F43" s="251"/>
      <c r="G43" s="251"/>
      <c r="H43" s="186"/>
      <c r="I43" s="186"/>
      <c r="J43" s="186"/>
      <c r="K43" s="186"/>
    </row>
    <row r="44" spans="1:11" ht="15">
      <c r="A44" s="186"/>
      <c r="B44" s="186"/>
      <c r="C44" s="186"/>
      <c r="D44" s="186"/>
      <c r="E44" s="204" t="s">
        <v>260</v>
      </c>
      <c r="F44" s="204"/>
      <c r="G44" s="204"/>
      <c r="H44" s="186"/>
      <c r="I44" s="186"/>
      <c r="J44" s="186"/>
      <c r="K44" s="186"/>
    </row>
    <row r="45" spans="1:11" ht="12.75">
      <c r="A45" s="186"/>
      <c r="B45" s="186"/>
      <c r="C45" s="186"/>
      <c r="D45" s="186"/>
      <c r="E45" s="243" t="s">
        <v>261</v>
      </c>
      <c r="F45" s="243"/>
      <c r="G45" s="243"/>
      <c r="H45" s="186"/>
      <c r="I45" s="186"/>
      <c r="J45" s="186"/>
      <c r="K45" s="186"/>
    </row>
    <row r="46" spans="1:11" ht="12.7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</row>
    <row r="47" spans="1:11" ht="12.7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</row>
    <row r="48" spans="1:11" ht="12.7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</row>
    <row r="49" spans="1:11" ht="12.7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</row>
    <row r="50" spans="1:11" ht="12.7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</row>
    <row r="51" spans="1:11" ht="12.7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</row>
    <row r="52" spans="1:11" ht="12.7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</row>
    <row r="53" spans="1:11" ht="15">
      <c r="A53" s="186"/>
      <c r="B53" s="186"/>
      <c r="C53" s="186"/>
      <c r="D53" s="205"/>
      <c r="E53" s="186"/>
      <c r="F53" s="206"/>
      <c r="G53" s="206"/>
      <c r="H53" s="186"/>
      <c r="I53" s="186"/>
      <c r="J53" s="186"/>
      <c r="K53" s="186"/>
    </row>
    <row r="54" spans="1:11" ht="12.7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</row>
    <row r="55" spans="1:11" ht="12.7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</row>
    <row r="56" spans="1:11" ht="12.7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</row>
    <row r="57" spans="1:11" ht="12.75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</row>
    <row r="58" spans="1:11" ht="12.7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</row>
    <row r="59" spans="1:11" ht="12.7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</row>
    <row r="60" spans="1:11" ht="12.7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</row>
    <row r="61" spans="1:11" ht="12.7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</row>
    <row r="62" spans="1:11" ht="12.7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</row>
    <row r="63" spans="1:11" ht="12.7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</row>
    <row r="64" spans="1:11" ht="12.7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</row>
    <row r="65" spans="1:11" ht="12.7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</row>
    <row r="66" spans="1:11" ht="12.7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</row>
    <row r="67" spans="1:11" ht="13.5" thickBot="1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</row>
    <row r="68" spans="1:11" ht="19.5" customHeight="1" thickBot="1" thickTop="1">
      <c r="A68" s="186"/>
      <c r="B68" s="186"/>
      <c r="C68" s="186"/>
      <c r="D68" s="186"/>
      <c r="E68" s="186"/>
      <c r="F68" s="186"/>
      <c r="G68" s="186"/>
      <c r="H68" s="244" t="s">
        <v>262</v>
      </c>
      <c r="I68" s="245"/>
      <c r="J68" s="246"/>
      <c r="K68" s="207"/>
    </row>
    <row r="69" spans="1:11" s="208" customFormat="1" ht="12.75" customHeight="1" thickTop="1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</row>
    <row r="70" spans="1:11" ht="12.75" customHeight="1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</row>
    <row r="71" spans="1:11" ht="12.75" customHeight="1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</row>
    <row r="72" spans="1:11" ht="12.7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</row>
    <row r="73" spans="1:11" ht="12.7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</row>
    <row r="76" spans="1:4" ht="12.75">
      <c r="A76" s="209"/>
      <c r="B76" s="209"/>
      <c r="C76" s="209"/>
      <c r="D76" s="209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6" zoomScaleSheetLayoutView="96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75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9</v>
      </c>
      <c r="D9" s="94">
        <v>130</v>
      </c>
      <c r="E9" s="94">
        <v>104</v>
      </c>
      <c r="F9" s="95"/>
      <c r="G9" s="95"/>
      <c r="H9" s="217">
        <v>0.018</v>
      </c>
      <c r="I9" s="217">
        <v>0.26</v>
      </c>
      <c r="J9" s="217">
        <v>0.212</v>
      </c>
      <c r="K9" s="96"/>
    </row>
    <row r="10" spans="1:11" s="97" customFormat="1" ht="11.25" customHeight="1">
      <c r="A10" s="99" t="s">
        <v>8</v>
      </c>
      <c r="B10" s="93"/>
      <c r="C10" s="94">
        <v>54</v>
      </c>
      <c r="D10" s="94">
        <v>59</v>
      </c>
      <c r="E10" s="94">
        <v>59</v>
      </c>
      <c r="F10" s="95"/>
      <c r="G10" s="95"/>
      <c r="H10" s="217">
        <v>0.076</v>
      </c>
      <c r="I10" s="217">
        <v>0.148</v>
      </c>
      <c r="J10" s="217">
        <v>0.118</v>
      </c>
      <c r="K10" s="96"/>
    </row>
    <row r="11" spans="1:11" s="97" customFormat="1" ht="11.25" customHeight="1">
      <c r="A11" s="92" t="s">
        <v>9</v>
      </c>
      <c r="B11" s="93"/>
      <c r="C11" s="94">
        <v>21</v>
      </c>
      <c r="D11" s="94">
        <v>50</v>
      </c>
      <c r="E11" s="94">
        <v>40</v>
      </c>
      <c r="F11" s="95"/>
      <c r="G11" s="95"/>
      <c r="H11" s="217">
        <v>0.03</v>
      </c>
      <c r="I11" s="217">
        <v>0.155</v>
      </c>
      <c r="J11" s="217">
        <v>0.118</v>
      </c>
      <c r="K11" s="96"/>
    </row>
    <row r="12" spans="1:11" s="97" customFormat="1" ht="11.25" customHeight="1">
      <c r="A12" s="99" t="s">
        <v>10</v>
      </c>
      <c r="B12" s="93"/>
      <c r="C12" s="94">
        <v>37</v>
      </c>
      <c r="D12" s="94">
        <v>16</v>
      </c>
      <c r="E12" s="94">
        <v>20</v>
      </c>
      <c r="F12" s="95"/>
      <c r="G12" s="95"/>
      <c r="H12" s="217">
        <v>0.052</v>
      </c>
      <c r="I12" s="217">
        <v>0.027</v>
      </c>
      <c r="J12" s="217">
        <v>0.044</v>
      </c>
      <c r="K12" s="96"/>
    </row>
    <row r="13" spans="1:11" s="106" customFormat="1" ht="11.25" customHeight="1">
      <c r="A13" s="100" t="s">
        <v>11</v>
      </c>
      <c r="B13" s="101"/>
      <c r="C13" s="102">
        <v>121</v>
      </c>
      <c r="D13" s="102">
        <v>255</v>
      </c>
      <c r="E13" s="102">
        <v>223</v>
      </c>
      <c r="F13" s="103">
        <v>87.45098039215686</v>
      </c>
      <c r="G13" s="104"/>
      <c r="H13" s="218">
        <v>0.176</v>
      </c>
      <c r="I13" s="219">
        <v>0.5900000000000001</v>
      </c>
      <c r="J13" s="219">
        <v>0.49199999999999994</v>
      </c>
      <c r="K13" s="105">
        <v>83.38983050847456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144</v>
      </c>
      <c r="D17" s="102">
        <v>49</v>
      </c>
      <c r="E17" s="102">
        <v>50</v>
      </c>
      <c r="F17" s="103">
        <v>102.04081632653062</v>
      </c>
      <c r="G17" s="104"/>
      <c r="H17" s="218">
        <v>0.144</v>
      </c>
      <c r="I17" s="219">
        <v>0.059</v>
      </c>
      <c r="J17" s="219">
        <v>0.039</v>
      </c>
      <c r="K17" s="105">
        <v>66.10169491525424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7289</v>
      </c>
      <c r="D19" s="94">
        <v>6725</v>
      </c>
      <c r="E19" s="94">
        <v>6607</v>
      </c>
      <c r="F19" s="95"/>
      <c r="G19" s="95"/>
      <c r="H19" s="217">
        <v>31.343</v>
      </c>
      <c r="I19" s="217">
        <v>33.625</v>
      </c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7289</v>
      </c>
      <c r="D22" s="102">
        <v>6725</v>
      </c>
      <c r="E22" s="102">
        <v>6607</v>
      </c>
      <c r="F22" s="103">
        <v>98.2453531598513</v>
      </c>
      <c r="G22" s="104"/>
      <c r="H22" s="218">
        <v>31.343</v>
      </c>
      <c r="I22" s="219">
        <v>33.625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13129</v>
      </c>
      <c r="D24" s="102">
        <v>11042</v>
      </c>
      <c r="E24" s="102">
        <v>11500</v>
      </c>
      <c r="F24" s="103">
        <v>104.14779931171888</v>
      </c>
      <c r="G24" s="104"/>
      <c r="H24" s="218">
        <v>56.183</v>
      </c>
      <c r="I24" s="219">
        <v>51.477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528</v>
      </c>
      <c r="D26" s="102">
        <v>425</v>
      </c>
      <c r="E26" s="102">
        <v>400</v>
      </c>
      <c r="F26" s="103">
        <v>94.11764705882354</v>
      </c>
      <c r="G26" s="104"/>
      <c r="H26" s="218">
        <v>1.952</v>
      </c>
      <c r="I26" s="219">
        <v>1.8</v>
      </c>
      <c r="J26" s="219">
        <v>1.6</v>
      </c>
      <c r="K26" s="105">
        <v>88.88888888888889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3240</v>
      </c>
      <c r="D28" s="94">
        <v>3073</v>
      </c>
      <c r="E28" s="94">
        <v>3100</v>
      </c>
      <c r="F28" s="95"/>
      <c r="G28" s="95"/>
      <c r="H28" s="217">
        <v>10.309</v>
      </c>
      <c r="I28" s="217">
        <v>8.485</v>
      </c>
      <c r="J28" s="217">
        <v>7.6</v>
      </c>
      <c r="K28" s="96"/>
    </row>
    <row r="29" spans="1:11" s="97" customFormat="1" ht="11.25" customHeight="1">
      <c r="A29" s="99" t="s">
        <v>21</v>
      </c>
      <c r="B29" s="93"/>
      <c r="C29" s="94">
        <v>17845</v>
      </c>
      <c r="D29" s="94">
        <v>17057</v>
      </c>
      <c r="E29" s="94">
        <v>17057</v>
      </c>
      <c r="F29" s="95"/>
      <c r="G29" s="95"/>
      <c r="H29" s="217">
        <v>20.808</v>
      </c>
      <c r="I29" s="217">
        <v>29.734</v>
      </c>
      <c r="J29" s="217">
        <v>23.152</v>
      </c>
      <c r="K29" s="96"/>
    </row>
    <row r="30" spans="1:11" s="97" customFormat="1" ht="11.25" customHeight="1">
      <c r="A30" s="99" t="s">
        <v>22</v>
      </c>
      <c r="B30" s="93"/>
      <c r="C30" s="94">
        <v>9512</v>
      </c>
      <c r="D30" s="94">
        <v>8474</v>
      </c>
      <c r="E30" s="94">
        <v>8500</v>
      </c>
      <c r="F30" s="95"/>
      <c r="G30" s="95"/>
      <c r="H30" s="217">
        <v>9.451</v>
      </c>
      <c r="I30" s="217">
        <v>10.934</v>
      </c>
      <c r="J30" s="217">
        <v>14.311</v>
      </c>
      <c r="K30" s="96"/>
    </row>
    <row r="31" spans="1:11" s="106" customFormat="1" ht="11.25" customHeight="1">
      <c r="A31" s="107" t="s">
        <v>23</v>
      </c>
      <c r="B31" s="101"/>
      <c r="C31" s="102">
        <v>30597</v>
      </c>
      <c r="D31" s="102">
        <v>28604</v>
      </c>
      <c r="E31" s="102">
        <v>28657</v>
      </c>
      <c r="F31" s="103">
        <v>100.1852887708013</v>
      </c>
      <c r="G31" s="104"/>
      <c r="H31" s="218">
        <v>40.568</v>
      </c>
      <c r="I31" s="219">
        <v>49.153</v>
      </c>
      <c r="J31" s="219">
        <v>45.063</v>
      </c>
      <c r="K31" s="105">
        <v>91.67904298822046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1932</v>
      </c>
      <c r="D33" s="94">
        <v>2000</v>
      </c>
      <c r="E33" s="94">
        <v>1500</v>
      </c>
      <c r="F33" s="95"/>
      <c r="G33" s="95"/>
      <c r="H33" s="217">
        <v>5.169</v>
      </c>
      <c r="I33" s="217">
        <v>5.4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3403</v>
      </c>
      <c r="D34" s="94">
        <v>3425</v>
      </c>
      <c r="E34" s="94">
        <v>1300</v>
      </c>
      <c r="F34" s="95"/>
      <c r="G34" s="95"/>
      <c r="H34" s="217">
        <v>5.348</v>
      </c>
      <c r="I34" s="217">
        <v>6.8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2502</v>
      </c>
      <c r="D35" s="94">
        <v>2700</v>
      </c>
      <c r="E35" s="94">
        <v>2500</v>
      </c>
      <c r="F35" s="95"/>
      <c r="G35" s="95"/>
      <c r="H35" s="217">
        <v>6.92</v>
      </c>
      <c r="I35" s="217">
        <v>8.1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382</v>
      </c>
      <c r="D36" s="94">
        <v>382</v>
      </c>
      <c r="E36" s="94">
        <v>1815</v>
      </c>
      <c r="F36" s="95"/>
      <c r="G36" s="95"/>
      <c r="H36" s="217">
        <v>0.73</v>
      </c>
      <c r="I36" s="217">
        <v>0.73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8219</v>
      </c>
      <c r="D37" s="102">
        <v>8507</v>
      </c>
      <c r="E37" s="102">
        <v>7115</v>
      </c>
      <c r="F37" s="103">
        <v>83.63700481956036</v>
      </c>
      <c r="G37" s="104"/>
      <c r="H37" s="218">
        <v>18.166999999999998</v>
      </c>
      <c r="I37" s="219">
        <v>21.029999999999998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14736</v>
      </c>
      <c r="D39" s="102">
        <v>14736</v>
      </c>
      <c r="E39" s="102">
        <v>15200</v>
      </c>
      <c r="F39" s="103">
        <v>103.14875135722042</v>
      </c>
      <c r="G39" s="104"/>
      <c r="H39" s="218">
        <v>8.075</v>
      </c>
      <c r="I39" s="219">
        <v>8.1</v>
      </c>
      <c r="J39" s="219">
        <v>8.3</v>
      </c>
      <c r="K39" s="105">
        <v>102.46913580246915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2712</v>
      </c>
      <c r="D41" s="94">
        <v>3990</v>
      </c>
      <c r="E41" s="94">
        <v>2470</v>
      </c>
      <c r="F41" s="95"/>
      <c r="G41" s="95"/>
      <c r="H41" s="217">
        <v>1.827</v>
      </c>
      <c r="I41" s="217">
        <v>9.38</v>
      </c>
      <c r="J41" s="217">
        <v>5.882</v>
      </c>
      <c r="K41" s="96"/>
    </row>
    <row r="42" spans="1:11" s="97" customFormat="1" ht="11.25" customHeight="1">
      <c r="A42" s="99" t="s">
        <v>31</v>
      </c>
      <c r="B42" s="93"/>
      <c r="C42" s="94">
        <v>14231</v>
      </c>
      <c r="D42" s="94">
        <v>14984</v>
      </c>
      <c r="E42" s="94">
        <v>13199</v>
      </c>
      <c r="F42" s="95"/>
      <c r="G42" s="95"/>
      <c r="H42" s="217">
        <v>32.139</v>
      </c>
      <c r="I42" s="217">
        <v>54.553</v>
      </c>
      <c r="J42" s="217">
        <v>39.094</v>
      </c>
      <c r="K42" s="96"/>
    </row>
    <row r="43" spans="1:11" s="97" customFormat="1" ht="11.25" customHeight="1">
      <c r="A43" s="99" t="s">
        <v>32</v>
      </c>
      <c r="B43" s="93"/>
      <c r="C43" s="94">
        <v>12061</v>
      </c>
      <c r="D43" s="94">
        <v>19100</v>
      </c>
      <c r="E43" s="94">
        <v>13100</v>
      </c>
      <c r="F43" s="95"/>
      <c r="G43" s="95"/>
      <c r="H43" s="217">
        <v>17.036</v>
      </c>
      <c r="I43" s="217">
        <v>59.174</v>
      </c>
      <c r="J43" s="217">
        <v>32.85</v>
      </c>
      <c r="K43" s="96"/>
    </row>
    <row r="44" spans="1:11" s="97" customFormat="1" ht="11.25" customHeight="1">
      <c r="A44" s="99" t="s">
        <v>33</v>
      </c>
      <c r="B44" s="93"/>
      <c r="C44" s="94">
        <v>24802</v>
      </c>
      <c r="D44" s="94">
        <v>29591</v>
      </c>
      <c r="E44" s="94">
        <v>29600</v>
      </c>
      <c r="F44" s="95"/>
      <c r="G44" s="95"/>
      <c r="H44" s="217">
        <v>35.224</v>
      </c>
      <c r="I44" s="217">
        <v>115.203</v>
      </c>
      <c r="J44" s="217">
        <v>106.22</v>
      </c>
      <c r="K44" s="96"/>
    </row>
    <row r="45" spans="1:11" s="97" customFormat="1" ht="11.25" customHeight="1">
      <c r="A45" s="99" t="s">
        <v>34</v>
      </c>
      <c r="B45" s="93"/>
      <c r="C45" s="94">
        <v>12329</v>
      </c>
      <c r="D45" s="94">
        <v>13768</v>
      </c>
      <c r="E45" s="94">
        <v>13500</v>
      </c>
      <c r="F45" s="95"/>
      <c r="G45" s="95"/>
      <c r="H45" s="217">
        <v>9.227</v>
      </c>
      <c r="I45" s="217">
        <v>42.402</v>
      </c>
      <c r="J45" s="217">
        <v>39</v>
      </c>
      <c r="K45" s="96"/>
    </row>
    <row r="46" spans="1:11" s="97" customFormat="1" ht="11.25" customHeight="1">
      <c r="A46" s="99" t="s">
        <v>35</v>
      </c>
      <c r="B46" s="93"/>
      <c r="C46" s="94">
        <v>1725</v>
      </c>
      <c r="D46" s="94">
        <v>2591</v>
      </c>
      <c r="E46" s="94">
        <v>2000</v>
      </c>
      <c r="F46" s="95"/>
      <c r="G46" s="95"/>
      <c r="H46" s="217">
        <v>1.315</v>
      </c>
      <c r="I46" s="217">
        <v>6.514</v>
      </c>
      <c r="J46" s="217">
        <v>3</v>
      </c>
      <c r="K46" s="96"/>
    </row>
    <row r="47" spans="1:11" s="97" customFormat="1" ht="11.25" customHeight="1">
      <c r="A47" s="99" t="s">
        <v>36</v>
      </c>
      <c r="B47" s="93"/>
      <c r="C47" s="94">
        <v>1281</v>
      </c>
      <c r="D47" s="94">
        <v>1223</v>
      </c>
      <c r="E47" s="94">
        <v>1230</v>
      </c>
      <c r="F47" s="95"/>
      <c r="G47" s="95"/>
      <c r="H47" s="217">
        <v>1.762</v>
      </c>
      <c r="I47" s="217">
        <v>3.212</v>
      </c>
      <c r="J47" s="217">
        <v>2.367</v>
      </c>
      <c r="K47" s="96"/>
    </row>
    <row r="48" spans="1:11" s="97" customFormat="1" ht="11.25" customHeight="1">
      <c r="A48" s="99" t="s">
        <v>37</v>
      </c>
      <c r="B48" s="93"/>
      <c r="C48" s="94">
        <v>8521</v>
      </c>
      <c r="D48" s="94">
        <v>13488</v>
      </c>
      <c r="E48" s="94">
        <v>13500</v>
      </c>
      <c r="F48" s="95"/>
      <c r="G48" s="95"/>
      <c r="H48" s="217">
        <v>6.248</v>
      </c>
      <c r="I48" s="217">
        <v>39.061</v>
      </c>
      <c r="J48" s="217">
        <v>35.25</v>
      </c>
      <c r="K48" s="96"/>
    </row>
    <row r="49" spans="1:11" s="97" customFormat="1" ht="11.25" customHeight="1">
      <c r="A49" s="99" t="s">
        <v>38</v>
      </c>
      <c r="B49" s="93"/>
      <c r="C49" s="94">
        <v>16680</v>
      </c>
      <c r="D49" s="94">
        <v>18543</v>
      </c>
      <c r="E49" s="94">
        <v>17600</v>
      </c>
      <c r="F49" s="95"/>
      <c r="G49" s="95"/>
      <c r="H49" s="217">
        <v>13.56</v>
      </c>
      <c r="I49" s="217">
        <v>56.44</v>
      </c>
      <c r="J49" s="217">
        <v>50.4</v>
      </c>
      <c r="K49" s="96"/>
    </row>
    <row r="50" spans="1:11" s="106" customFormat="1" ht="11.25" customHeight="1">
      <c r="A50" s="107" t="s">
        <v>39</v>
      </c>
      <c r="B50" s="101"/>
      <c r="C50" s="102">
        <v>94342</v>
      </c>
      <c r="D50" s="102">
        <v>117278</v>
      </c>
      <c r="E50" s="102">
        <v>106199</v>
      </c>
      <c r="F50" s="103">
        <v>90.55321543682533</v>
      </c>
      <c r="G50" s="104"/>
      <c r="H50" s="218">
        <v>118.33800000000001</v>
      </c>
      <c r="I50" s="219">
        <v>385.93899999999996</v>
      </c>
      <c r="J50" s="219">
        <v>314.063</v>
      </c>
      <c r="K50" s="105">
        <v>81.37633149280069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6831</v>
      </c>
      <c r="D52" s="102">
        <v>5762</v>
      </c>
      <c r="E52" s="102">
        <v>5762</v>
      </c>
      <c r="F52" s="103">
        <v>100</v>
      </c>
      <c r="G52" s="104"/>
      <c r="H52" s="218">
        <v>5.649</v>
      </c>
      <c r="I52" s="219">
        <v>14.894</v>
      </c>
      <c r="J52" s="219">
        <v>14.894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47315</v>
      </c>
      <c r="D54" s="94">
        <v>40871</v>
      </c>
      <c r="E54" s="94">
        <v>40000</v>
      </c>
      <c r="F54" s="95"/>
      <c r="G54" s="95"/>
      <c r="H54" s="217">
        <v>94.955</v>
      </c>
      <c r="I54" s="217">
        <v>91.117</v>
      </c>
      <c r="J54" s="217">
        <v>74.75</v>
      </c>
      <c r="K54" s="96"/>
    </row>
    <row r="55" spans="1:11" s="97" customFormat="1" ht="11.25" customHeight="1">
      <c r="A55" s="99" t="s">
        <v>42</v>
      </c>
      <c r="B55" s="93"/>
      <c r="C55" s="94">
        <v>86700</v>
      </c>
      <c r="D55" s="94">
        <v>77814</v>
      </c>
      <c r="E55" s="94">
        <v>80000</v>
      </c>
      <c r="F55" s="95"/>
      <c r="G55" s="95"/>
      <c r="H55" s="217">
        <v>130.65</v>
      </c>
      <c r="I55" s="217">
        <v>171.19</v>
      </c>
      <c r="J55" s="217">
        <v>134.4</v>
      </c>
      <c r="K55" s="96"/>
    </row>
    <row r="56" spans="1:11" s="97" customFormat="1" ht="11.25" customHeight="1">
      <c r="A56" s="99" t="s">
        <v>43</v>
      </c>
      <c r="B56" s="93"/>
      <c r="C56" s="94">
        <v>10215</v>
      </c>
      <c r="D56" s="94">
        <v>9695</v>
      </c>
      <c r="E56" s="94">
        <v>8700</v>
      </c>
      <c r="F56" s="95"/>
      <c r="G56" s="95"/>
      <c r="H56" s="217">
        <v>22.95</v>
      </c>
      <c r="I56" s="217">
        <v>19.39</v>
      </c>
      <c r="J56" s="217">
        <v>31.7</v>
      </c>
      <c r="K56" s="96"/>
    </row>
    <row r="57" spans="1:11" s="97" customFormat="1" ht="11.25" customHeight="1">
      <c r="A57" s="99" t="s">
        <v>44</v>
      </c>
      <c r="B57" s="93"/>
      <c r="C57" s="94">
        <v>7071</v>
      </c>
      <c r="D57" s="94">
        <v>7395</v>
      </c>
      <c r="E57" s="94">
        <v>7395</v>
      </c>
      <c r="F57" s="95"/>
      <c r="G57" s="95"/>
      <c r="H57" s="217">
        <v>10.058</v>
      </c>
      <c r="I57" s="217">
        <v>23.751</v>
      </c>
      <c r="J57" s="217">
        <v>19.489</v>
      </c>
      <c r="K57" s="96"/>
    </row>
    <row r="58" spans="1:11" s="97" customFormat="1" ht="11.25" customHeight="1">
      <c r="A58" s="99" t="s">
        <v>45</v>
      </c>
      <c r="B58" s="93"/>
      <c r="C58" s="94">
        <v>44665</v>
      </c>
      <c r="D58" s="94">
        <v>39634</v>
      </c>
      <c r="E58" s="94">
        <v>40364</v>
      </c>
      <c r="F58" s="95"/>
      <c r="G58" s="95"/>
      <c r="H58" s="217">
        <v>40.275</v>
      </c>
      <c r="I58" s="217">
        <v>102.162</v>
      </c>
      <c r="J58" s="217">
        <v>79.616</v>
      </c>
      <c r="K58" s="96"/>
    </row>
    <row r="59" spans="1:11" s="106" customFormat="1" ht="11.25" customHeight="1">
      <c r="A59" s="100" t="s">
        <v>46</v>
      </c>
      <c r="B59" s="101"/>
      <c r="C59" s="102">
        <v>195966</v>
      </c>
      <c r="D59" s="102">
        <v>175409</v>
      </c>
      <c r="E59" s="102">
        <v>176459</v>
      </c>
      <c r="F59" s="103">
        <v>100.598600983986</v>
      </c>
      <c r="G59" s="104"/>
      <c r="H59" s="218">
        <v>298.888</v>
      </c>
      <c r="I59" s="219">
        <v>407.61</v>
      </c>
      <c r="J59" s="219">
        <v>339.955</v>
      </c>
      <c r="K59" s="105">
        <v>83.4020264468487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2533</v>
      </c>
      <c r="D61" s="94">
        <v>1980</v>
      </c>
      <c r="E61" s="94">
        <v>2700</v>
      </c>
      <c r="F61" s="95"/>
      <c r="G61" s="95"/>
      <c r="H61" s="217">
        <v>4.911</v>
      </c>
      <c r="I61" s="217">
        <v>3.864</v>
      </c>
      <c r="J61" s="217">
        <v>3.489</v>
      </c>
      <c r="K61" s="96"/>
    </row>
    <row r="62" spans="1:11" s="97" customFormat="1" ht="11.25" customHeight="1">
      <c r="A62" s="99" t="s">
        <v>48</v>
      </c>
      <c r="B62" s="93"/>
      <c r="C62" s="94">
        <v>1127</v>
      </c>
      <c r="D62" s="94">
        <v>1350</v>
      </c>
      <c r="E62" s="94">
        <v>1302</v>
      </c>
      <c r="F62" s="95"/>
      <c r="G62" s="95"/>
      <c r="H62" s="217">
        <v>1.355</v>
      </c>
      <c r="I62" s="217">
        <v>1.399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1911</v>
      </c>
      <c r="D63" s="94">
        <v>1916</v>
      </c>
      <c r="E63" s="94">
        <v>2033</v>
      </c>
      <c r="F63" s="95"/>
      <c r="G63" s="95"/>
      <c r="H63" s="217">
        <v>3.697</v>
      </c>
      <c r="I63" s="217">
        <v>5.28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5571</v>
      </c>
      <c r="D64" s="102">
        <v>5246</v>
      </c>
      <c r="E64" s="102">
        <v>6035</v>
      </c>
      <c r="F64" s="103">
        <v>115.04003049942814</v>
      </c>
      <c r="G64" s="104"/>
      <c r="H64" s="218">
        <v>9.963000000000001</v>
      </c>
      <c r="I64" s="219">
        <v>10.543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19473</v>
      </c>
      <c r="D66" s="102">
        <v>14573</v>
      </c>
      <c r="E66" s="102">
        <v>14823</v>
      </c>
      <c r="F66" s="103">
        <v>101.71550126947093</v>
      </c>
      <c r="G66" s="104"/>
      <c r="H66" s="218">
        <v>17.453</v>
      </c>
      <c r="I66" s="219">
        <v>20.946</v>
      </c>
      <c r="J66" s="219">
        <v>19.823</v>
      </c>
      <c r="K66" s="105">
        <v>94.6385944810465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50086</v>
      </c>
      <c r="D68" s="94">
        <v>57700</v>
      </c>
      <c r="E68" s="94">
        <v>51000</v>
      </c>
      <c r="F68" s="95"/>
      <c r="G68" s="95"/>
      <c r="H68" s="217">
        <v>61.255</v>
      </c>
      <c r="I68" s="217">
        <v>190.6</v>
      </c>
      <c r="J68" s="217">
        <v>73.5</v>
      </c>
      <c r="K68" s="96"/>
    </row>
    <row r="69" spans="1:11" s="97" customFormat="1" ht="11.25" customHeight="1">
      <c r="A69" s="99" t="s">
        <v>53</v>
      </c>
      <c r="B69" s="93"/>
      <c r="C69" s="94">
        <v>4794</v>
      </c>
      <c r="D69" s="94">
        <v>6340</v>
      </c>
      <c r="E69" s="94">
        <v>6500</v>
      </c>
      <c r="F69" s="95"/>
      <c r="G69" s="95"/>
      <c r="H69" s="217">
        <v>5.417</v>
      </c>
      <c r="I69" s="217">
        <v>14.9</v>
      </c>
      <c r="J69" s="217">
        <v>7.6</v>
      </c>
      <c r="K69" s="96"/>
    </row>
    <row r="70" spans="1:11" s="106" customFormat="1" ht="11.25" customHeight="1">
      <c r="A70" s="100" t="s">
        <v>54</v>
      </c>
      <c r="B70" s="101"/>
      <c r="C70" s="102">
        <v>54880</v>
      </c>
      <c r="D70" s="102">
        <v>64040</v>
      </c>
      <c r="E70" s="102">
        <v>57500</v>
      </c>
      <c r="F70" s="103">
        <v>89.78763272954403</v>
      </c>
      <c r="G70" s="104"/>
      <c r="H70" s="218">
        <v>66.672</v>
      </c>
      <c r="I70" s="219">
        <v>205.5</v>
      </c>
      <c r="J70" s="219">
        <v>81.1</v>
      </c>
      <c r="K70" s="105">
        <v>39.4647201946472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4858</v>
      </c>
      <c r="D72" s="94">
        <v>4590</v>
      </c>
      <c r="E72" s="94">
        <v>4644</v>
      </c>
      <c r="F72" s="95"/>
      <c r="G72" s="95"/>
      <c r="H72" s="217">
        <v>6.008</v>
      </c>
      <c r="I72" s="217">
        <v>7.113</v>
      </c>
      <c r="J72" s="217">
        <v>7.531</v>
      </c>
      <c r="K72" s="96"/>
    </row>
    <row r="73" spans="1:11" s="97" customFormat="1" ht="11.25" customHeight="1">
      <c r="A73" s="99" t="s">
        <v>56</v>
      </c>
      <c r="B73" s="93"/>
      <c r="C73" s="94">
        <v>12380</v>
      </c>
      <c r="D73" s="94">
        <v>12276</v>
      </c>
      <c r="E73" s="94">
        <v>12274</v>
      </c>
      <c r="F73" s="95"/>
      <c r="G73" s="95"/>
      <c r="H73" s="217">
        <v>18.941</v>
      </c>
      <c r="I73" s="217">
        <v>18.782</v>
      </c>
      <c r="J73" s="217">
        <v>18.782</v>
      </c>
      <c r="K73" s="96"/>
    </row>
    <row r="74" spans="1:11" s="97" customFormat="1" ht="11.25" customHeight="1">
      <c r="A74" s="99" t="s">
        <v>57</v>
      </c>
      <c r="B74" s="93"/>
      <c r="C74" s="94">
        <v>31138</v>
      </c>
      <c r="D74" s="94">
        <v>27226</v>
      </c>
      <c r="E74" s="94">
        <v>28000</v>
      </c>
      <c r="F74" s="95"/>
      <c r="G74" s="95"/>
      <c r="H74" s="217">
        <v>50.704</v>
      </c>
      <c r="I74" s="217">
        <v>122.517</v>
      </c>
      <c r="J74" s="217">
        <v>47.6</v>
      </c>
      <c r="K74" s="96"/>
    </row>
    <row r="75" spans="1:11" s="97" customFormat="1" ht="11.25" customHeight="1">
      <c r="A75" s="99" t="s">
        <v>58</v>
      </c>
      <c r="B75" s="93"/>
      <c r="C75" s="94">
        <v>27656</v>
      </c>
      <c r="D75" s="94">
        <v>24943</v>
      </c>
      <c r="E75" s="94">
        <v>24943</v>
      </c>
      <c r="F75" s="95"/>
      <c r="G75" s="95"/>
      <c r="H75" s="217">
        <v>33.224</v>
      </c>
      <c r="I75" s="217">
        <v>36.686</v>
      </c>
      <c r="J75" s="217">
        <v>29.964</v>
      </c>
      <c r="K75" s="96"/>
    </row>
    <row r="76" spans="1:11" s="97" customFormat="1" ht="11.25" customHeight="1">
      <c r="A76" s="99" t="s">
        <v>59</v>
      </c>
      <c r="B76" s="93"/>
      <c r="C76" s="94">
        <v>2290</v>
      </c>
      <c r="D76" s="94">
        <v>2585</v>
      </c>
      <c r="E76" s="94">
        <v>2585</v>
      </c>
      <c r="F76" s="95"/>
      <c r="G76" s="95"/>
      <c r="H76" s="217">
        <v>6.215</v>
      </c>
      <c r="I76" s="217">
        <v>7.238</v>
      </c>
      <c r="J76" s="217">
        <v>5.886</v>
      </c>
      <c r="K76" s="96"/>
    </row>
    <row r="77" spans="1:11" s="97" customFormat="1" ht="11.25" customHeight="1">
      <c r="A77" s="99" t="s">
        <v>60</v>
      </c>
      <c r="B77" s="93"/>
      <c r="C77" s="94">
        <v>4898</v>
      </c>
      <c r="D77" s="94">
        <v>4982</v>
      </c>
      <c r="E77" s="94">
        <v>4982</v>
      </c>
      <c r="F77" s="95"/>
      <c r="G77" s="95"/>
      <c r="H77" s="217">
        <v>10.91</v>
      </c>
      <c r="I77" s="217">
        <v>18.6</v>
      </c>
      <c r="J77" s="217">
        <v>18.434</v>
      </c>
      <c r="K77" s="96"/>
    </row>
    <row r="78" spans="1:11" s="97" customFormat="1" ht="11.25" customHeight="1">
      <c r="A78" s="99" t="s">
        <v>61</v>
      </c>
      <c r="B78" s="93"/>
      <c r="C78" s="94">
        <v>9314</v>
      </c>
      <c r="D78" s="94">
        <v>9212</v>
      </c>
      <c r="E78" s="94">
        <v>9200</v>
      </c>
      <c r="F78" s="95"/>
      <c r="G78" s="95"/>
      <c r="H78" s="217">
        <v>11.557</v>
      </c>
      <c r="I78" s="217">
        <v>16.582</v>
      </c>
      <c r="J78" s="217">
        <v>11.417</v>
      </c>
      <c r="K78" s="96"/>
    </row>
    <row r="79" spans="1:11" s="97" customFormat="1" ht="11.25" customHeight="1">
      <c r="A79" s="99" t="s">
        <v>62</v>
      </c>
      <c r="B79" s="93"/>
      <c r="C79" s="94">
        <v>14042</v>
      </c>
      <c r="D79" s="94">
        <v>14719</v>
      </c>
      <c r="E79" s="94">
        <v>14707</v>
      </c>
      <c r="F79" s="95"/>
      <c r="G79" s="95"/>
      <c r="H79" s="217">
        <v>31.836</v>
      </c>
      <c r="I79" s="217">
        <v>46.696</v>
      </c>
      <c r="J79" s="217">
        <v>29.414</v>
      </c>
      <c r="K79" s="96"/>
    </row>
    <row r="80" spans="1:11" s="106" customFormat="1" ht="11.25" customHeight="1">
      <c r="A80" s="107" t="s">
        <v>63</v>
      </c>
      <c r="B80" s="101"/>
      <c r="C80" s="102">
        <v>106576</v>
      </c>
      <c r="D80" s="102">
        <v>100533</v>
      </c>
      <c r="E80" s="102">
        <v>101335</v>
      </c>
      <c r="F80" s="103">
        <v>100.79774800314324</v>
      </c>
      <c r="G80" s="104"/>
      <c r="H80" s="218">
        <v>169.39499999999998</v>
      </c>
      <c r="I80" s="219">
        <v>274.214</v>
      </c>
      <c r="J80" s="219">
        <v>169.02800000000002</v>
      </c>
      <c r="K80" s="105">
        <v>61.640908195788704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180</v>
      </c>
      <c r="D82" s="94">
        <v>180</v>
      </c>
      <c r="E82" s="94">
        <v>180</v>
      </c>
      <c r="F82" s="95"/>
      <c r="G82" s="95"/>
      <c r="H82" s="217">
        <v>0.163</v>
      </c>
      <c r="I82" s="217">
        <v>0.163</v>
      </c>
      <c r="J82" s="217">
        <v>0.163</v>
      </c>
      <c r="K82" s="96"/>
    </row>
    <row r="83" spans="1:11" s="97" customFormat="1" ht="11.25" customHeight="1">
      <c r="A83" s="99" t="s">
        <v>65</v>
      </c>
      <c r="B83" s="93"/>
      <c r="C83" s="94">
        <v>185</v>
      </c>
      <c r="D83" s="94">
        <v>185</v>
      </c>
      <c r="E83" s="94">
        <v>185</v>
      </c>
      <c r="F83" s="95"/>
      <c r="G83" s="95"/>
      <c r="H83" s="217">
        <v>0.13</v>
      </c>
      <c r="I83" s="217">
        <v>0.13</v>
      </c>
      <c r="J83" s="217">
        <v>0.13</v>
      </c>
      <c r="K83" s="96"/>
    </row>
    <row r="84" spans="1:11" s="106" customFormat="1" ht="11.25" customHeight="1">
      <c r="A84" s="100" t="s">
        <v>66</v>
      </c>
      <c r="B84" s="101"/>
      <c r="C84" s="102">
        <v>365</v>
      </c>
      <c r="D84" s="102">
        <v>365</v>
      </c>
      <c r="E84" s="102">
        <v>365</v>
      </c>
      <c r="F84" s="103">
        <v>100</v>
      </c>
      <c r="G84" s="104"/>
      <c r="H84" s="218">
        <v>0.29300000000000004</v>
      </c>
      <c r="I84" s="219">
        <v>0.29300000000000004</v>
      </c>
      <c r="J84" s="219">
        <v>0.29300000000000004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558767</v>
      </c>
      <c r="D87" s="117">
        <v>553549</v>
      </c>
      <c r="E87" s="117">
        <v>538230</v>
      </c>
      <c r="F87" s="118">
        <f>IF(D87&gt;0,100*E87/D87,0)</f>
        <v>97.23258464923612</v>
      </c>
      <c r="G87" s="104"/>
      <c r="H87" s="222">
        <v>843.2589999999999</v>
      </c>
      <c r="I87" s="223">
        <v>1485.773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4" zoomScaleSheetLayoutView="94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76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59</v>
      </c>
      <c r="D9" s="94">
        <v>60</v>
      </c>
      <c r="E9" s="94">
        <v>60</v>
      </c>
      <c r="F9" s="95"/>
      <c r="G9" s="95"/>
      <c r="H9" s="217">
        <v>0.164</v>
      </c>
      <c r="I9" s="217">
        <v>0.172</v>
      </c>
      <c r="J9" s="217">
        <v>0.177</v>
      </c>
      <c r="K9" s="96"/>
    </row>
    <row r="10" spans="1:11" s="97" customFormat="1" ht="11.25" customHeight="1">
      <c r="A10" s="99" t="s">
        <v>8</v>
      </c>
      <c r="B10" s="93"/>
      <c r="C10" s="94">
        <v>748</v>
      </c>
      <c r="D10" s="94">
        <v>452</v>
      </c>
      <c r="E10" s="94">
        <v>453</v>
      </c>
      <c r="F10" s="95"/>
      <c r="G10" s="95"/>
      <c r="H10" s="217">
        <v>0.957</v>
      </c>
      <c r="I10" s="217">
        <v>1.808</v>
      </c>
      <c r="J10" s="217">
        <v>2.075</v>
      </c>
      <c r="K10" s="96"/>
    </row>
    <row r="11" spans="1:11" s="97" customFormat="1" ht="11.25" customHeight="1">
      <c r="A11" s="92" t="s">
        <v>9</v>
      </c>
      <c r="B11" s="93"/>
      <c r="C11" s="94">
        <v>4333</v>
      </c>
      <c r="D11" s="94">
        <v>2600</v>
      </c>
      <c r="E11" s="94">
        <v>2600</v>
      </c>
      <c r="F11" s="95"/>
      <c r="G11" s="95"/>
      <c r="H11" s="217">
        <v>20.278</v>
      </c>
      <c r="I11" s="217">
        <v>9.75</v>
      </c>
      <c r="J11" s="217">
        <v>10.478</v>
      </c>
      <c r="K11" s="96"/>
    </row>
    <row r="12" spans="1:11" s="97" customFormat="1" ht="11.25" customHeight="1">
      <c r="A12" s="99" t="s">
        <v>10</v>
      </c>
      <c r="B12" s="93"/>
      <c r="C12" s="94">
        <v>22</v>
      </c>
      <c r="D12" s="94">
        <v>58</v>
      </c>
      <c r="E12" s="94">
        <v>50</v>
      </c>
      <c r="F12" s="95"/>
      <c r="G12" s="95"/>
      <c r="H12" s="217">
        <v>0.041</v>
      </c>
      <c r="I12" s="217">
        <v>0.154</v>
      </c>
      <c r="J12" s="217">
        <v>0.194</v>
      </c>
      <c r="K12" s="96"/>
    </row>
    <row r="13" spans="1:11" s="106" customFormat="1" ht="11.25" customHeight="1">
      <c r="A13" s="100" t="s">
        <v>11</v>
      </c>
      <c r="B13" s="101"/>
      <c r="C13" s="102">
        <v>5162</v>
      </c>
      <c r="D13" s="102">
        <v>3170</v>
      </c>
      <c r="E13" s="102">
        <v>3163</v>
      </c>
      <c r="F13" s="103">
        <v>99.77917981072555</v>
      </c>
      <c r="G13" s="104"/>
      <c r="H13" s="218">
        <v>21.439999999999998</v>
      </c>
      <c r="I13" s="219">
        <v>11.884</v>
      </c>
      <c r="J13" s="219">
        <v>12.924000000000001</v>
      </c>
      <c r="K13" s="105">
        <v>108.75126220127903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30</v>
      </c>
      <c r="D17" s="102">
        <v>53</v>
      </c>
      <c r="E17" s="102">
        <v>53</v>
      </c>
      <c r="F17" s="103">
        <v>100</v>
      </c>
      <c r="G17" s="104"/>
      <c r="H17" s="218">
        <v>0.036</v>
      </c>
      <c r="I17" s="219">
        <v>0.053</v>
      </c>
      <c r="J17" s="219">
        <v>0.056</v>
      </c>
      <c r="K17" s="105">
        <v>105.66037735849058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85</v>
      </c>
      <c r="D19" s="94">
        <v>60</v>
      </c>
      <c r="E19" s="94">
        <v>60</v>
      </c>
      <c r="F19" s="95"/>
      <c r="G19" s="95"/>
      <c r="H19" s="217">
        <v>0.349</v>
      </c>
      <c r="I19" s="217">
        <v>0.24</v>
      </c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85</v>
      </c>
      <c r="D22" s="102">
        <v>60</v>
      </c>
      <c r="E22" s="102">
        <v>60</v>
      </c>
      <c r="F22" s="103">
        <v>100</v>
      </c>
      <c r="G22" s="104"/>
      <c r="H22" s="218">
        <v>0.349</v>
      </c>
      <c r="I22" s="219">
        <v>0.24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55</v>
      </c>
      <c r="D24" s="102">
        <v>65</v>
      </c>
      <c r="E24" s="102">
        <v>50</v>
      </c>
      <c r="F24" s="103">
        <v>76.92307692307692</v>
      </c>
      <c r="G24" s="104"/>
      <c r="H24" s="218">
        <v>0.15</v>
      </c>
      <c r="I24" s="219">
        <v>0.21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219</v>
      </c>
      <c r="D26" s="102">
        <v>200</v>
      </c>
      <c r="E26" s="102">
        <v>300</v>
      </c>
      <c r="F26" s="103">
        <v>150</v>
      </c>
      <c r="G26" s="104"/>
      <c r="H26" s="218">
        <v>0.786</v>
      </c>
      <c r="I26" s="219">
        <v>0.9</v>
      </c>
      <c r="J26" s="219">
        <v>1</v>
      </c>
      <c r="K26" s="105">
        <v>111.11111111111111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391</v>
      </c>
      <c r="D28" s="94">
        <v>562</v>
      </c>
      <c r="E28" s="94">
        <v>600</v>
      </c>
      <c r="F28" s="95"/>
      <c r="G28" s="95"/>
      <c r="H28" s="217">
        <v>1.182</v>
      </c>
      <c r="I28" s="217">
        <v>1.602</v>
      </c>
      <c r="J28" s="217">
        <v>1.33</v>
      </c>
      <c r="K28" s="96"/>
    </row>
    <row r="29" spans="1:11" s="97" customFormat="1" ht="11.25" customHeight="1">
      <c r="A29" s="99" t="s">
        <v>21</v>
      </c>
      <c r="B29" s="93"/>
      <c r="C29" s="94">
        <v>8116</v>
      </c>
      <c r="D29" s="94">
        <v>9424</v>
      </c>
      <c r="E29" s="94">
        <v>9424</v>
      </c>
      <c r="F29" s="95"/>
      <c r="G29" s="95"/>
      <c r="H29" s="217">
        <v>12.912</v>
      </c>
      <c r="I29" s="217">
        <v>21.244</v>
      </c>
      <c r="J29" s="217">
        <v>25.761</v>
      </c>
      <c r="K29" s="96"/>
    </row>
    <row r="30" spans="1:11" s="97" customFormat="1" ht="11.25" customHeight="1">
      <c r="A30" s="99" t="s">
        <v>22</v>
      </c>
      <c r="B30" s="93"/>
      <c r="C30" s="94">
        <v>3487</v>
      </c>
      <c r="D30" s="94">
        <v>4604</v>
      </c>
      <c r="E30" s="94">
        <v>4600</v>
      </c>
      <c r="F30" s="95"/>
      <c r="G30" s="95"/>
      <c r="H30" s="217">
        <v>5.264</v>
      </c>
      <c r="I30" s="217">
        <v>10.074</v>
      </c>
      <c r="J30" s="217">
        <v>7.503</v>
      </c>
      <c r="K30" s="96"/>
    </row>
    <row r="31" spans="1:11" s="106" customFormat="1" ht="11.25" customHeight="1">
      <c r="A31" s="107" t="s">
        <v>23</v>
      </c>
      <c r="B31" s="101"/>
      <c r="C31" s="102">
        <v>11994</v>
      </c>
      <c r="D31" s="102">
        <v>14590</v>
      </c>
      <c r="E31" s="102">
        <v>14624</v>
      </c>
      <c r="F31" s="103">
        <v>100.23303632625085</v>
      </c>
      <c r="G31" s="104"/>
      <c r="H31" s="218">
        <v>19.358</v>
      </c>
      <c r="I31" s="219">
        <v>32.92</v>
      </c>
      <c r="J31" s="219">
        <v>34.594</v>
      </c>
      <c r="K31" s="105">
        <v>105.08505467800728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57</v>
      </c>
      <c r="D33" s="94">
        <v>20</v>
      </c>
      <c r="E33" s="94">
        <v>20</v>
      </c>
      <c r="F33" s="95"/>
      <c r="G33" s="95"/>
      <c r="H33" s="217">
        <v>0.154</v>
      </c>
      <c r="I33" s="217">
        <v>0.06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453</v>
      </c>
      <c r="D34" s="94">
        <v>430</v>
      </c>
      <c r="E34" s="94">
        <v>630</v>
      </c>
      <c r="F34" s="95"/>
      <c r="G34" s="95"/>
      <c r="H34" s="217">
        <v>1.555</v>
      </c>
      <c r="I34" s="217">
        <v>1.4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595</v>
      </c>
      <c r="D35" s="94">
        <v>800</v>
      </c>
      <c r="E35" s="94">
        <v>3500</v>
      </c>
      <c r="F35" s="95"/>
      <c r="G35" s="95"/>
      <c r="H35" s="217">
        <v>1.653</v>
      </c>
      <c r="I35" s="217">
        <v>2.1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12</v>
      </c>
      <c r="D36" s="94">
        <v>12</v>
      </c>
      <c r="E36" s="94">
        <v>13</v>
      </c>
      <c r="F36" s="95"/>
      <c r="G36" s="95"/>
      <c r="H36" s="217">
        <v>0.027</v>
      </c>
      <c r="I36" s="217">
        <v>0.027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1117</v>
      </c>
      <c r="D37" s="102">
        <v>1262</v>
      </c>
      <c r="E37" s="102">
        <v>4163</v>
      </c>
      <c r="F37" s="103">
        <v>329.8732171156894</v>
      </c>
      <c r="G37" s="104"/>
      <c r="H37" s="218">
        <v>3.3890000000000002</v>
      </c>
      <c r="I37" s="219">
        <v>3.587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/>
      <c r="I39" s="219"/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9054</v>
      </c>
      <c r="D41" s="94">
        <v>12339</v>
      </c>
      <c r="E41" s="94">
        <v>12370</v>
      </c>
      <c r="F41" s="95"/>
      <c r="G41" s="95"/>
      <c r="H41" s="217">
        <v>3.042</v>
      </c>
      <c r="I41" s="217">
        <v>31.613</v>
      </c>
      <c r="J41" s="217">
        <v>27.276</v>
      </c>
      <c r="K41" s="96"/>
    </row>
    <row r="42" spans="1:11" s="97" customFormat="1" ht="11.25" customHeight="1">
      <c r="A42" s="99" t="s">
        <v>31</v>
      </c>
      <c r="B42" s="93"/>
      <c r="C42" s="94">
        <v>3023</v>
      </c>
      <c r="D42" s="94">
        <v>5361</v>
      </c>
      <c r="E42" s="94">
        <v>4203</v>
      </c>
      <c r="F42" s="95"/>
      <c r="G42" s="95"/>
      <c r="H42" s="217">
        <v>4.989</v>
      </c>
      <c r="I42" s="217">
        <v>17.321</v>
      </c>
      <c r="J42" s="217">
        <v>11.987</v>
      </c>
      <c r="K42" s="96"/>
    </row>
    <row r="43" spans="1:11" s="97" customFormat="1" ht="11.25" customHeight="1">
      <c r="A43" s="99" t="s">
        <v>32</v>
      </c>
      <c r="B43" s="93"/>
      <c r="C43" s="94">
        <v>6169</v>
      </c>
      <c r="D43" s="94">
        <v>9556</v>
      </c>
      <c r="E43" s="94">
        <v>9200</v>
      </c>
      <c r="F43" s="95"/>
      <c r="G43" s="95"/>
      <c r="H43" s="217">
        <v>5.67</v>
      </c>
      <c r="I43" s="217">
        <v>24.516</v>
      </c>
      <c r="J43" s="217">
        <v>20.305</v>
      </c>
      <c r="K43" s="96"/>
    </row>
    <row r="44" spans="1:11" s="97" customFormat="1" ht="11.25" customHeight="1">
      <c r="A44" s="99" t="s">
        <v>33</v>
      </c>
      <c r="B44" s="93"/>
      <c r="C44" s="94">
        <v>12730</v>
      </c>
      <c r="D44" s="94">
        <v>15405</v>
      </c>
      <c r="E44" s="94">
        <v>15300</v>
      </c>
      <c r="F44" s="95"/>
      <c r="G44" s="95"/>
      <c r="H44" s="217">
        <v>15.235</v>
      </c>
      <c r="I44" s="217">
        <v>53.121</v>
      </c>
      <c r="J44" s="217">
        <v>46.4</v>
      </c>
      <c r="K44" s="96"/>
    </row>
    <row r="45" spans="1:11" s="97" customFormat="1" ht="11.25" customHeight="1">
      <c r="A45" s="99" t="s">
        <v>34</v>
      </c>
      <c r="B45" s="93"/>
      <c r="C45" s="94">
        <v>8401</v>
      </c>
      <c r="D45" s="94">
        <v>9185</v>
      </c>
      <c r="E45" s="94">
        <v>9300</v>
      </c>
      <c r="F45" s="95"/>
      <c r="G45" s="95"/>
      <c r="H45" s="217">
        <v>5.267</v>
      </c>
      <c r="I45" s="217">
        <v>25.523</v>
      </c>
      <c r="J45" s="217">
        <v>23.55</v>
      </c>
      <c r="K45" s="96"/>
    </row>
    <row r="46" spans="1:11" s="97" customFormat="1" ht="11.25" customHeight="1">
      <c r="A46" s="99" t="s">
        <v>35</v>
      </c>
      <c r="B46" s="93"/>
      <c r="C46" s="94">
        <v>7787</v>
      </c>
      <c r="D46" s="94">
        <v>11370</v>
      </c>
      <c r="E46" s="94">
        <v>11000</v>
      </c>
      <c r="F46" s="95"/>
      <c r="G46" s="95"/>
      <c r="H46" s="217">
        <v>6.368</v>
      </c>
      <c r="I46" s="217">
        <v>32.067</v>
      </c>
      <c r="J46" s="217">
        <v>19.8</v>
      </c>
      <c r="K46" s="96"/>
    </row>
    <row r="47" spans="1:11" s="97" customFormat="1" ht="11.25" customHeight="1">
      <c r="A47" s="99" t="s">
        <v>36</v>
      </c>
      <c r="B47" s="93"/>
      <c r="C47" s="94">
        <v>11956</v>
      </c>
      <c r="D47" s="94">
        <v>18456</v>
      </c>
      <c r="E47" s="94">
        <v>18200</v>
      </c>
      <c r="F47" s="95"/>
      <c r="G47" s="95"/>
      <c r="H47" s="217">
        <v>23.724</v>
      </c>
      <c r="I47" s="217">
        <v>65.645</v>
      </c>
      <c r="J47" s="217">
        <v>51.18</v>
      </c>
      <c r="K47" s="96"/>
    </row>
    <row r="48" spans="1:11" s="97" customFormat="1" ht="11.25" customHeight="1">
      <c r="A48" s="99" t="s">
        <v>37</v>
      </c>
      <c r="B48" s="93"/>
      <c r="C48" s="94">
        <v>7675</v>
      </c>
      <c r="D48" s="94">
        <v>9097</v>
      </c>
      <c r="E48" s="94">
        <v>9000</v>
      </c>
      <c r="F48" s="95"/>
      <c r="G48" s="95"/>
      <c r="H48" s="217">
        <v>8.163</v>
      </c>
      <c r="I48" s="217">
        <v>29.45</v>
      </c>
      <c r="J48" s="217">
        <v>28.5</v>
      </c>
      <c r="K48" s="96"/>
    </row>
    <row r="49" spans="1:11" s="97" customFormat="1" ht="11.25" customHeight="1">
      <c r="A49" s="99" t="s">
        <v>38</v>
      </c>
      <c r="B49" s="93"/>
      <c r="C49" s="94">
        <v>3393</v>
      </c>
      <c r="D49" s="94">
        <v>3888</v>
      </c>
      <c r="E49" s="94">
        <v>3800</v>
      </c>
      <c r="F49" s="95"/>
      <c r="G49" s="95"/>
      <c r="H49" s="217">
        <v>2.853</v>
      </c>
      <c r="I49" s="217">
        <v>12.892</v>
      </c>
      <c r="J49" s="217">
        <v>10.92</v>
      </c>
      <c r="K49" s="96"/>
    </row>
    <row r="50" spans="1:11" s="106" customFormat="1" ht="11.25" customHeight="1">
      <c r="A50" s="107" t="s">
        <v>39</v>
      </c>
      <c r="B50" s="101"/>
      <c r="C50" s="102">
        <v>70188</v>
      </c>
      <c r="D50" s="102">
        <v>94657</v>
      </c>
      <c r="E50" s="102">
        <v>92373</v>
      </c>
      <c r="F50" s="103">
        <v>97.58707755369386</v>
      </c>
      <c r="G50" s="104"/>
      <c r="H50" s="218">
        <v>75.31099999999999</v>
      </c>
      <c r="I50" s="219">
        <v>292.14799999999997</v>
      </c>
      <c r="J50" s="219">
        <v>239.918</v>
      </c>
      <c r="K50" s="105">
        <v>82.12207511261416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804</v>
      </c>
      <c r="D52" s="102">
        <v>1298</v>
      </c>
      <c r="E52" s="102">
        <v>1298</v>
      </c>
      <c r="F52" s="103">
        <v>100</v>
      </c>
      <c r="G52" s="104"/>
      <c r="H52" s="218">
        <v>0.553</v>
      </c>
      <c r="I52" s="219">
        <v>2.035</v>
      </c>
      <c r="J52" s="219">
        <v>2.035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2760</v>
      </c>
      <c r="D54" s="94">
        <v>2669</v>
      </c>
      <c r="E54" s="94">
        <v>2650</v>
      </c>
      <c r="F54" s="95"/>
      <c r="G54" s="95"/>
      <c r="H54" s="217">
        <v>3.187</v>
      </c>
      <c r="I54" s="217">
        <v>3.891</v>
      </c>
      <c r="J54" s="217">
        <v>3.44</v>
      </c>
      <c r="K54" s="96"/>
    </row>
    <row r="55" spans="1:11" s="97" customFormat="1" ht="11.25" customHeight="1">
      <c r="A55" s="99" t="s">
        <v>42</v>
      </c>
      <c r="B55" s="93"/>
      <c r="C55" s="94">
        <v>1800</v>
      </c>
      <c r="D55" s="94">
        <v>1672</v>
      </c>
      <c r="E55" s="94">
        <v>1700</v>
      </c>
      <c r="F55" s="95"/>
      <c r="G55" s="95"/>
      <c r="H55" s="217">
        <v>1.55</v>
      </c>
      <c r="I55" s="217">
        <v>2.659</v>
      </c>
      <c r="J55" s="217">
        <v>1.955</v>
      </c>
      <c r="K55" s="96"/>
    </row>
    <row r="56" spans="1:11" s="97" customFormat="1" ht="11.25" customHeight="1">
      <c r="A56" s="99" t="s">
        <v>43</v>
      </c>
      <c r="B56" s="93"/>
      <c r="C56" s="94">
        <v>916</v>
      </c>
      <c r="D56" s="94">
        <v>958</v>
      </c>
      <c r="E56" s="94">
        <v>2420</v>
      </c>
      <c r="F56" s="95"/>
      <c r="G56" s="95"/>
      <c r="H56" s="217">
        <v>1.691</v>
      </c>
      <c r="I56" s="217">
        <v>2.395</v>
      </c>
      <c r="J56" s="217">
        <v>4.6</v>
      </c>
      <c r="K56" s="96"/>
    </row>
    <row r="57" spans="1:11" s="97" customFormat="1" ht="11.25" customHeight="1">
      <c r="A57" s="99" t="s">
        <v>44</v>
      </c>
      <c r="B57" s="93"/>
      <c r="C57" s="94">
        <v>3459</v>
      </c>
      <c r="D57" s="94">
        <v>4092</v>
      </c>
      <c r="E57" s="94">
        <v>4092</v>
      </c>
      <c r="F57" s="95"/>
      <c r="G57" s="95"/>
      <c r="H57" s="217">
        <v>4.848</v>
      </c>
      <c r="I57" s="217">
        <v>11.501</v>
      </c>
      <c r="J57" s="217">
        <v>9.889</v>
      </c>
      <c r="K57" s="96"/>
    </row>
    <row r="58" spans="1:11" s="97" customFormat="1" ht="11.25" customHeight="1">
      <c r="A58" s="99" t="s">
        <v>45</v>
      </c>
      <c r="B58" s="93"/>
      <c r="C58" s="94">
        <v>7045</v>
      </c>
      <c r="D58" s="94">
        <v>7634</v>
      </c>
      <c r="E58" s="94">
        <v>7783</v>
      </c>
      <c r="F58" s="95"/>
      <c r="G58" s="95"/>
      <c r="H58" s="217">
        <v>4.46</v>
      </c>
      <c r="I58" s="217">
        <v>16.174</v>
      </c>
      <c r="J58" s="217">
        <v>12.918</v>
      </c>
      <c r="K58" s="96"/>
    </row>
    <row r="59" spans="1:11" s="106" customFormat="1" ht="11.25" customHeight="1">
      <c r="A59" s="100" t="s">
        <v>46</v>
      </c>
      <c r="B59" s="101"/>
      <c r="C59" s="102">
        <v>15980</v>
      </c>
      <c r="D59" s="102">
        <v>17025</v>
      </c>
      <c r="E59" s="102">
        <v>18645</v>
      </c>
      <c r="F59" s="103">
        <v>109.51541850220265</v>
      </c>
      <c r="G59" s="104"/>
      <c r="H59" s="218">
        <v>15.736</v>
      </c>
      <c r="I59" s="219">
        <v>36.62</v>
      </c>
      <c r="J59" s="219">
        <v>32.802</v>
      </c>
      <c r="K59" s="105">
        <v>89.57400327689787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87</v>
      </c>
      <c r="D61" s="94">
        <v>90</v>
      </c>
      <c r="E61" s="94">
        <v>90</v>
      </c>
      <c r="F61" s="95"/>
      <c r="G61" s="95"/>
      <c r="H61" s="217">
        <v>0.067</v>
      </c>
      <c r="I61" s="217">
        <v>0.05</v>
      </c>
      <c r="J61" s="217">
        <v>0.042</v>
      </c>
      <c r="K61" s="96"/>
    </row>
    <row r="62" spans="1:11" s="97" customFormat="1" ht="11.25" customHeight="1">
      <c r="A62" s="99" t="s">
        <v>48</v>
      </c>
      <c r="B62" s="93"/>
      <c r="C62" s="94">
        <v>442</v>
      </c>
      <c r="D62" s="94">
        <v>425</v>
      </c>
      <c r="E62" s="94">
        <v>422</v>
      </c>
      <c r="F62" s="95"/>
      <c r="G62" s="95"/>
      <c r="H62" s="217">
        <v>0.393</v>
      </c>
      <c r="I62" s="217">
        <v>0.405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66</v>
      </c>
      <c r="D63" s="94">
        <v>163</v>
      </c>
      <c r="E63" s="94">
        <v>73</v>
      </c>
      <c r="F63" s="95"/>
      <c r="G63" s="95"/>
      <c r="H63" s="217">
        <v>0.123</v>
      </c>
      <c r="I63" s="217">
        <v>0.339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595</v>
      </c>
      <c r="D64" s="102">
        <v>678</v>
      </c>
      <c r="E64" s="102">
        <v>585</v>
      </c>
      <c r="F64" s="103">
        <v>86.28318584070796</v>
      </c>
      <c r="G64" s="104"/>
      <c r="H64" s="218">
        <v>0.583</v>
      </c>
      <c r="I64" s="219">
        <v>0.794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554</v>
      </c>
      <c r="D66" s="102">
        <v>248</v>
      </c>
      <c r="E66" s="102">
        <v>243</v>
      </c>
      <c r="F66" s="103">
        <v>97.98387096774194</v>
      </c>
      <c r="G66" s="104"/>
      <c r="H66" s="218">
        <v>0.224</v>
      </c>
      <c r="I66" s="219">
        <v>0.125</v>
      </c>
      <c r="J66" s="219">
        <v>0.123</v>
      </c>
      <c r="K66" s="105">
        <v>98.4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107</v>
      </c>
      <c r="D68" s="94">
        <v>100</v>
      </c>
      <c r="E68" s="94">
        <v>100</v>
      </c>
      <c r="F68" s="95"/>
      <c r="G68" s="95"/>
      <c r="H68" s="217">
        <v>0.116</v>
      </c>
      <c r="I68" s="217">
        <v>0.15</v>
      </c>
      <c r="J68" s="217">
        <v>0.085</v>
      </c>
      <c r="K68" s="96"/>
    </row>
    <row r="69" spans="1:11" s="97" customFormat="1" ht="11.25" customHeight="1">
      <c r="A69" s="99" t="s">
        <v>53</v>
      </c>
      <c r="B69" s="93"/>
      <c r="C69" s="94">
        <v>53</v>
      </c>
      <c r="D69" s="94">
        <v>50</v>
      </c>
      <c r="E69" s="94">
        <v>50</v>
      </c>
      <c r="F69" s="95"/>
      <c r="G69" s="95"/>
      <c r="H69" s="217">
        <v>0.049</v>
      </c>
      <c r="I69" s="217">
        <v>0.075</v>
      </c>
      <c r="J69" s="217">
        <v>0.04</v>
      </c>
      <c r="K69" s="96"/>
    </row>
    <row r="70" spans="1:11" s="106" customFormat="1" ht="11.25" customHeight="1">
      <c r="A70" s="100" t="s">
        <v>54</v>
      </c>
      <c r="B70" s="101"/>
      <c r="C70" s="102">
        <v>160</v>
      </c>
      <c r="D70" s="102">
        <v>150</v>
      </c>
      <c r="E70" s="102">
        <v>150</v>
      </c>
      <c r="F70" s="103">
        <v>100</v>
      </c>
      <c r="G70" s="104"/>
      <c r="H70" s="218">
        <v>0.165</v>
      </c>
      <c r="I70" s="219">
        <v>0.22499999999999998</v>
      </c>
      <c r="J70" s="219">
        <v>0.125</v>
      </c>
      <c r="K70" s="105">
        <v>55.555555555555564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202</v>
      </c>
      <c r="D72" s="94">
        <v>165</v>
      </c>
      <c r="E72" s="94">
        <v>163</v>
      </c>
      <c r="F72" s="95"/>
      <c r="G72" s="95"/>
      <c r="H72" s="217">
        <v>0.276</v>
      </c>
      <c r="I72" s="217">
        <v>0.231</v>
      </c>
      <c r="J72" s="217">
        <v>0.261</v>
      </c>
      <c r="K72" s="96"/>
    </row>
    <row r="73" spans="1:11" s="97" customFormat="1" ht="11.25" customHeight="1">
      <c r="A73" s="99" t="s">
        <v>56</v>
      </c>
      <c r="B73" s="93"/>
      <c r="C73" s="94">
        <v>15</v>
      </c>
      <c r="D73" s="94">
        <v>11</v>
      </c>
      <c r="E73" s="94">
        <v>11</v>
      </c>
      <c r="F73" s="95"/>
      <c r="G73" s="95"/>
      <c r="H73" s="217">
        <v>0.03</v>
      </c>
      <c r="I73" s="217">
        <v>0.022</v>
      </c>
      <c r="J73" s="217">
        <v>0.022</v>
      </c>
      <c r="K73" s="96"/>
    </row>
    <row r="74" spans="1:11" s="97" customFormat="1" ht="11.25" customHeight="1">
      <c r="A74" s="99" t="s">
        <v>57</v>
      </c>
      <c r="B74" s="93"/>
      <c r="C74" s="94">
        <v>345</v>
      </c>
      <c r="D74" s="94">
        <v>436</v>
      </c>
      <c r="E74" s="94">
        <v>400</v>
      </c>
      <c r="F74" s="95"/>
      <c r="G74" s="95"/>
      <c r="H74" s="217">
        <v>0.311</v>
      </c>
      <c r="I74" s="217">
        <v>1.704</v>
      </c>
      <c r="J74" s="217">
        <v>0.4</v>
      </c>
      <c r="K74" s="96"/>
    </row>
    <row r="75" spans="1:11" s="97" customFormat="1" ht="11.25" customHeight="1">
      <c r="A75" s="99" t="s">
        <v>58</v>
      </c>
      <c r="B75" s="93"/>
      <c r="C75" s="94">
        <v>323</v>
      </c>
      <c r="D75" s="94">
        <v>462</v>
      </c>
      <c r="E75" s="94">
        <v>462</v>
      </c>
      <c r="F75" s="95"/>
      <c r="G75" s="95"/>
      <c r="H75" s="217">
        <v>0.249</v>
      </c>
      <c r="I75" s="217">
        <v>0.353</v>
      </c>
      <c r="J75" s="217">
        <v>0.356</v>
      </c>
      <c r="K75" s="96"/>
    </row>
    <row r="76" spans="1:11" s="97" customFormat="1" ht="11.25" customHeight="1">
      <c r="A76" s="99" t="s">
        <v>59</v>
      </c>
      <c r="B76" s="93"/>
      <c r="C76" s="94">
        <v>8</v>
      </c>
      <c r="D76" s="94">
        <v>14</v>
      </c>
      <c r="E76" s="94">
        <v>14</v>
      </c>
      <c r="F76" s="95"/>
      <c r="G76" s="95"/>
      <c r="H76" s="217"/>
      <c r="I76" s="217">
        <v>0.025</v>
      </c>
      <c r="J76" s="217">
        <v>0.018</v>
      </c>
      <c r="K76" s="96"/>
    </row>
    <row r="77" spans="1:11" s="97" customFormat="1" ht="11.25" customHeight="1">
      <c r="A77" s="99" t="s">
        <v>60</v>
      </c>
      <c r="B77" s="93"/>
      <c r="C77" s="94">
        <v>57</v>
      </c>
      <c r="D77" s="94">
        <v>65</v>
      </c>
      <c r="E77" s="94">
        <v>65</v>
      </c>
      <c r="F77" s="95"/>
      <c r="G77" s="95"/>
      <c r="H77" s="217">
        <v>0.057</v>
      </c>
      <c r="I77" s="217">
        <v>0.135</v>
      </c>
      <c r="J77" s="217">
        <v>0.128</v>
      </c>
      <c r="K77" s="96"/>
    </row>
    <row r="78" spans="1:11" s="97" customFormat="1" ht="11.25" customHeight="1">
      <c r="A78" s="99" t="s">
        <v>61</v>
      </c>
      <c r="B78" s="93"/>
      <c r="C78" s="94"/>
      <c r="D78" s="94">
        <v>1</v>
      </c>
      <c r="E78" s="94"/>
      <c r="F78" s="95"/>
      <c r="G78" s="95"/>
      <c r="H78" s="217"/>
      <c r="I78" s="217">
        <v>0.001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37</v>
      </c>
      <c r="D79" s="94"/>
      <c r="E79" s="94"/>
      <c r="F79" s="95"/>
      <c r="G79" s="95"/>
      <c r="H79" s="217">
        <v>0.07</v>
      </c>
      <c r="I79" s="217"/>
      <c r="J79" s="217"/>
      <c r="K79" s="96"/>
    </row>
    <row r="80" spans="1:11" s="106" customFormat="1" ht="11.25" customHeight="1">
      <c r="A80" s="107" t="s">
        <v>63</v>
      </c>
      <c r="B80" s="101"/>
      <c r="C80" s="102">
        <v>987</v>
      </c>
      <c r="D80" s="102">
        <v>1154</v>
      </c>
      <c r="E80" s="102">
        <v>1115</v>
      </c>
      <c r="F80" s="103">
        <v>96.62045060658579</v>
      </c>
      <c r="G80" s="104"/>
      <c r="H80" s="218">
        <v>0.9930000000000001</v>
      </c>
      <c r="I80" s="219">
        <v>2.4709999999999996</v>
      </c>
      <c r="J80" s="219">
        <v>1.185</v>
      </c>
      <c r="K80" s="105">
        <v>47.956292998785926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86</v>
      </c>
      <c r="D82" s="94">
        <v>86</v>
      </c>
      <c r="E82" s="94">
        <v>86</v>
      </c>
      <c r="F82" s="95"/>
      <c r="G82" s="95"/>
      <c r="H82" s="217">
        <v>0.06</v>
      </c>
      <c r="I82" s="217">
        <v>0.06</v>
      </c>
      <c r="J82" s="217">
        <v>0.06</v>
      </c>
      <c r="K82" s="96"/>
    </row>
    <row r="83" spans="1:11" s="97" customFormat="1" ht="11.25" customHeight="1">
      <c r="A83" s="99" t="s">
        <v>65</v>
      </c>
      <c r="B83" s="93"/>
      <c r="C83" s="94">
        <v>64</v>
      </c>
      <c r="D83" s="94">
        <v>65</v>
      </c>
      <c r="E83" s="94">
        <v>65</v>
      </c>
      <c r="F83" s="95"/>
      <c r="G83" s="95"/>
      <c r="H83" s="217">
        <v>0.045</v>
      </c>
      <c r="I83" s="217">
        <v>0.045</v>
      </c>
      <c r="J83" s="217">
        <v>0.046</v>
      </c>
      <c r="K83" s="96"/>
    </row>
    <row r="84" spans="1:11" s="106" customFormat="1" ht="11.25" customHeight="1">
      <c r="A84" s="100" t="s">
        <v>66</v>
      </c>
      <c r="B84" s="101"/>
      <c r="C84" s="102">
        <v>150</v>
      </c>
      <c r="D84" s="102">
        <v>151</v>
      </c>
      <c r="E84" s="102">
        <v>151</v>
      </c>
      <c r="F84" s="103">
        <v>100</v>
      </c>
      <c r="G84" s="104"/>
      <c r="H84" s="218">
        <v>0.105</v>
      </c>
      <c r="I84" s="219">
        <v>0.105</v>
      </c>
      <c r="J84" s="219">
        <v>0.106</v>
      </c>
      <c r="K84" s="105">
        <v>100.95238095238095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108080</v>
      </c>
      <c r="D87" s="117">
        <v>134761</v>
      </c>
      <c r="E87" s="117">
        <v>136973</v>
      </c>
      <c r="F87" s="118">
        <f>IF(D87&gt;0,100*E87/D87,0)</f>
        <v>101.64142444772597</v>
      </c>
      <c r="G87" s="104"/>
      <c r="H87" s="222">
        <v>139.17799999999994</v>
      </c>
      <c r="I87" s="223">
        <v>384.31700000000006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9" zoomScaleSheetLayoutView="99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77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>
        <v>90</v>
      </c>
      <c r="E9" s="94">
        <v>68</v>
      </c>
      <c r="F9" s="95"/>
      <c r="G9" s="95"/>
      <c r="H9" s="217"/>
      <c r="I9" s="217">
        <v>0.54</v>
      </c>
      <c r="J9" s="217">
        <v>0.336</v>
      </c>
      <c r="K9" s="96"/>
    </row>
    <row r="10" spans="1:11" s="97" customFormat="1" ht="11.25" customHeight="1">
      <c r="A10" s="99" t="s">
        <v>8</v>
      </c>
      <c r="B10" s="93"/>
      <c r="C10" s="94"/>
      <c r="D10" s="94">
        <v>18</v>
      </c>
      <c r="E10" s="94">
        <v>4</v>
      </c>
      <c r="F10" s="95"/>
      <c r="G10" s="95"/>
      <c r="H10" s="217"/>
      <c r="I10" s="217">
        <v>0.108</v>
      </c>
      <c r="J10" s="217">
        <v>0.023</v>
      </c>
      <c r="K10" s="96"/>
    </row>
    <row r="11" spans="1:11" s="97" customFormat="1" ht="11.25" customHeight="1">
      <c r="A11" s="92" t="s">
        <v>9</v>
      </c>
      <c r="B11" s="93"/>
      <c r="C11" s="94"/>
      <c r="D11" s="94">
        <v>125</v>
      </c>
      <c r="E11" s="94">
        <v>125</v>
      </c>
      <c r="F11" s="95"/>
      <c r="G11" s="95"/>
      <c r="H11" s="217"/>
      <c r="I11" s="217">
        <v>0.75</v>
      </c>
      <c r="J11" s="217">
        <v>0.725</v>
      </c>
      <c r="K11" s="96"/>
    </row>
    <row r="12" spans="1:11" s="97" customFormat="1" ht="11.25" customHeight="1">
      <c r="A12" s="99" t="s">
        <v>10</v>
      </c>
      <c r="B12" s="93"/>
      <c r="C12" s="94"/>
      <c r="D12" s="94">
        <v>20</v>
      </c>
      <c r="E12" s="94">
        <v>15</v>
      </c>
      <c r="F12" s="95"/>
      <c r="G12" s="95"/>
      <c r="H12" s="217"/>
      <c r="I12" s="217">
        <v>0.12</v>
      </c>
      <c r="J12" s="217">
        <v>0.087</v>
      </c>
      <c r="K12" s="96"/>
    </row>
    <row r="13" spans="1:11" s="106" customFormat="1" ht="11.25" customHeight="1">
      <c r="A13" s="100" t="s">
        <v>11</v>
      </c>
      <c r="B13" s="101"/>
      <c r="C13" s="102"/>
      <c r="D13" s="102">
        <v>253</v>
      </c>
      <c r="E13" s="102">
        <v>212</v>
      </c>
      <c r="F13" s="103">
        <v>83.79446640316206</v>
      </c>
      <c r="G13" s="104"/>
      <c r="H13" s="218"/>
      <c r="I13" s="219">
        <v>1.5180000000000002</v>
      </c>
      <c r="J13" s="219">
        <v>1.171</v>
      </c>
      <c r="K13" s="105">
        <v>77.14097496706192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29</v>
      </c>
      <c r="D17" s="102">
        <v>43</v>
      </c>
      <c r="E17" s="102">
        <v>43</v>
      </c>
      <c r="F17" s="103">
        <v>100</v>
      </c>
      <c r="G17" s="104"/>
      <c r="H17" s="218">
        <v>0.063</v>
      </c>
      <c r="I17" s="219">
        <v>0.09</v>
      </c>
      <c r="J17" s="219">
        <v>0.09</v>
      </c>
      <c r="K17" s="105">
        <v>100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285</v>
      </c>
      <c r="D19" s="94">
        <v>428</v>
      </c>
      <c r="E19" s="94">
        <v>428</v>
      </c>
      <c r="F19" s="95"/>
      <c r="G19" s="95"/>
      <c r="H19" s="217">
        <v>1.197</v>
      </c>
      <c r="I19" s="217">
        <v>1.712</v>
      </c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285</v>
      </c>
      <c r="D22" s="102">
        <v>428</v>
      </c>
      <c r="E22" s="102">
        <v>428</v>
      </c>
      <c r="F22" s="103">
        <v>100</v>
      </c>
      <c r="G22" s="104"/>
      <c r="H22" s="218">
        <v>1.197</v>
      </c>
      <c r="I22" s="219">
        <v>1.712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1000</v>
      </c>
      <c r="D24" s="102">
        <v>1357</v>
      </c>
      <c r="E24" s="102">
        <v>1350</v>
      </c>
      <c r="F24" s="103">
        <v>99.48415622697127</v>
      </c>
      <c r="G24" s="104"/>
      <c r="H24" s="218">
        <v>2.564</v>
      </c>
      <c r="I24" s="219">
        <v>4.375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1249</v>
      </c>
      <c r="D26" s="102">
        <v>1325</v>
      </c>
      <c r="E26" s="102">
        <v>1400</v>
      </c>
      <c r="F26" s="103">
        <v>105.66037735849056</v>
      </c>
      <c r="G26" s="104"/>
      <c r="H26" s="218">
        <v>4.521</v>
      </c>
      <c r="I26" s="219">
        <v>6.4</v>
      </c>
      <c r="J26" s="219">
        <v>5.5</v>
      </c>
      <c r="K26" s="105">
        <v>85.9375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5808</v>
      </c>
      <c r="D28" s="94">
        <v>6435</v>
      </c>
      <c r="E28" s="94">
        <v>6400</v>
      </c>
      <c r="F28" s="95"/>
      <c r="G28" s="95"/>
      <c r="H28" s="217">
        <v>18.771</v>
      </c>
      <c r="I28" s="217">
        <v>22.301</v>
      </c>
      <c r="J28" s="217">
        <v>20.76</v>
      </c>
      <c r="K28" s="96"/>
    </row>
    <row r="29" spans="1:11" s="97" customFormat="1" ht="11.25" customHeight="1">
      <c r="A29" s="99" t="s">
        <v>21</v>
      </c>
      <c r="B29" s="93"/>
      <c r="C29" s="94">
        <v>19050</v>
      </c>
      <c r="D29" s="94">
        <v>22119</v>
      </c>
      <c r="E29" s="94">
        <v>22119</v>
      </c>
      <c r="F29" s="95"/>
      <c r="G29" s="95"/>
      <c r="H29" s="217">
        <v>29.025</v>
      </c>
      <c r="I29" s="217">
        <v>51.923</v>
      </c>
      <c r="J29" s="217">
        <v>49.48</v>
      </c>
      <c r="K29" s="96"/>
    </row>
    <row r="30" spans="1:11" s="97" customFormat="1" ht="11.25" customHeight="1">
      <c r="A30" s="99" t="s">
        <v>22</v>
      </c>
      <c r="B30" s="93"/>
      <c r="C30" s="94">
        <v>5824</v>
      </c>
      <c r="D30" s="94">
        <v>6835</v>
      </c>
      <c r="E30" s="94">
        <v>6800</v>
      </c>
      <c r="F30" s="95"/>
      <c r="G30" s="95"/>
      <c r="H30" s="217">
        <v>9.729</v>
      </c>
      <c r="I30" s="217">
        <v>11.181</v>
      </c>
      <c r="J30" s="217">
        <v>10.38</v>
      </c>
      <c r="K30" s="96"/>
    </row>
    <row r="31" spans="1:11" s="106" customFormat="1" ht="11.25" customHeight="1">
      <c r="A31" s="107" t="s">
        <v>23</v>
      </c>
      <c r="B31" s="101"/>
      <c r="C31" s="102">
        <v>30682</v>
      </c>
      <c r="D31" s="102">
        <v>35389</v>
      </c>
      <c r="E31" s="102">
        <v>35319</v>
      </c>
      <c r="F31" s="103">
        <v>99.80219842323886</v>
      </c>
      <c r="G31" s="104"/>
      <c r="H31" s="218">
        <v>57.525</v>
      </c>
      <c r="I31" s="219">
        <v>85.405</v>
      </c>
      <c r="J31" s="219">
        <v>80.61999999999999</v>
      </c>
      <c r="K31" s="105">
        <v>94.39728353140916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501</v>
      </c>
      <c r="D33" s="94">
        <v>500</v>
      </c>
      <c r="E33" s="94"/>
      <c r="F33" s="95"/>
      <c r="G33" s="95"/>
      <c r="H33" s="217">
        <v>1.557</v>
      </c>
      <c r="I33" s="217">
        <v>1.6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755</v>
      </c>
      <c r="D34" s="94">
        <v>630</v>
      </c>
      <c r="E34" s="94"/>
      <c r="F34" s="95"/>
      <c r="G34" s="95"/>
      <c r="H34" s="217">
        <v>1.532</v>
      </c>
      <c r="I34" s="217">
        <v>1.8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2232</v>
      </c>
      <c r="D35" s="94">
        <v>3000</v>
      </c>
      <c r="E35" s="94"/>
      <c r="F35" s="95"/>
      <c r="G35" s="95"/>
      <c r="H35" s="217">
        <v>7.907</v>
      </c>
      <c r="I35" s="217">
        <v>12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507</v>
      </c>
      <c r="D36" s="94">
        <v>507</v>
      </c>
      <c r="E36" s="94">
        <v>507</v>
      </c>
      <c r="F36" s="95"/>
      <c r="G36" s="95"/>
      <c r="H36" s="217">
        <v>1.228</v>
      </c>
      <c r="I36" s="217">
        <v>1.228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3995</v>
      </c>
      <c r="D37" s="102">
        <v>4637</v>
      </c>
      <c r="E37" s="102">
        <v>507</v>
      </c>
      <c r="F37" s="103">
        <v>10.933793400905758</v>
      </c>
      <c r="G37" s="104"/>
      <c r="H37" s="218">
        <v>12.224</v>
      </c>
      <c r="I37" s="219">
        <v>16.628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1296</v>
      </c>
      <c r="D39" s="102">
        <v>1296</v>
      </c>
      <c r="E39" s="102">
        <v>1300</v>
      </c>
      <c r="F39" s="103">
        <v>100.30864197530865</v>
      </c>
      <c r="G39" s="104"/>
      <c r="H39" s="218">
        <v>1.328</v>
      </c>
      <c r="I39" s="219">
        <v>1.3</v>
      </c>
      <c r="J39" s="219">
        <v>1.3</v>
      </c>
      <c r="K39" s="105">
        <v>100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548</v>
      </c>
      <c r="D41" s="94">
        <v>899</v>
      </c>
      <c r="E41" s="94">
        <v>590</v>
      </c>
      <c r="F41" s="95"/>
      <c r="G41" s="95"/>
      <c r="H41" s="217">
        <v>0.347</v>
      </c>
      <c r="I41" s="217">
        <v>1.557</v>
      </c>
      <c r="J41" s="217">
        <v>1.167</v>
      </c>
      <c r="K41" s="96"/>
    </row>
    <row r="42" spans="1:11" s="97" customFormat="1" ht="11.25" customHeight="1">
      <c r="A42" s="99" t="s">
        <v>31</v>
      </c>
      <c r="B42" s="93"/>
      <c r="C42" s="94">
        <v>3661</v>
      </c>
      <c r="D42" s="94">
        <v>3481</v>
      </c>
      <c r="E42" s="94">
        <v>4286</v>
      </c>
      <c r="F42" s="95"/>
      <c r="G42" s="95"/>
      <c r="H42" s="217">
        <v>8.242</v>
      </c>
      <c r="I42" s="217">
        <v>13.627</v>
      </c>
      <c r="J42" s="217">
        <v>14.224</v>
      </c>
      <c r="K42" s="96"/>
    </row>
    <row r="43" spans="1:11" s="97" customFormat="1" ht="11.25" customHeight="1">
      <c r="A43" s="99" t="s">
        <v>32</v>
      </c>
      <c r="B43" s="93"/>
      <c r="C43" s="94">
        <v>2296</v>
      </c>
      <c r="D43" s="94">
        <v>2113</v>
      </c>
      <c r="E43" s="94">
        <v>2350</v>
      </c>
      <c r="F43" s="95"/>
      <c r="G43" s="95"/>
      <c r="H43" s="217">
        <v>3.452</v>
      </c>
      <c r="I43" s="217">
        <v>7.545</v>
      </c>
      <c r="J43" s="217">
        <v>7.11</v>
      </c>
      <c r="K43" s="96"/>
    </row>
    <row r="44" spans="1:11" s="97" customFormat="1" ht="11.25" customHeight="1">
      <c r="A44" s="99" t="s">
        <v>33</v>
      </c>
      <c r="B44" s="93"/>
      <c r="C44" s="94">
        <v>4037</v>
      </c>
      <c r="D44" s="94">
        <v>3535</v>
      </c>
      <c r="E44" s="94">
        <v>3550</v>
      </c>
      <c r="F44" s="95"/>
      <c r="G44" s="95"/>
      <c r="H44" s="217">
        <v>5.378</v>
      </c>
      <c r="I44" s="217">
        <v>13.133</v>
      </c>
      <c r="J44" s="217">
        <v>11.505</v>
      </c>
      <c r="K44" s="96"/>
    </row>
    <row r="45" spans="1:11" s="97" customFormat="1" ht="11.25" customHeight="1">
      <c r="A45" s="99" t="s">
        <v>34</v>
      </c>
      <c r="B45" s="93"/>
      <c r="C45" s="94">
        <v>4015</v>
      </c>
      <c r="D45" s="94">
        <v>5176</v>
      </c>
      <c r="E45" s="94">
        <v>5250</v>
      </c>
      <c r="F45" s="95"/>
      <c r="G45" s="95"/>
      <c r="H45" s="217">
        <v>2.621</v>
      </c>
      <c r="I45" s="217">
        <v>15.85</v>
      </c>
      <c r="J45" s="217">
        <v>13.775</v>
      </c>
      <c r="K45" s="96"/>
    </row>
    <row r="46" spans="1:11" s="97" customFormat="1" ht="11.25" customHeight="1">
      <c r="A46" s="99" t="s">
        <v>35</v>
      </c>
      <c r="B46" s="93"/>
      <c r="C46" s="94">
        <v>2081</v>
      </c>
      <c r="D46" s="94">
        <v>3026</v>
      </c>
      <c r="E46" s="94">
        <v>3000</v>
      </c>
      <c r="F46" s="95"/>
      <c r="G46" s="95"/>
      <c r="H46" s="217">
        <v>2.457</v>
      </c>
      <c r="I46" s="217">
        <v>9.492</v>
      </c>
      <c r="J46" s="217">
        <v>7.2</v>
      </c>
      <c r="K46" s="96"/>
    </row>
    <row r="47" spans="1:11" s="97" customFormat="1" ht="11.25" customHeight="1">
      <c r="A47" s="99" t="s">
        <v>36</v>
      </c>
      <c r="B47" s="93"/>
      <c r="C47" s="94">
        <v>3931</v>
      </c>
      <c r="D47" s="94">
        <v>3852</v>
      </c>
      <c r="E47" s="94">
        <v>4090</v>
      </c>
      <c r="F47" s="95"/>
      <c r="G47" s="95"/>
      <c r="H47" s="217">
        <v>6.406</v>
      </c>
      <c r="I47" s="217">
        <v>15.075</v>
      </c>
      <c r="J47" s="217">
        <v>11.969</v>
      </c>
      <c r="K47" s="96"/>
    </row>
    <row r="48" spans="1:11" s="97" customFormat="1" ht="11.25" customHeight="1">
      <c r="A48" s="99" t="s">
        <v>37</v>
      </c>
      <c r="B48" s="93"/>
      <c r="C48" s="94">
        <v>1799</v>
      </c>
      <c r="D48" s="94">
        <v>1855</v>
      </c>
      <c r="E48" s="94">
        <v>1800</v>
      </c>
      <c r="F48" s="95"/>
      <c r="G48" s="95"/>
      <c r="H48" s="217">
        <v>1.854</v>
      </c>
      <c r="I48" s="217">
        <v>7.463</v>
      </c>
      <c r="J48" s="217">
        <v>6.6</v>
      </c>
      <c r="K48" s="96"/>
    </row>
    <row r="49" spans="1:11" s="97" customFormat="1" ht="11.25" customHeight="1">
      <c r="A49" s="99" t="s">
        <v>38</v>
      </c>
      <c r="B49" s="93"/>
      <c r="C49" s="94">
        <v>2977</v>
      </c>
      <c r="D49" s="94">
        <v>3258</v>
      </c>
      <c r="E49" s="94">
        <v>3150</v>
      </c>
      <c r="F49" s="95"/>
      <c r="G49" s="95"/>
      <c r="H49" s="217">
        <v>2.306</v>
      </c>
      <c r="I49" s="217">
        <v>12.223</v>
      </c>
      <c r="J49" s="217">
        <v>11.5</v>
      </c>
      <c r="K49" s="96"/>
    </row>
    <row r="50" spans="1:11" s="106" customFormat="1" ht="11.25" customHeight="1">
      <c r="A50" s="107" t="s">
        <v>39</v>
      </c>
      <c r="B50" s="101"/>
      <c r="C50" s="102">
        <v>25345</v>
      </c>
      <c r="D50" s="102">
        <v>27195</v>
      </c>
      <c r="E50" s="102">
        <v>28066</v>
      </c>
      <c r="F50" s="103">
        <v>103.20279463136606</v>
      </c>
      <c r="G50" s="104"/>
      <c r="H50" s="218">
        <v>33.062999999999995</v>
      </c>
      <c r="I50" s="219">
        <v>95.96499999999999</v>
      </c>
      <c r="J50" s="219">
        <v>85.05</v>
      </c>
      <c r="K50" s="105">
        <v>88.62606158495285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4858</v>
      </c>
      <c r="D52" s="102">
        <v>5581</v>
      </c>
      <c r="E52" s="102">
        <v>5581</v>
      </c>
      <c r="F52" s="103">
        <v>100</v>
      </c>
      <c r="G52" s="104"/>
      <c r="H52" s="218">
        <v>5.794</v>
      </c>
      <c r="I52" s="219">
        <v>10.53</v>
      </c>
      <c r="J52" s="219">
        <v>10.53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13783</v>
      </c>
      <c r="D54" s="94">
        <v>13575</v>
      </c>
      <c r="E54" s="94">
        <v>13375</v>
      </c>
      <c r="F54" s="95"/>
      <c r="G54" s="95"/>
      <c r="H54" s="217">
        <v>18.95</v>
      </c>
      <c r="I54" s="217">
        <v>22.374</v>
      </c>
      <c r="J54" s="217">
        <v>20.844</v>
      </c>
      <c r="K54" s="96"/>
    </row>
    <row r="55" spans="1:11" s="97" customFormat="1" ht="11.25" customHeight="1">
      <c r="A55" s="99" t="s">
        <v>42</v>
      </c>
      <c r="B55" s="93"/>
      <c r="C55" s="94">
        <v>10103</v>
      </c>
      <c r="D55" s="94">
        <v>10531</v>
      </c>
      <c r="E55" s="94">
        <v>10500</v>
      </c>
      <c r="F55" s="95"/>
      <c r="G55" s="95"/>
      <c r="H55" s="217">
        <v>18.165</v>
      </c>
      <c r="I55" s="217">
        <v>28.854</v>
      </c>
      <c r="J55" s="217">
        <v>23.9</v>
      </c>
      <c r="K55" s="96"/>
    </row>
    <row r="56" spans="1:11" s="97" customFormat="1" ht="11.25" customHeight="1">
      <c r="A56" s="99" t="s">
        <v>43</v>
      </c>
      <c r="B56" s="93"/>
      <c r="C56" s="94">
        <v>9153</v>
      </c>
      <c r="D56" s="94">
        <v>8456</v>
      </c>
      <c r="E56" s="94">
        <v>8065</v>
      </c>
      <c r="F56" s="95"/>
      <c r="G56" s="95"/>
      <c r="H56" s="217">
        <v>20.521</v>
      </c>
      <c r="I56" s="217">
        <v>21.986</v>
      </c>
      <c r="J56" s="217">
        <v>22</v>
      </c>
      <c r="K56" s="96"/>
    </row>
    <row r="57" spans="1:11" s="97" customFormat="1" ht="11.25" customHeight="1">
      <c r="A57" s="99" t="s">
        <v>44</v>
      </c>
      <c r="B57" s="93"/>
      <c r="C57" s="94">
        <v>9612</v>
      </c>
      <c r="D57" s="94">
        <v>10832</v>
      </c>
      <c r="E57" s="94">
        <v>10832</v>
      </c>
      <c r="F57" s="95"/>
      <c r="G57" s="95"/>
      <c r="H57" s="217">
        <v>14.475</v>
      </c>
      <c r="I57" s="217">
        <v>32.51</v>
      </c>
      <c r="J57" s="217">
        <v>29.269</v>
      </c>
      <c r="K57" s="96"/>
    </row>
    <row r="58" spans="1:11" s="97" customFormat="1" ht="11.25" customHeight="1">
      <c r="A58" s="99" t="s">
        <v>45</v>
      </c>
      <c r="B58" s="93"/>
      <c r="C58" s="94">
        <v>28056</v>
      </c>
      <c r="D58" s="94">
        <v>25903</v>
      </c>
      <c r="E58" s="94">
        <v>24935</v>
      </c>
      <c r="F58" s="95"/>
      <c r="G58" s="95"/>
      <c r="H58" s="217">
        <v>28.226</v>
      </c>
      <c r="I58" s="217">
        <v>69.924</v>
      </c>
      <c r="J58" s="217">
        <v>54.14</v>
      </c>
      <c r="K58" s="96"/>
    </row>
    <row r="59" spans="1:11" s="106" customFormat="1" ht="11.25" customHeight="1">
      <c r="A59" s="100" t="s">
        <v>46</v>
      </c>
      <c r="B59" s="101"/>
      <c r="C59" s="102">
        <v>70707</v>
      </c>
      <c r="D59" s="102">
        <v>69297</v>
      </c>
      <c r="E59" s="102">
        <v>67707</v>
      </c>
      <c r="F59" s="103">
        <v>97.70552837785185</v>
      </c>
      <c r="G59" s="104"/>
      <c r="H59" s="218">
        <v>100.33699999999999</v>
      </c>
      <c r="I59" s="219">
        <v>175.648</v>
      </c>
      <c r="J59" s="219">
        <v>150.15300000000002</v>
      </c>
      <c r="K59" s="105">
        <v>85.48517489524505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27</v>
      </c>
      <c r="D61" s="94">
        <v>45</v>
      </c>
      <c r="E61" s="94">
        <v>45</v>
      </c>
      <c r="F61" s="95"/>
      <c r="G61" s="95"/>
      <c r="H61" s="217">
        <v>0.068</v>
      </c>
      <c r="I61" s="217">
        <v>0.053</v>
      </c>
      <c r="J61" s="217">
        <v>0.049</v>
      </c>
      <c r="K61" s="96"/>
    </row>
    <row r="62" spans="1:11" s="97" customFormat="1" ht="11.25" customHeight="1">
      <c r="A62" s="99" t="s">
        <v>48</v>
      </c>
      <c r="B62" s="93"/>
      <c r="C62" s="94">
        <v>341</v>
      </c>
      <c r="D62" s="94">
        <v>310</v>
      </c>
      <c r="E62" s="94"/>
      <c r="F62" s="95"/>
      <c r="G62" s="95"/>
      <c r="H62" s="217">
        <v>0.537</v>
      </c>
      <c r="I62" s="217">
        <v>0.523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468</v>
      </c>
      <c r="D63" s="94">
        <v>468</v>
      </c>
      <c r="E63" s="94">
        <v>367</v>
      </c>
      <c r="F63" s="95"/>
      <c r="G63" s="95"/>
      <c r="H63" s="217">
        <v>0.893</v>
      </c>
      <c r="I63" s="217">
        <v>1.223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836</v>
      </c>
      <c r="D64" s="102">
        <v>823</v>
      </c>
      <c r="E64" s="102">
        <v>412</v>
      </c>
      <c r="F64" s="103">
        <v>50.06075334143378</v>
      </c>
      <c r="G64" s="104"/>
      <c r="H64" s="218">
        <v>1.498</v>
      </c>
      <c r="I64" s="219">
        <v>1.7990000000000002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424</v>
      </c>
      <c r="D66" s="102">
        <v>289</v>
      </c>
      <c r="E66" s="102">
        <v>283</v>
      </c>
      <c r="F66" s="103">
        <v>97.92387543252595</v>
      </c>
      <c r="G66" s="104"/>
      <c r="H66" s="218">
        <v>0.415</v>
      </c>
      <c r="I66" s="219">
        <v>0.348</v>
      </c>
      <c r="J66" s="219">
        <v>0.34</v>
      </c>
      <c r="K66" s="105">
        <v>97.70114942528737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11007</v>
      </c>
      <c r="D68" s="94">
        <v>14850</v>
      </c>
      <c r="E68" s="94">
        <v>13000</v>
      </c>
      <c r="F68" s="95"/>
      <c r="G68" s="95"/>
      <c r="H68" s="217">
        <v>21.228</v>
      </c>
      <c r="I68" s="217">
        <v>61</v>
      </c>
      <c r="J68" s="217">
        <v>27</v>
      </c>
      <c r="K68" s="96"/>
    </row>
    <row r="69" spans="1:11" s="97" customFormat="1" ht="11.25" customHeight="1">
      <c r="A69" s="99" t="s">
        <v>53</v>
      </c>
      <c r="B69" s="93"/>
      <c r="C69" s="94">
        <v>1324</v>
      </c>
      <c r="D69" s="94">
        <v>2520</v>
      </c>
      <c r="E69" s="94">
        <v>2500</v>
      </c>
      <c r="F69" s="95"/>
      <c r="G69" s="95"/>
      <c r="H69" s="217">
        <v>1.392</v>
      </c>
      <c r="I69" s="217">
        <v>8</v>
      </c>
      <c r="J69" s="217">
        <v>4.5</v>
      </c>
      <c r="K69" s="96"/>
    </row>
    <row r="70" spans="1:11" s="106" customFormat="1" ht="11.25" customHeight="1">
      <c r="A70" s="100" t="s">
        <v>54</v>
      </c>
      <c r="B70" s="101"/>
      <c r="C70" s="102">
        <v>12331</v>
      </c>
      <c r="D70" s="102">
        <v>17370</v>
      </c>
      <c r="E70" s="102">
        <v>15500</v>
      </c>
      <c r="F70" s="103">
        <v>89.23431203223949</v>
      </c>
      <c r="G70" s="104"/>
      <c r="H70" s="218">
        <v>22.62</v>
      </c>
      <c r="I70" s="219">
        <v>69</v>
      </c>
      <c r="J70" s="219">
        <v>31.5</v>
      </c>
      <c r="K70" s="105">
        <v>45.65217391304348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99</v>
      </c>
      <c r="D72" s="94">
        <v>151</v>
      </c>
      <c r="E72" s="94">
        <v>147</v>
      </c>
      <c r="F72" s="95"/>
      <c r="G72" s="95"/>
      <c r="H72" s="217">
        <v>0.128</v>
      </c>
      <c r="I72" s="217">
        <v>0.287</v>
      </c>
      <c r="J72" s="217">
        <v>0.275</v>
      </c>
      <c r="K72" s="96"/>
    </row>
    <row r="73" spans="1:11" s="97" customFormat="1" ht="11.25" customHeight="1">
      <c r="A73" s="99" t="s">
        <v>56</v>
      </c>
      <c r="B73" s="93"/>
      <c r="C73" s="94">
        <v>12417</v>
      </c>
      <c r="D73" s="94">
        <v>15227</v>
      </c>
      <c r="E73" s="94">
        <v>15278</v>
      </c>
      <c r="F73" s="95"/>
      <c r="G73" s="95"/>
      <c r="H73" s="217">
        <v>30.851</v>
      </c>
      <c r="I73" s="217">
        <v>62.431</v>
      </c>
      <c r="J73" s="217">
        <v>62.431</v>
      </c>
      <c r="K73" s="96"/>
    </row>
    <row r="74" spans="1:11" s="97" customFormat="1" ht="11.25" customHeight="1">
      <c r="A74" s="99" t="s">
        <v>57</v>
      </c>
      <c r="B74" s="93"/>
      <c r="C74" s="94">
        <v>5123</v>
      </c>
      <c r="D74" s="94">
        <v>6558</v>
      </c>
      <c r="E74" s="94">
        <v>7000</v>
      </c>
      <c r="F74" s="95"/>
      <c r="G74" s="95"/>
      <c r="H74" s="217">
        <v>6.916</v>
      </c>
      <c r="I74" s="217">
        <v>32.79</v>
      </c>
      <c r="J74" s="217">
        <v>12</v>
      </c>
      <c r="K74" s="96"/>
    </row>
    <row r="75" spans="1:11" s="97" customFormat="1" ht="11.25" customHeight="1">
      <c r="A75" s="99" t="s">
        <v>58</v>
      </c>
      <c r="B75" s="93"/>
      <c r="C75" s="94">
        <v>821</v>
      </c>
      <c r="D75" s="94">
        <v>853</v>
      </c>
      <c r="E75" s="94">
        <v>853</v>
      </c>
      <c r="F75" s="95"/>
      <c r="G75" s="95"/>
      <c r="H75" s="217">
        <v>1.07</v>
      </c>
      <c r="I75" s="217">
        <v>1.049</v>
      </c>
      <c r="J75" s="217">
        <v>1.112</v>
      </c>
      <c r="K75" s="96"/>
    </row>
    <row r="76" spans="1:11" s="97" customFormat="1" ht="11.25" customHeight="1">
      <c r="A76" s="99" t="s">
        <v>59</v>
      </c>
      <c r="B76" s="93"/>
      <c r="C76" s="94">
        <v>6154</v>
      </c>
      <c r="D76" s="94">
        <v>6056</v>
      </c>
      <c r="E76" s="94">
        <v>6056</v>
      </c>
      <c r="F76" s="95"/>
      <c r="G76" s="95"/>
      <c r="H76" s="217">
        <v>25.847</v>
      </c>
      <c r="I76" s="217">
        <v>19.985</v>
      </c>
      <c r="J76" s="217">
        <v>20.433</v>
      </c>
      <c r="K76" s="96"/>
    </row>
    <row r="77" spans="1:11" s="97" customFormat="1" ht="11.25" customHeight="1">
      <c r="A77" s="99" t="s">
        <v>60</v>
      </c>
      <c r="B77" s="93"/>
      <c r="C77" s="94">
        <v>1130</v>
      </c>
      <c r="D77" s="94">
        <v>1330</v>
      </c>
      <c r="E77" s="94">
        <v>1330</v>
      </c>
      <c r="F77" s="95"/>
      <c r="G77" s="95"/>
      <c r="H77" s="217">
        <v>2.965</v>
      </c>
      <c r="I77" s="217">
        <v>5.5</v>
      </c>
      <c r="J77" s="217">
        <v>5.5</v>
      </c>
      <c r="K77" s="96"/>
    </row>
    <row r="78" spans="1:11" s="97" customFormat="1" ht="11.25" customHeight="1">
      <c r="A78" s="99" t="s">
        <v>61</v>
      </c>
      <c r="B78" s="93"/>
      <c r="C78" s="94">
        <v>1686</v>
      </c>
      <c r="D78" s="94">
        <v>1800</v>
      </c>
      <c r="E78" s="94">
        <v>1800</v>
      </c>
      <c r="F78" s="95"/>
      <c r="G78" s="95"/>
      <c r="H78" s="217">
        <v>4.444</v>
      </c>
      <c r="I78" s="217">
        <v>6.3</v>
      </c>
      <c r="J78" s="217">
        <v>4.205</v>
      </c>
      <c r="K78" s="96"/>
    </row>
    <row r="79" spans="1:11" s="97" customFormat="1" ht="11.25" customHeight="1">
      <c r="A79" s="99" t="s">
        <v>62</v>
      </c>
      <c r="B79" s="93"/>
      <c r="C79" s="94">
        <v>15405</v>
      </c>
      <c r="D79" s="94">
        <v>18769</v>
      </c>
      <c r="E79" s="94">
        <v>18640</v>
      </c>
      <c r="F79" s="95"/>
      <c r="G79" s="95"/>
      <c r="H79" s="217">
        <v>40.461</v>
      </c>
      <c r="I79" s="217">
        <v>65.379</v>
      </c>
      <c r="J79" s="217">
        <v>37.28</v>
      </c>
      <c r="K79" s="96"/>
    </row>
    <row r="80" spans="1:11" s="106" customFormat="1" ht="11.25" customHeight="1">
      <c r="A80" s="107" t="s">
        <v>63</v>
      </c>
      <c r="B80" s="101"/>
      <c r="C80" s="102">
        <v>42835</v>
      </c>
      <c r="D80" s="102">
        <v>50744</v>
      </c>
      <c r="E80" s="102">
        <v>51104</v>
      </c>
      <c r="F80" s="103">
        <v>100.70944348100268</v>
      </c>
      <c r="G80" s="104"/>
      <c r="H80" s="218">
        <v>112.682</v>
      </c>
      <c r="I80" s="219">
        <v>193.721</v>
      </c>
      <c r="J80" s="219">
        <v>143.236</v>
      </c>
      <c r="K80" s="105">
        <v>73.93932511188771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11</v>
      </c>
      <c r="D82" s="94">
        <v>11</v>
      </c>
      <c r="E82" s="94">
        <v>11</v>
      </c>
      <c r="F82" s="95"/>
      <c r="G82" s="95"/>
      <c r="H82" s="217">
        <v>0.008</v>
      </c>
      <c r="I82" s="217">
        <v>0.008</v>
      </c>
      <c r="J82" s="217">
        <v>0.008</v>
      </c>
      <c r="K82" s="96"/>
    </row>
    <row r="83" spans="1:11" s="97" customFormat="1" ht="11.25" customHeight="1">
      <c r="A83" s="99" t="s">
        <v>65</v>
      </c>
      <c r="B83" s="93"/>
      <c r="C83" s="94">
        <v>1</v>
      </c>
      <c r="D83" s="94"/>
      <c r="E83" s="94"/>
      <c r="F83" s="95"/>
      <c r="G83" s="95"/>
      <c r="H83" s="217">
        <v>0.001</v>
      </c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>
        <v>12</v>
      </c>
      <c r="D84" s="102">
        <v>11</v>
      </c>
      <c r="E84" s="102">
        <v>11</v>
      </c>
      <c r="F84" s="103">
        <v>100</v>
      </c>
      <c r="G84" s="104"/>
      <c r="H84" s="218">
        <v>0.009000000000000001</v>
      </c>
      <c r="I84" s="219">
        <v>0.008</v>
      </c>
      <c r="J84" s="219">
        <v>0.008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195884</v>
      </c>
      <c r="D87" s="117">
        <v>216038</v>
      </c>
      <c r="E87" s="117">
        <v>209223</v>
      </c>
      <c r="F87" s="118">
        <f>IF(D87&gt;0,100*E87/D87,0)</f>
        <v>96.84546237236042</v>
      </c>
      <c r="G87" s="104"/>
      <c r="H87" s="222">
        <v>355.84</v>
      </c>
      <c r="I87" s="223">
        <v>664.447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78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2141</v>
      </c>
      <c r="D24" s="102">
        <v>2018</v>
      </c>
      <c r="E24" s="102"/>
      <c r="F24" s="103"/>
      <c r="G24" s="104"/>
      <c r="H24" s="218">
        <v>11.94</v>
      </c>
      <c r="I24" s="219">
        <v>11.341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/>
      <c r="I26" s="219"/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3292</v>
      </c>
      <c r="D28" s="94">
        <v>2879</v>
      </c>
      <c r="E28" s="94">
        <v>2800</v>
      </c>
      <c r="F28" s="95"/>
      <c r="G28" s="95"/>
      <c r="H28" s="217">
        <v>19.021</v>
      </c>
      <c r="I28" s="217">
        <v>16.41</v>
      </c>
      <c r="J28" s="217"/>
      <c r="K28" s="96"/>
    </row>
    <row r="29" spans="1:11" s="97" customFormat="1" ht="11.25" customHeight="1">
      <c r="A29" s="99" t="s">
        <v>21</v>
      </c>
      <c r="B29" s="93"/>
      <c r="C29" s="94">
        <v>48</v>
      </c>
      <c r="D29" s="94">
        <v>48</v>
      </c>
      <c r="E29" s="94">
        <v>48</v>
      </c>
      <c r="F29" s="95"/>
      <c r="G29" s="95"/>
      <c r="H29" s="217">
        <v>0.192</v>
      </c>
      <c r="I29" s="217">
        <v>0.216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2261</v>
      </c>
      <c r="D30" s="94">
        <v>2196</v>
      </c>
      <c r="E30" s="94">
        <v>2200</v>
      </c>
      <c r="F30" s="95"/>
      <c r="G30" s="95"/>
      <c r="H30" s="217">
        <v>11.768</v>
      </c>
      <c r="I30" s="217">
        <v>12.788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5601</v>
      </c>
      <c r="D31" s="102">
        <v>5123</v>
      </c>
      <c r="E31" s="102">
        <v>5048</v>
      </c>
      <c r="F31" s="103">
        <v>98.53601405426508</v>
      </c>
      <c r="G31" s="104"/>
      <c r="H31" s="218">
        <v>30.981</v>
      </c>
      <c r="I31" s="219">
        <v>29.414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7"/>
      <c r="I33" s="217"/>
      <c r="J33" s="217"/>
      <c r="K33" s="96"/>
    </row>
    <row r="34" spans="1:11" s="97" customFormat="1" ht="11.25" customHeight="1">
      <c r="A34" s="99" t="s">
        <v>25</v>
      </c>
      <c r="B34" s="93"/>
      <c r="C34" s="94">
        <v>941</v>
      </c>
      <c r="D34" s="94">
        <v>1064</v>
      </c>
      <c r="E34" s="94"/>
      <c r="F34" s="95"/>
      <c r="G34" s="95"/>
      <c r="H34" s="217">
        <v>3.395</v>
      </c>
      <c r="I34" s="217">
        <v>6.2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49</v>
      </c>
      <c r="D35" s="94">
        <v>5</v>
      </c>
      <c r="E35" s="94"/>
      <c r="F35" s="95"/>
      <c r="G35" s="95"/>
      <c r="H35" s="217">
        <v>0.374</v>
      </c>
      <c r="I35" s="217">
        <v>0.04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19586</v>
      </c>
      <c r="D36" s="94">
        <v>19586</v>
      </c>
      <c r="E36" s="94">
        <v>19847</v>
      </c>
      <c r="F36" s="95"/>
      <c r="G36" s="95"/>
      <c r="H36" s="217">
        <v>125.155</v>
      </c>
      <c r="I36" s="217">
        <v>143.928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20576</v>
      </c>
      <c r="D37" s="102">
        <v>20655</v>
      </c>
      <c r="E37" s="102">
        <v>19847</v>
      </c>
      <c r="F37" s="103">
        <v>96.0881142580489</v>
      </c>
      <c r="G37" s="104"/>
      <c r="H37" s="218">
        <v>128.924</v>
      </c>
      <c r="I37" s="219">
        <v>150.168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32</v>
      </c>
      <c r="D39" s="102">
        <v>32</v>
      </c>
      <c r="E39" s="102">
        <v>36</v>
      </c>
      <c r="F39" s="103">
        <v>112.5</v>
      </c>
      <c r="G39" s="104"/>
      <c r="H39" s="218">
        <v>0.073</v>
      </c>
      <c r="I39" s="219">
        <v>0.07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/>
      <c r="I50" s="219"/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88</v>
      </c>
      <c r="D54" s="94">
        <v>67</v>
      </c>
      <c r="E54" s="94"/>
      <c r="F54" s="95"/>
      <c r="G54" s="95"/>
      <c r="H54" s="217">
        <v>0.572</v>
      </c>
      <c r="I54" s="217">
        <v>0.442</v>
      </c>
      <c r="J54" s="217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102">
        <v>88</v>
      </c>
      <c r="D59" s="102">
        <v>67</v>
      </c>
      <c r="E59" s="102"/>
      <c r="F59" s="103"/>
      <c r="G59" s="104"/>
      <c r="H59" s="218">
        <v>0.572</v>
      </c>
      <c r="I59" s="219">
        <v>0.442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353</v>
      </c>
      <c r="D61" s="94">
        <v>420</v>
      </c>
      <c r="E61" s="94">
        <v>420</v>
      </c>
      <c r="F61" s="95"/>
      <c r="G61" s="95"/>
      <c r="H61" s="217">
        <v>1.292</v>
      </c>
      <c r="I61" s="217">
        <v>1.68</v>
      </c>
      <c r="J61" s="217"/>
      <c r="K61" s="96"/>
    </row>
    <row r="62" spans="1:11" s="97" customFormat="1" ht="11.25" customHeight="1">
      <c r="A62" s="99" t="s">
        <v>48</v>
      </c>
      <c r="B62" s="93"/>
      <c r="C62" s="94">
        <v>153</v>
      </c>
      <c r="D62" s="94">
        <v>153</v>
      </c>
      <c r="E62" s="94"/>
      <c r="F62" s="95"/>
      <c r="G62" s="95"/>
      <c r="H62" s="217">
        <v>1.318</v>
      </c>
      <c r="I62" s="217">
        <v>1.193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14730</v>
      </c>
      <c r="D63" s="94">
        <v>14806</v>
      </c>
      <c r="E63" s="94">
        <v>14806</v>
      </c>
      <c r="F63" s="95"/>
      <c r="G63" s="95"/>
      <c r="H63" s="217">
        <v>111.786</v>
      </c>
      <c r="I63" s="217">
        <v>124.371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15236</v>
      </c>
      <c r="D64" s="102">
        <v>15379</v>
      </c>
      <c r="E64" s="102">
        <v>15226</v>
      </c>
      <c r="F64" s="103">
        <v>99.00513687495936</v>
      </c>
      <c r="G64" s="104"/>
      <c r="H64" s="218">
        <v>114.396</v>
      </c>
      <c r="I64" s="219">
        <v>127.244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445</v>
      </c>
      <c r="D66" s="102">
        <v>456</v>
      </c>
      <c r="E66" s="102">
        <v>450</v>
      </c>
      <c r="F66" s="103">
        <v>98.6842105263158</v>
      </c>
      <c r="G66" s="104"/>
      <c r="H66" s="218">
        <v>2.674</v>
      </c>
      <c r="I66" s="219">
        <v>2.7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18200</v>
      </c>
      <c r="D68" s="94">
        <v>16500</v>
      </c>
      <c r="E68" s="94">
        <v>17000</v>
      </c>
      <c r="F68" s="95"/>
      <c r="G68" s="95"/>
      <c r="H68" s="217">
        <v>127.491</v>
      </c>
      <c r="I68" s="217">
        <v>113</v>
      </c>
      <c r="J68" s="217"/>
      <c r="K68" s="96"/>
    </row>
    <row r="69" spans="1:11" s="97" customFormat="1" ht="11.25" customHeight="1">
      <c r="A69" s="99" t="s">
        <v>53</v>
      </c>
      <c r="B69" s="93"/>
      <c r="C69" s="94">
        <v>5206</v>
      </c>
      <c r="D69" s="94">
        <v>4900</v>
      </c>
      <c r="E69" s="94">
        <v>5000</v>
      </c>
      <c r="F69" s="95"/>
      <c r="G69" s="95"/>
      <c r="H69" s="217">
        <v>37.093</v>
      </c>
      <c r="I69" s="217">
        <v>33</v>
      </c>
      <c r="J69" s="217"/>
      <c r="K69" s="96"/>
    </row>
    <row r="70" spans="1:11" s="106" customFormat="1" ht="11.25" customHeight="1">
      <c r="A70" s="100" t="s">
        <v>54</v>
      </c>
      <c r="B70" s="101"/>
      <c r="C70" s="102">
        <v>23406</v>
      </c>
      <c r="D70" s="102">
        <v>21400</v>
      </c>
      <c r="E70" s="102">
        <v>22000</v>
      </c>
      <c r="F70" s="103">
        <v>102.80373831775701</v>
      </c>
      <c r="G70" s="104"/>
      <c r="H70" s="218">
        <v>164.584</v>
      </c>
      <c r="I70" s="219">
        <v>146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/>
      <c r="I72" s="217"/>
      <c r="J72" s="217"/>
      <c r="K72" s="96"/>
    </row>
    <row r="73" spans="1:11" s="97" customFormat="1" ht="11.25" customHeight="1">
      <c r="A73" s="99" t="s">
        <v>56</v>
      </c>
      <c r="B73" s="93"/>
      <c r="C73" s="94">
        <v>2569</v>
      </c>
      <c r="D73" s="94">
        <v>2700</v>
      </c>
      <c r="E73" s="94">
        <v>2700</v>
      </c>
      <c r="F73" s="95"/>
      <c r="G73" s="95"/>
      <c r="H73" s="217">
        <v>34.061</v>
      </c>
      <c r="I73" s="217">
        <v>35.702</v>
      </c>
      <c r="J73" s="217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/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7"/>
      <c r="I75" s="217"/>
      <c r="J75" s="217"/>
      <c r="K75" s="96"/>
    </row>
    <row r="76" spans="1:11" s="97" customFormat="1" ht="11.25" customHeight="1">
      <c r="A76" s="99" t="s">
        <v>59</v>
      </c>
      <c r="B76" s="93"/>
      <c r="C76" s="94">
        <v>29</v>
      </c>
      <c r="D76" s="94">
        <v>27</v>
      </c>
      <c r="E76" s="94">
        <v>27</v>
      </c>
      <c r="F76" s="95"/>
      <c r="G76" s="95"/>
      <c r="H76" s="217">
        <v>0.274</v>
      </c>
      <c r="I76" s="217">
        <v>0.25</v>
      </c>
      <c r="J76" s="217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7"/>
      <c r="I77" s="217"/>
      <c r="J77" s="217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/>
      <c r="I78" s="217"/>
      <c r="J78" s="217"/>
      <c r="K78" s="96"/>
    </row>
    <row r="79" spans="1:11" s="97" customFormat="1" ht="11.25" customHeight="1">
      <c r="A79" s="99" t="s">
        <v>62</v>
      </c>
      <c r="B79" s="93"/>
      <c r="C79" s="94">
        <v>37481</v>
      </c>
      <c r="D79" s="94">
        <v>37065</v>
      </c>
      <c r="E79" s="94">
        <v>37065</v>
      </c>
      <c r="F79" s="95"/>
      <c r="G79" s="95"/>
      <c r="H79" s="217">
        <v>346.699</v>
      </c>
      <c r="I79" s="217">
        <v>340.592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40079</v>
      </c>
      <c r="D80" s="102">
        <v>39792</v>
      </c>
      <c r="E80" s="102">
        <v>39792</v>
      </c>
      <c r="F80" s="103">
        <v>100</v>
      </c>
      <c r="G80" s="104"/>
      <c r="H80" s="218">
        <v>381.034</v>
      </c>
      <c r="I80" s="219">
        <v>376.544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107604</v>
      </c>
      <c r="D87" s="117">
        <v>104922</v>
      </c>
      <c r="E87" s="117">
        <v>102399</v>
      </c>
      <c r="F87" s="118">
        <f>IF(D87&gt;0,100*E87/D87,0)</f>
        <v>97.59535655058043</v>
      </c>
      <c r="G87" s="104"/>
      <c r="H87" s="222">
        <v>835.178</v>
      </c>
      <c r="I87" s="223">
        <v>843.923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79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>
        <v>42</v>
      </c>
      <c r="E9" s="94"/>
      <c r="F9" s="95"/>
      <c r="G9" s="95"/>
      <c r="H9" s="217"/>
      <c r="I9" s="217">
        <v>0.168</v>
      </c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>
        <v>35</v>
      </c>
      <c r="E10" s="94">
        <v>35</v>
      </c>
      <c r="F10" s="95"/>
      <c r="G10" s="95"/>
      <c r="H10" s="217"/>
      <c r="I10" s="217">
        <v>0.14</v>
      </c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>
        <v>77</v>
      </c>
      <c r="E13" s="102">
        <v>35</v>
      </c>
      <c r="F13" s="103">
        <v>45.45454545454545</v>
      </c>
      <c r="G13" s="104"/>
      <c r="H13" s="218"/>
      <c r="I13" s="219">
        <v>0.30800000000000005</v>
      </c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1126</v>
      </c>
      <c r="D19" s="94">
        <v>342</v>
      </c>
      <c r="E19" s="94">
        <v>300</v>
      </c>
      <c r="F19" s="95"/>
      <c r="G19" s="95"/>
      <c r="H19" s="217">
        <v>2.027</v>
      </c>
      <c r="I19" s="217">
        <v>1.026</v>
      </c>
      <c r="J19" s="217"/>
      <c r="K19" s="96"/>
    </row>
    <row r="20" spans="1:11" s="97" customFormat="1" ht="11.25" customHeight="1">
      <c r="A20" s="99" t="s">
        <v>15</v>
      </c>
      <c r="B20" s="93"/>
      <c r="C20" s="94">
        <v>1</v>
      </c>
      <c r="D20" s="94"/>
      <c r="E20" s="94"/>
      <c r="F20" s="95"/>
      <c r="G20" s="95"/>
      <c r="H20" s="217">
        <v>0.001</v>
      </c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>
        <v>5</v>
      </c>
      <c r="D21" s="94"/>
      <c r="E21" s="94"/>
      <c r="F21" s="95"/>
      <c r="G21" s="95"/>
      <c r="H21" s="217">
        <v>0.006</v>
      </c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1132</v>
      </c>
      <c r="D22" s="102">
        <v>342</v>
      </c>
      <c r="E22" s="102">
        <v>300</v>
      </c>
      <c r="F22" s="103">
        <v>87.71929824561404</v>
      </c>
      <c r="G22" s="104"/>
      <c r="H22" s="218">
        <v>2.034</v>
      </c>
      <c r="I22" s="219">
        <v>1.026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2741</v>
      </c>
      <c r="D24" s="102">
        <v>1449</v>
      </c>
      <c r="E24" s="102">
        <v>1300</v>
      </c>
      <c r="F24" s="103">
        <v>89.71704623878537</v>
      </c>
      <c r="G24" s="104"/>
      <c r="H24" s="218">
        <v>5.824</v>
      </c>
      <c r="I24" s="219">
        <v>2.942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104</v>
      </c>
      <c r="D26" s="102">
        <v>50</v>
      </c>
      <c r="E26" s="102">
        <v>50</v>
      </c>
      <c r="F26" s="103">
        <v>100</v>
      </c>
      <c r="G26" s="104"/>
      <c r="H26" s="218">
        <v>0.165</v>
      </c>
      <c r="I26" s="219">
        <v>0.11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531</v>
      </c>
      <c r="D28" s="94">
        <v>955</v>
      </c>
      <c r="E28" s="94">
        <v>1000</v>
      </c>
      <c r="F28" s="95"/>
      <c r="G28" s="95"/>
      <c r="H28" s="217">
        <v>1.276</v>
      </c>
      <c r="I28" s="217">
        <v>1.805</v>
      </c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>
        <v>382</v>
      </c>
      <c r="D30" s="94">
        <v>307</v>
      </c>
      <c r="E30" s="94">
        <v>310</v>
      </c>
      <c r="F30" s="95"/>
      <c r="G30" s="95"/>
      <c r="H30" s="217">
        <v>1.037</v>
      </c>
      <c r="I30" s="217">
        <v>0.801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913</v>
      </c>
      <c r="D31" s="102">
        <v>1262</v>
      </c>
      <c r="E31" s="102">
        <v>1310</v>
      </c>
      <c r="F31" s="103">
        <v>103.80348652931855</v>
      </c>
      <c r="G31" s="104"/>
      <c r="H31" s="218">
        <v>2.3129999999999997</v>
      </c>
      <c r="I31" s="219">
        <v>2.606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320</v>
      </c>
      <c r="D33" s="94">
        <v>150</v>
      </c>
      <c r="E33" s="94">
        <v>150</v>
      </c>
      <c r="F33" s="95"/>
      <c r="G33" s="95"/>
      <c r="H33" s="217">
        <v>0.261</v>
      </c>
      <c r="I33" s="217">
        <v>0.12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706</v>
      </c>
      <c r="D34" s="94">
        <v>805</v>
      </c>
      <c r="E34" s="94">
        <v>750</v>
      </c>
      <c r="F34" s="95"/>
      <c r="G34" s="95"/>
      <c r="H34" s="217">
        <v>1.747</v>
      </c>
      <c r="I34" s="217">
        <v>1.9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42</v>
      </c>
      <c r="D35" s="94">
        <v>100</v>
      </c>
      <c r="E35" s="94">
        <v>100</v>
      </c>
      <c r="F35" s="95"/>
      <c r="G35" s="95"/>
      <c r="H35" s="217">
        <v>0.088</v>
      </c>
      <c r="I35" s="217">
        <v>0.2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53</v>
      </c>
      <c r="D36" s="94">
        <v>53</v>
      </c>
      <c r="E36" s="94">
        <v>17</v>
      </c>
      <c r="F36" s="95"/>
      <c r="G36" s="95"/>
      <c r="H36" s="217">
        <v>0.053</v>
      </c>
      <c r="I36" s="217">
        <v>0.053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1121</v>
      </c>
      <c r="D37" s="102">
        <v>1108</v>
      </c>
      <c r="E37" s="102">
        <v>1017</v>
      </c>
      <c r="F37" s="103">
        <v>91.7870036101083</v>
      </c>
      <c r="G37" s="104"/>
      <c r="H37" s="218">
        <v>2.149</v>
      </c>
      <c r="I37" s="219">
        <v>2.273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2358</v>
      </c>
      <c r="D39" s="102">
        <v>2360</v>
      </c>
      <c r="E39" s="102">
        <v>2500</v>
      </c>
      <c r="F39" s="103">
        <v>105.9322033898305</v>
      </c>
      <c r="G39" s="104"/>
      <c r="H39" s="218">
        <v>1.276</v>
      </c>
      <c r="I39" s="219">
        <v>1.28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>
        <v>570</v>
      </c>
      <c r="D42" s="94">
        <v>144</v>
      </c>
      <c r="E42" s="94">
        <v>590</v>
      </c>
      <c r="F42" s="95"/>
      <c r="G42" s="95"/>
      <c r="H42" s="217">
        <v>1.431</v>
      </c>
      <c r="I42" s="217">
        <v>0.406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14</v>
      </c>
      <c r="D43" s="94">
        <v>1</v>
      </c>
      <c r="E43" s="94"/>
      <c r="F43" s="95"/>
      <c r="G43" s="95"/>
      <c r="H43" s="217">
        <v>0.031</v>
      </c>
      <c r="I43" s="217">
        <v>0.002</v>
      </c>
      <c r="J43" s="217"/>
      <c r="K43" s="96"/>
    </row>
    <row r="44" spans="1:11" s="97" customFormat="1" ht="11.25" customHeight="1">
      <c r="A44" s="99" t="s">
        <v>33</v>
      </c>
      <c r="B44" s="93"/>
      <c r="C44" s="94">
        <v>179</v>
      </c>
      <c r="D44" s="94">
        <v>51</v>
      </c>
      <c r="E44" s="94">
        <v>80</v>
      </c>
      <c r="F44" s="95"/>
      <c r="G44" s="95"/>
      <c r="H44" s="217">
        <v>0.057</v>
      </c>
      <c r="I44" s="217">
        <v>0.082</v>
      </c>
      <c r="J44" s="217"/>
      <c r="K44" s="96"/>
    </row>
    <row r="45" spans="1:11" s="97" customFormat="1" ht="11.25" customHeight="1">
      <c r="A45" s="99" t="s">
        <v>34</v>
      </c>
      <c r="B45" s="93"/>
      <c r="C45" s="94">
        <v>11</v>
      </c>
      <c r="D45" s="94">
        <v>1</v>
      </c>
      <c r="E45" s="94"/>
      <c r="F45" s="95"/>
      <c r="G45" s="95"/>
      <c r="H45" s="217">
        <v>0.009</v>
      </c>
      <c r="I45" s="217">
        <v>0.001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10</v>
      </c>
      <c r="D46" s="94">
        <v>5</v>
      </c>
      <c r="E46" s="94">
        <v>5</v>
      </c>
      <c r="F46" s="95"/>
      <c r="G46" s="95"/>
      <c r="H46" s="217">
        <v>0.006</v>
      </c>
      <c r="I46" s="217">
        <v>0.004</v>
      </c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>
        <v>784</v>
      </c>
      <c r="D50" s="102">
        <v>202</v>
      </c>
      <c r="E50" s="102">
        <v>675</v>
      </c>
      <c r="F50" s="103">
        <v>334.15841584158414</v>
      </c>
      <c r="G50" s="104"/>
      <c r="H50" s="218">
        <v>1.5339999999999998</v>
      </c>
      <c r="I50" s="219">
        <v>0.49500000000000005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14</v>
      </c>
      <c r="D52" s="102">
        <v>19</v>
      </c>
      <c r="E52" s="102">
        <v>19</v>
      </c>
      <c r="F52" s="103">
        <v>100</v>
      </c>
      <c r="G52" s="104"/>
      <c r="H52" s="218">
        <v>0.006</v>
      </c>
      <c r="I52" s="219">
        <v>0.021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>
        <v>61</v>
      </c>
      <c r="D55" s="94">
        <v>7</v>
      </c>
      <c r="E55" s="94">
        <v>6</v>
      </c>
      <c r="F55" s="95"/>
      <c r="G55" s="95"/>
      <c r="H55" s="217">
        <v>0.06</v>
      </c>
      <c r="I55" s="217">
        <v>0.007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6</v>
      </c>
      <c r="D56" s="94">
        <v>1</v>
      </c>
      <c r="E56" s="94">
        <v>5</v>
      </c>
      <c r="F56" s="95"/>
      <c r="G56" s="95"/>
      <c r="H56" s="217">
        <v>0.004</v>
      </c>
      <c r="I56" s="217">
        <v>0.002</v>
      </c>
      <c r="J56" s="217"/>
      <c r="K56" s="96"/>
    </row>
    <row r="57" spans="1:11" s="97" customFormat="1" ht="11.25" customHeight="1">
      <c r="A57" s="99" t="s">
        <v>44</v>
      </c>
      <c r="B57" s="93"/>
      <c r="C57" s="94">
        <v>81</v>
      </c>
      <c r="D57" s="94">
        <v>57</v>
      </c>
      <c r="E57" s="94">
        <v>57</v>
      </c>
      <c r="F57" s="95"/>
      <c r="G57" s="95"/>
      <c r="H57" s="217">
        <v>0.146</v>
      </c>
      <c r="I57" s="217">
        <v>0.103</v>
      </c>
      <c r="J57" s="217"/>
      <c r="K57" s="96"/>
    </row>
    <row r="58" spans="1:11" s="97" customFormat="1" ht="11.25" customHeight="1">
      <c r="A58" s="99" t="s">
        <v>45</v>
      </c>
      <c r="B58" s="93"/>
      <c r="C58" s="94">
        <v>28</v>
      </c>
      <c r="D58" s="94">
        <v>8</v>
      </c>
      <c r="E58" s="94">
        <v>30</v>
      </c>
      <c r="F58" s="95"/>
      <c r="G58" s="95"/>
      <c r="H58" s="217">
        <v>0.011</v>
      </c>
      <c r="I58" s="217">
        <v>0.011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176</v>
      </c>
      <c r="D59" s="102">
        <v>73</v>
      </c>
      <c r="E59" s="102">
        <v>98</v>
      </c>
      <c r="F59" s="103">
        <v>134.24657534246575</v>
      </c>
      <c r="G59" s="104"/>
      <c r="H59" s="218">
        <v>0.221</v>
      </c>
      <c r="I59" s="219">
        <v>0.12299999999999998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30</v>
      </c>
      <c r="D61" s="94">
        <v>21</v>
      </c>
      <c r="E61" s="94"/>
      <c r="F61" s="95"/>
      <c r="G61" s="95"/>
      <c r="H61" s="217">
        <v>0.06</v>
      </c>
      <c r="I61" s="217">
        <v>0.062</v>
      </c>
      <c r="J61" s="217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/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>
        <v>30</v>
      </c>
      <c r="D64" s="102">
        <v>21</v>
      </c>
      <c r="E64" s="102"/>
      <c r="F64" s="103"/>
      <c r="G64" s="104"/>
      <c r="H64" s="218">
        <v>0.06</v>
      </c>
      <c r="I64" s="219">
        <v>0.062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11</v>
      </c>
      <c r="D66" s="102">
        <v>6</v>
      </c>
      <c r="E66" s="102">
        <v>5</v>
      </c>
      <c r="F66" s="103">
        <v>83.33333333333333</v>
      </c>
      <c r="G66" s="104"/>
      <c r="H66" s="218">
        <v>0.013</v>
      </c>
      <c r="I66" s="219">
        <v>0.008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1590</v>
      </c>
      <c r="D68" s="94">
        <v>1200</v>
      </c>
      <c r="E68" s="94">
        <v>1800</v>
      </c>
      <c r="F68" s="95"/>
      <c r="G68" s="95"/>
      <c r="H68" s="217">
        <v>1.542</v>
      </c>
      <c r="I68" s="217">
        <v>1.2</v>
      </c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>
        <v>1590</v>
      </c>
      <c r="D70" s="102">
        <v>1200</v>
      </c>
      <c r="E70" s="102">
        <v>1800</v>
      </c>
      <c r="F70" s="103">
        <v>150</v>
      </c>
      <c r="G70" s="104"/>
      <c r="H70" s="218">
        <v>1.542</v>
      </c>
      <c r="I70" s="219">
        <v>1.2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29</v>
      </c>
      <c r="D72" s="94">
        <v>48</v>
      </c>
      <c r="E72" s="94">
        <v>53</v>
      </c>
      <c r="F72" s="95"/>
      <c r="G72" s="95"/>
      <c r="H72" s="217">
        <v>0.039</v>
      </c>
      <c r="I72" s="217">
        <v>0.037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5185</v>
      </c>
      <c r="D73" s="94">
        <v>3040</v>
      </c>
      <c r="E73" s="94">
        <v>3184</v>
      </c>
      <c r="F73" s="95"/>
      <c r="G73" s="95"/>
      <c r="H73" s="217">
        <v>6.332</v>
      </c>
      <c r="I73" s="217">
        <v>5.177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5757</v>
      </c>
      <c r="D74" s="94">
        <v>3144</v>
      </c>
      <c r="E74" s="94">
        <v>3000</v>
      </c>
      <c r="F74" s="95"/>
      <c r="G74" s="95"/>
      <c r="H74" s="217">
        <v>4.606</v>
      </c>
      <c r="I74" s="217">
        <v>6.288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501</v>
      </c>
      <c r="D75" s="94">
        <v>515</v>
      </c>
      <c r="E75" s="94">
        <v>525</v>
      </c>
      <c r="F75" s="95"/>
      <c r="G75" s="95"/>
      <c r="H75" s="217">
        <v>0.335</v>
      </c>
      <c r="I75" s="217">
        <v>0.384</v>
      </c>
      <c r="J75" s="217"/>
      <c r="K75" s="96"/>
    </row>
    <row r="76" spans="1:11" s="97" customFormat="1" ht="11.25" customHeight="1">
      <c r="A76" s="99" t="s">
        <v>59</v>
      </c>
      <c r="B76" s="93"/>
      <c r="C76" s="94">
        <v>1200</v>
      </c>
      <c r="D76" s="94">
        <v>1200</v>
      </c>
      <c r="E76" s="94">
        <v>1200</v>
      </c>
      <c r="F76" s="95"/>
      <c r="G76" s="95"/>
      <c r="H76" s="217">
        <v>1.56</v>
      </c>
      <c r="I76" s="217">
        <v>1.68</v>
      </c>
      <c r="J76" s="217"/>
      <c r="K76" s="96"/>
    </row>
    <row r="77" spans="1:11" s="97" customFormat="1" ht="11.25" customHeight="1">
      <c r="A77" s="99" t="s">
        <v>60</v>
      </c>
      <c r="B77" s="93"/>
      <c r="C77" s="94">
        <v>269</v>
      </c>
      <c r="D77" s="94">
        <v>374</v>
      </c>
      <c r="E77" s="94">
        <v>139</v>
      </c>
      <c r="F77" s="95"/>
      <c r="G77" s="95"/>
      <c r="H77" s="217">
        <v>0.252</v>
      </c>
      <c r="I77" s="217">
        <v>0.449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3434</v>
      </c>
      <c r="D78" s="94">
        <v>2600</v>
      </c>
      <c r="E78" s="94">
        <v>2585</v>
      </c>
      <c r="F78" s="95"/>
      <c r="G78" s="95"/>
      <c r="H78" s="217">
        <v>5.789</v>
      </c>
      <c r="I78" s="217">
        <v>6.11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9173</v>
      </c>
      <c r="D79" s="94">
        <v>5335</v>
      </c>
      <c r="E79" s="94">
        <v>5328</v>
      </c>
      <c r="F79" s="95"/>
      <c r="G79" s="95"/>
      <c r="H79" s="217">
        <v>12.375</v>
      </c>
      <c r="I79" s="217">
        <v>10.621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25548</v>
      </c>
      <c r="D80" s="102">
        <v>16256</v>
      </c>
      <c r="E80" s="102">
        <v>16014</v>
      </c>
      <c r="F80" s="103">
        <v>98.51131889763779</v>
      </c>
      <c r="G80" s="104"/>
      <c r="H80" s="218">
        <v>31.288000000000004</v>
      </c>
      <c r="I80" s="219">
        <v>30.746000000000002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20</v>
      </c>
      <c r="D82" s="94">
        <v>20</v>
      </c>
      <c r="E82" s="94">
        <v>20</v>
      </c>
      <c r="F82" s="95"/>
      <c r="G82" s="95"/>
      <c r="H82" s="217">
        <v>0.02</v>
      </c>
      <c r="I82" s="217">
        <v>0.02</v>
      </c>
      <c r="J82" s="217"/>
      <c r="K82" s="96"/>
    </row>
    <row r="83" spans="1:11" s="97" customFormat="1" ht="11.25" customHeight="1">
      <c r="A83" s="99" t="s">
        <v>65</v>
      </c>
      <c r="B83" s="93"/>
      <c r="C83" s="94">
        <v>32</v>
      </c>
      <c r="D83" s="94">
        <v>32</v>
      </c>
      <c r="E83" s="94">
        <v>32</v>
      </c>
      <c r="F83" s="95"/>
      <c r="G83" s="95"/>
      <c r="H83" s="217">
        <v>0.023</v>
      </c>
      <c r="I83" s="217">
        <v>0.023</v>
      </c>
      <c r="J83" s="217"/>
      <c r="K83" s="96"/>
    </row>
    <row r="84" spans="1:11" s="106" customFormat="1" ht="11.25" customHeight="1">
      <c r="A84" s="100" t="s">
        <v>66</v>
      </c>
      <c r="B84" s="101"/>
      <c r="C84" s="102">
        <v>52</v>
      </c>
      <c r="D84" s="102">
        <v>52</v>
      </c>
      <c r="E84" s="102">
        <v>52</v>
      </c>
      <c r="F84" s="103">
        <v>100</v>
      </c>
      <c r="G84" s="104"/>
      <c r="H84" s="218">
        <v>0.043</v>
      </c>
      <c r="I84" s="219">
        <v>0.043</v>
      </c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36574</v>
      </c>
      <c r="D87" s="117">
        <v>24477</v>
      </c>
      <c r="E87" s="117">
        <v>25175</v>
      </c>
      <c r="F87" s="118">
        <f>IF(D87&gt;0,100*E87/D87,0)</f>
        <v>102.85165665727008</v>
      </c>
      <c r="G87" s="104"/>
      <c r="H87" s="222">
        <v>48.468</v>
      </c>
      <c r="I87" s="223">
        <v>43.243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80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7</v>
      </c>
      <c r="D19" s="94">
        <v>10</v>
      </c>
      <c r="E19" s="94">
        <v>10</v>
      </c>
      <c r="F19" s="95"/>
      <c r="G19" s="95"/>
      <c r="H19" s="217">
        <v>0.008</v>
      </c>
      <c r="I19" s="217">
        <v>0.012</v>
      </c>
      <c r="J19" s="217"/>
      <c r="K19" s="96"/>
    </row>
    <row r="20" spans="1:11" s="97" customFormat="1" ht="11.25" customHeight="1">
      <c r="A20" s="99" t="s">
        <v>15</v>
      </c>
      <c r="B20" s="93"/>
      <c r="C20" s="94">
        <v>1</v>
      </c>
      <c r="D20" s="94"/>
      <c r="E20" s="94"/>
      <c r="F20" s="95"/>
      <c r="G20" s="95"/>
      <c r="H20" s="217">
        <v>0.001</v>
      </c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>
        <v>1</v>
      </c>
      <c r="D21" s="94"/>
      <c r="E21" s="94"/>
      <c r="F21" s="95"/>
      <c r="G21" s="95"/>
      <c r="H21" s="217">
        <v>0.001</v>
      </c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9</v>
      </c>
      <c r="D22" s="102">
        <v>10</v>
      </c>
      <c r="E22" s="102">
        <v>10</v>
      </c>
      <c r="F22" s="103">
        <v>100</v>
      </c>
      <c r="G22" s="104"/>
      <c r="H22" s="218">
        <v>0.010000000000000002</v>
      </c>
      <c r="I22" s="219">
        <v>0.012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25</v>
      </c>
      <c r="D24" s="102">
        <v>36</v>
      </c>
      <c r="E24" s="102">
        <v>35</v>
      </c>
      <c r="F24" s="103">
        <v>97.22222222222223</v>
      </c>
      <c r="G24" s="104"/>
      <c r="H24" s="218">
        <v>0.029</v>
      </c>
      <c r="I24" s="219">
        <v>0.045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2</v>
      </c>
      <c r="D26" s="102">
        <v>2</v>
      </c>
      <c r="E26" s="102">
        <v>2</v>
      </c>
      <c r="F26" s="103">
        <v>100</v>
      </c>
      <c r="G26" s="104"/>
      <c r="H26" s="218">
        <v>0.002</v>
      </c>
      <c r="I26" s="219">
        <v>0.002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9</v>
      </c>
      <c r="D28" s="94">
        <v>22</v>
      </c>
      <c r="E28" s="94">
        <v>25</v>
      </c>
      <c r="F28" s="95"/>
      <c r="G28" s="95"/>
      <c r="H28" s="217">
        <v>0.028</v>
      </c>
      <c r="I28" s="217">
        <v>0.04</v>
      </c>
      <c r="J28" s="217"/>
      <c r="K28" s="96"/>
    </row>
    <row r="29" spans="1:11" s="97" customFormat="1" ht="11.25" customHeight="1">
      <c r="A29" s="99" t="s">
        <v>21</v>
      </c>
      <c r="B29" s="93"/>
      <c r="C29" s="94">
        <v>15</v>
      </c>
      <c r="D29" s="94">
        <v>10</v>
      </c>
      <c r="E29" s="94">
        <v>10</v>
      </c>
      <c r="F29" s="95"/>
      <c r="G29" s="95"/>
      <c r="H29" s="217">
        <v>0.006</v>
      </c>
      <c r="I29" s="217">
        <v>0.009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156</v>
      </c>
      <c r="D30" s="94">
        <v>105</v>
      </c>
      <c r="E30" s="94">
        <v>530</v>
      </c>
      <c r="F30" s="95"/>
      <c r="G30" s="95"/>
      <c r="H30" s="217">
        <v>0.082</v>
      </c>
      <c r="I30" s="217">
        <v>0.056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180</v>
      </c>
      <c r="D31" s="102">
        <v>137</v>
      </c>
      <c r="E31" s="102">
        <v>565</v>
      </c>
      <c r="F31" s="103">
        <v>412.40875912408757</v>
      </c>
      <c r="G31" s="104"/>
      <c r="H31" s="218">
        <v>0.116</v>
      </c>
      <c r="I31" s="219">
        <v>0.10500000000000001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53</v>
      </c>
      <c r="D33" s="94">
        <v>96</v>
      </c>
      <c r="E33" s="94">
        <v>90</v>
      </c>
      <c r="F33" s="95"/>
      <c r="G33" s="95"/>
      <c r="H33" s="217">
        <v>0.055</v>
      </c>
      <c r="I33" s="217">
        <v>0.09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6</v>
      </c>
      <c r="D34" s="94">
        <v>2</v>
      </c>
      <c r="E34" s="94">
        <v>2</v>
      </c>
      <c r="F34" s="95"/>
      <c r="G34" s="95"/>
      <c r="H34" s="217">
        <v>0.01</v>
      </c>
      <c r="I34" s="217">
        <v>0.003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11</v>
      </c>
      <c r="D35" s="94">
        <v>15</v>
      </c>
      <c r="E35" s="94">
        <v>15</v>
      </c>
      <c r="F35" s="95"/>
      <c r="G35" s="95"/>
      <c r="H35" s="217">
        <v>0.011</v>
      </c>
      <c r="I35" s="217">
        <v>0.014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5</v>
      </c>
      <c r="D36" s="94">
        <v>5</v>
      </c>
      <c r="E36" s="94">
        <v>8</v>
      </c>
      <c r="F36" s="95"/>
      <c r="G36" s="95"/>
      <c r="H36" s="217">
        <v>0.004</v>
      </c>
      <c r="I36" s="217">
        <v>0.004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75</v>
      </c>
      <c r="D37" s="102">
        <v>118</v>
      </c>
      <c r="E37" s="102">
        <v>115</v>
      </c>
      <c r="F37" s="103">
        <v>97.45762711864407</v>
      </c>
      <c r="G37" s="104"/>
      <c r="H37" s="218">
        <v>0.08</v>
      </c>
      <c r="I37" s="219">
        <v>0.111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4</v>
      </c>
      <c r="D39" s="102">
        <v>4</v>
      </c>
      <c r="E39" s="102">
        <v>2</v>
      </c>
      <c r="F39" s="103">
        <v>50</v>
      </c>
      <c r="G39" s="104"/>
      <c r="H39" s="218">
        <v>0.004</v>
      </c>
      <c r="I39" s="219">
        <v>0.004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24</v>
      </c>
      <c r="D41" s="94">
        <v>83</v>
      </c>
      <c r="E41" s="94">
        <v>85</v>
      </c>
      <c r="F41" s="95"/>
      <c r="G41" s="95"/>
      <c r="H41" s="217">
        <v>0.007</v>
      </c>
      <c r="I41" s="217">
        <v>0.032</v>
      </c>
      <c r="J41" s="217"/>
      <c r="K41" s="96"/>
    </row>
    <row r="42" spans="1:11" s="97" customFormat="1" ht="11.25" customHeight="1">
      <c r="A42" s="99" t="s">
        <v>31</v>
      </c>
      <c r="B42" s="93"/>
      <c r="C42" s="94">
        <v>201</v>
      </c>
      <c r="D42" s="94">
        <v>173</v>
      </c>
      <c r="E42" s="94">
        <v>138</v>
      </c>
      <c r="F42" s="95"/>
      <c r="G42" s="95"/>
      <c r="H42" s="217">
        <v>0.101</v>
      </c>
      <c r="I42" s="217">
        <v>0.138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139</v>
      </c>
      <c r="D43" s="94">
        <v>85</v>
      </c>
      <c r="E43" s="94">
        <v>95</v>
      </c>
      <c r="F43" s="95"/>
      <c r="G43" s="95"/>
      <c r="H43" s="217">
        <v>0.056</v>
      </c>
      <c r="I43" s="217">
        <v>0.068</v>
      </c>
      <c r="J43" s="217"/>
      <c r="K43" s="96"/>
    </row>
    <row r="44" spans="1:11" s="97" customFormat="1" ht="11.25" customHeight="1">
      <c r="A44" s="99" t="s">
        <v>33</v>
      </c>
      <c r="B44" s="93"/>
      <c r="C44" s="94">
        <v>493</v>
      </c>
      <c r="D44" s="94">
        <v>496</v>
      </c>
      <c r="E44" s="94">
        <v>400</v>
      </c>
      <c r="F44" s="95"/>
      <c r="G44" s="95"/>
      <c r="H44" s="217">
        <v>0.152</v>
      </c>
      <c r="I44" s="217">
        <v>0.675</v>
      </c>
      <c r="J44" s="217"/>
      <c r="K44" s="96"/>
    </row>
    <row r="45" spans="1:11" s="97" customFormat="1" ht="11.25" customHeight="1">
      <c r="A45" s="99" t="s">
        <v>34</v>
      </c>
      <c r="B45" s="93"/>
      <c r="C45" s="94">
        <v>1312</v>
      </c>
      <c r="D45" s="94">
        <v>1238</v>
      </c>
      <c r="E45" s="94">
        <v>1220</v>
      </c>
      <c r="F45" s="95"/>
      <c r="G45" s="95"/>
      <c r="H45" s="217">
        <v>0.405</v>
      </c>
      <c r="I45" s="217">
        <v>1.368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179</v>
      </c>
      <c r="D46" s="94">
        <v>221</v>
      </c>
      <c r="E46" s="94">
        <v>250</v>
      </c>
      <c r="F46" s="95"/>
      <c r="G46" s="95"/>
      <c r="H46" s="217">
        <v>0.076</v>
      </c>
      <c r="I46" s="217">
        <v>0.169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27</v>
      </c>
      <c r="D47" s="94">
        <v>53</v>
      </c>
      <c r="E47" s="94">
        <v>50</v>
      </c>
      <c r="F47" s="95"/>
      <c r="G47" s="95"/>
      <c r="H47" s="217">
        <v>0.008</v>
      </c>
      <c r="I47" s="217">
        <v>0.058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7267</v>
      </c>
      <c r="D48" s="94">
        <v>7019</v>
      </c>
      <c r="E48" s="94">
        <v>7000</v>
      </c>
      <c r="F48" s="95"/>
      <c r="G48" s="95"/>
      <c r="H48" s="217">
        <v>1.453</v>
      </c>
      <c r="I48" s="217">
        <v>9.827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129</v>
      </c>
      <c r="D49" s="94">
        <v>248</v>
      </c>
      <c r="E49" s="94">
        <v>245</v>
      </c>
      <c r="F49" s="95"/>
      <c r="G49" s="95"/>
      <c r="H49" s="217">
        <v>0.045</v>
      </c>
      <c r="I49" s="217">
        <v>0.23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9771</v>
      </c>
      <c r="D50" s="102">
        <v>9616</v>
      </c>
      <c r="E50" s="102">
        <v>9483</v>
      </c>
      <c r="F50" s="103">
        <v>98.61688851913478</v>
      </c>
      <c r="G50" s="104"/>
      <c r="H50" s="218">
        <v>2.303</v>
      </c>
      <c r="I50" s="219">
        <v>12.565000000000001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252</v>
      </c>
      <c r="D52" s="102">
        <v>151</v>
      </c>
      <c r="E52" s="102">
        <v>151</v>
      </c>
      <c r="F52" s="103">
        <v>100</v>
      </c>
      <c r="G52" s="104"/>
      <c r="H52" s="218">
        <v>0.081</v>
      </c>
      <c r="I52" s="219">
        <v>0.104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7080</v>
      </c>
      <c r="D54" s="94">
        <v>9563</v>
      </c>
      <c r="E54" s="94">
        <v>5750</v>
      </c>
      <c r="F54" s="95"/>
      <c r="G54" s="95"/>
      <c r="H54" s="217">
        <v>5.39</v>
      </c>
      <c r="I54" s="217">
        <v>8.843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759</v>
      </c>
      <c r="D55" s="94">
        <v>980</v>
      </c>
      <c r="E55" s="94">
        <v>980</v>
      </c>
      <c r="F55" s="95"/>
      <c r="G55" s="95"/>
      <c r="H55" s="217">
        <v>0.495</v>
      </c>
      <c r="I55" s="217">
        <v>0.657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14818</v>
      </c>
      <c r="D56" s="94">
        <v>20249</v>
      </c>
      <c r="E56" s="94">
        <v>14100</v>
      </c>
      <c r="F56" s="95"/>
      <c r="G56" s="95"/>
      <c r="H56" s="217">
        <v>15.01</v>
      </c>
      <c r="I56" s="217">
        <v>16.199</v>
      </c>
      <c r="J56" s="217"/>
      <c r="K56" s="96"/>
    </row>
    <row r="57" spans="1:11" s="97" customFormat="1" ht="11.25" customHeight="1">
      <c r="A57" s="99" t="s">
        <v>44</v>
      </c>
      <c r="B57" s="93"/>
      <c r="C57" s="94">
        <v>637</v>
      </c>
      <c r="D57" s="94">
        <v>1188</v>
      </c>
      <c r="E57" s="94">
        <v>1188</v>
      </c>
      <c r="F57" s="95"/>
      <c r="G57" s="95"/>
      <c r="H57" s="217">
        <v>0.255</v>
      </c>
      <c r="I57" s="217">
        <v>0.963</v>
      </c>
      <c r="J57" s="217"/>
      <c r="K57" s="96"/>
    </row>
    <row r="58" spans="1:11" s="97" customFormat="1" ht="11.25" customHeight="1">
      <c r="A58" s="99" t="s">
        <v>45</v>
      </c>
      <c r="B58" s="93"/>
      <c r="C58" s="94">
        <v>2738</v>
      </c>
      <c r="D58" s="94">
        <v>1757</v>
      </c>
      <c r="E58" s="94">
        <v>1767</v>
      </c>
      <c r="F58" s="95"/>
      <c r="G58" s="95"/>
      <c r="H58" s="217">
        <v>0.479</v>
      </c>
      <c r="I58" s="217">
        <v>2.782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26032</v>
      </c>
      <c r="D59" s="102">
        <v>33737</v>
      </c>
      <c r="E59" s="102">
        <v>23785</v>
      </c>
      <c r="F59" s="103">
        <v>70.50123010344726</v>
      </c>
      <c r="G59" s="104"/>
      <c r="H59" s="218">
        <v>21.628999999999998</v>
      </c>
      <c r="I59" s="219">
        <v>29.444000000000003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6</v>
      </c>
      <c r="D61" s="94"/>
      <c r="E61" s="94"/>
      <c r="F61" s="95"/>
      <c r="G61" s="95"/>
      <c r="H61" s="217">
        <v>0.002</v>
      </c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94">
        <v>3</v>
      </c>
      <c r="D62" s="94"/>
      <c r="E62" s="94">
        <v>3</v>
      </c>
      <c r="F62" s="95"/>
      <c r="G62" s="95"/>
      <c r="H62" s="217">
        <v>0.001</v>
      </c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>
        <v>9</v>
      </c>
      <c r="D64" s="102"/>
      <c r="E64" s="102">
        <v>3</v>
      </c>
      <c r="F64" s="103"/>
      <c r="G64" s="104"/>
      <c r="H64" s="218">
        <v>0.003</v>
      </c>
      <c r="I64" s="219"/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18"/>
      <c r="I66" s="219"/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/>
      <c r="I72" s="217"/>
      <c r="J72" s="217"/>
      <c r="K72" s="96"/>
    </row>
    <row r="73" spans="1:11" s="97" customFormat="1" ht="11.25" customHeight="1">
      <c r="A73" s="99" t="s">
        <v>56</v>
      </c>
      <c r="B73" s="93"/>
      <c r="C73" s="94">
        <v>24</v>
      </c>
      <c r="D73" s="94">
        <v>53</v>
      </c>
      <c r="E73" s="94">
        <v>55</v>
      </c>
      <c r="F73" s="95"/>
      <c r="G73" s="95"/>
      <c r="H73" s="217">
        <v>0.024</v>
      </c>
      <c r="I73" s="217">
        <v>0.03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2</v>
      </c>
      <c r="D74" s="94"/>
      <c r="E74" s="94"/>
      <c r="F74" s="95"/>
      <c r="G74" s="95"/>
      <c r="H74" s="217">
        <v>0.002</v>
      </c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94">
        <v>46</v>
      </c>
      <c r="D75" s="94">
        <v>52</v>
      </c>
      <c r="E75" s="94">
        <v>53</v>
      </c>
      <c r="F75" s="95"/>
      <c r="G75" s="95"/>
      <c r="H75" s="217">
        <v>0.014</v>
      </c>
      <c r="I75" s="217">
        <v>0.016</v>
      </c>
      <c r="J75" s="217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/>
      <c r="I76" s="217"/>
      <c r="J76" s="217"/>
      <c r="K76" s="96"/>
    </row>
    <row r="77" spans="1:11" s="97" customFormat="1" ht="11.25" customHeight="1">
      <c r="A77" s="99" t="s">
        <v>60</v>
      </c>
      <c r="B77" s="93"/>
      <c r="C77" s="94">
        <v>8</v>
      </c>
      <c r="D77" s="94"/>
      <c r="E77" s="94"/>
      <c r="F77" s="95"/>
      <c r="G77" s="95"/>
      <c r="H77" s="217">
        <v>0.005</v>
      </c>
      <c r="I77" s="217"/>
      <c r="J77" s="217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/>
      <c r="I78" s="217"/>
      <c r="J78" s="217"/>
      <c r="K78" s="96"/>
    </row>
    <row r="79" spans="1:11" s="97" customFormat="1" ht="11.25" customHeight="1">
      <c r="A79" s="99" t="s">
        <v>62</v>
      </c>
      <c r="B79" s="93"/>
      <c r="C79" s="94">
        <v>32</v>
      </c>
      <c r="D79" s="94">
        <v>32</v>
      </c>
      <c r="E79" s="94"/>
      <c r="F79" s="95"/>
      <c r="G79" s="95"/>
      <c r="H79" s="217">
        <v>0.032</v>
      </c>
      <c r="I79" s="217">
        <v>0.03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112</v>
      </c>
      <c r="D80" s="102">
        <v>137</v>
      </c>
      <c r="E80" s="102">
        <v>108</v>
      </c>
      <c r="F80" s="103">
        <v>78.83211678832117</v>
      </c>
      <c r="G80" s="104"/>
      <c r="H80" s="218">
        <v>0.077</v>
      </c>
      <c r="I80" s="219">
        <v>0.076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32</v>
      </c>
      <c r="D82" s="94">
        <v>32</v>
      </c>
      <c r="E82" s="94">
        <v>32</v>
      </c>
      <c r="F82" s="95"/>
      <c r="G82" s="95"/>
      <c r="H82" s="217">
        <v>0.022</v>
      </c>
      <c r="I82" s="217">
        <v>0.022</v>
      </c>
      <c r="J82" s="217"/>
      <c r="K82" s="96"/>
    </row>
    <row r="83" spans="1:11" s="97" customFormat="1" ht="11.25" customHeight="1">
      <c r="A83" s="99" t="s">
        <v>65</v>
      </c>
      <c r="B83" s="93"/>
      <c r="C83" s="94">
        <v>1</v>
      </c>
      <c r="D83" s="94"/>
      <c r="E83" s="94"/>
      <c r="F83" s="95"/>
      <c r="G83" s="95"/>
      <c r="H83" s="217">
        <v>0.001</v>
      </c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>
        <v>33</v>
      </c>
      <c r="D84" s="102">
        <v>32</v>
      </c>
      <c r="E84" s="102">
        <v>32</v>
      </c>
      <c r="F84" s="103">
        <v>100</v>
      </c>
      <c r="G84" s="104"/>
      <c r="H84" s="218">
        <v>0.023</v>
      </c>
      <c r="I84" s="219">
        <v>0.022</v>
      </c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36504</v>
      </c>
      <c r="D87" s="117">
        <v>43980</v>
      </c>
      <c r="E87" s="117">
        <v>34291</v>
      </c>
      <c r="F87" s="118">
        <f>IF(D87&gt;0,100*E87/D87,0)</f>
        <v>77.96953160527512</v>
      </c>
      <c r="G87" s="104"/>
      <c r="H87" s="222">
        <v>24.357</v>
      </c>
      <c r="I87" s="223">
        <v>42.49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81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>
        <v>3</v>
      </c>
      <c r="E9" s="94"/>
      <c r="F9" s="95"/>
      <c r="G9" s="95"/>
      <c r="H9" s="217"/>
      <c r="I9" s="217">
        <v>0.003</v>
      </c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>
        <v>16</v>
      </c>
      <c r="D11" s="94">
        <v>4</v>
      </c>
      <c r="E11" s="94"/>
      <c r="F11" s="95"/>
      <c r="G11" s="95"/>
      <c r="H11" s="217">
        <v>0.014</v>
      </c>
      <c r="I11" s="217">
        <v>0.006</v>
      </c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>
        <v>16</v>
      </c>
      <c r="D13" s="102">
        <v>7</v>
      </c>
      <c r="E13" s="102"/>
      <c r="F13" s="103"/>
      <c r="G13" s="104"/>
      <c r="H13" s="218">
        <v>0.014</v>
      </c>
      <c r="I13" s="219">
        <v>0.009000000000000001</v>
      </c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41</v>
      </c>
      <c r="D19" s="94">
        <v>71</v>
      </c>
      <c r="E19" s="94">
        <v>71</v>
      </c>
      <c r="F19" s="95"/>
      <c r="G19" s="95"/>
      <c r="H19" s="217">
        <v>0.072</v>
      </c>
      <c r="I19" s="217">
        <v>0.099</v>
      </c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>
        <v>1</v>
      </c>
      <c r="D21" s="94"/>
      <c r="E21" s="94"/>
      <c r="F21" s="95"/>
      <c r="G21" s="95"/>
      <c r="H21" s="217">
        <v>0.001</v>
      </c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42</v>
      </c>
      <c r="D22" s="102">
        <v>71</v>
      </c>
      <c r="E22" s="102">
        <v>71</v>
      </c>
      <c r="F22" s="103">
        <v>100</v>
      </c>
      <c r="G22" s="104"/>
      <c r="H22" s="218">
        <v>0.073</v>
      </c>
      <c r="I22" s="219">
        <v>0.099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44</v>
      </c>
      <c r="D24" s="102">
        <v>48</v>
      </c>
      <c r="E24" s="102">
        <v>50</v>
      </c>
      <c r="F24" s="103">
        <v>104.16666666666667</v>
      </c>
      <c r="G24" s="104"/>
      <c r="H24" s="218">
        <v>0.052</v>
      </c>
      <c r="I24" s="219">
        <v>0.056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24</v>
      </c>
      <c r="D26" s="102">
        <v>20</v>
      </c>
      <c r="E26" s="102">
        <v>20</v>
      </c>
      <c r="F26" s="103">
        <v>100</v>
      </c>
      <c r="G26" s="104"/>
      <c r="H26" s="218">
        <v>0.035</v>
      </c>
      <c r="I26" s="219">
        <v>0.035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24</v>
      </c>
      <c r="D28" s="94">
        <v>54</v>
      </c>
      <c r="E28" s="94">
        <v>60</v>
      </c>
      <c r="F28" s="95"/>
      <c r="G28" s="95"/>
      <c r="H28" s="217">
        <v>0.046</v>
      </c>
      <c r="I28" s="217">
        <v>0.087</v>
      </c>
      <c r="J28" s="217"/>
      <c r="K28" s="96"/>
    </row>
    <row r="29" spans="1:11" s="97" customFormat="1" ht="11.25" customHeight="1">
      <c r="A29" s="99" t="s">
        <v>21</v>
      </c>
      <c r="B29" s="93"/>
      <c r="C29" s="94">
        <v>12</v>
      </c>
      <c r="D29" s="94">
        <v>97</v>
      </c>
      <c r="E29" s="94">
        <v>97</v>
      </c>
      <c r="F29" s="95"/>
      <c r="G29" s="95"/>
      <c r="H29" s="217">
        <v>0.004</v>
      </c>
      <c r="I29" s="217">
        <v>0.089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20</v>
      </c>
      <c r="D30" s="94">
        <v>62</v>
      </c>
      <c r="E30" s="94">
        <v>810</v>
      </c>
      <c r="F30" s="95"/>
      <c r="G30" s="95"/>
      <c r="H30" s="217">
        <v>0.011</v>
      </c>
      <c r="I30" s="217">
        <v>0.05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56</v>
      </c>
      <c r="D31" s="102">
        <v>213</v>
      </c>
      <c r="E31" s="102">
        <v>967</v>
      </c>
      <c r="F31" s="103">
        <v>453.9906103286385</v>
      </c>
      <c r="G31" s="104"/>
      <c r="H31" s="218">
        <v>0.061</v>
      </c>
      <c r="I31" s="219">
        <v>0.22599999999999998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153</v>
      </c>
      <c r="D33" s="94">
        <v>212</v>
      </c>
      <c r="E33" s="94">
        <v>175</v>
      </c>
      <c r="F33" s="95"/>
      <c r="G33" s="95"/>
      <c r="H33" s="217">
        <v>0.106</v>
      </c>
      <c r="I33" s="217">
        <v>0.15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11</v>
      </c>
      <c r="D34" s="94">
        <v>20</v>
      </c>
      <c r="E34" s="94">
        <v>19</v>
      </c>
      <c r="F34" s="95"/>
      <c r="G34" s="95"/>
      <c r="H34" s="217">
        <v>0.011</v>
      </c>
      <c r="I34" s="217">
        <v>0.02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70</v>
      </c>
      <c r="D35" s="94">
        <v>70</v>
      </c>
      <c r="E35" s="94">
        <v>70</v>
      </c>
      <c r="F35" s="95"/>
      <c r="G35" s="95"/>
      <c r="H35" s="217">
        <v>0.076</v>
      </c>
      <c r="I35" s="217">
        <v>0.06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40</v>
      </c>
      <c r="D36" s="94">
        <v>40</v>
      </c>
      <c r="E36" s="94">
        <v>46</v>
      </c>
      <c r="F36" s="95"/>
      <c r="G36" s="95"/>
      <c r="H36" s="217">
        <v>0.035</v>
      </c>
      <c r="I36" s="217">
        <v>0.035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274</v>
      </c>
      <c r="D37" s="102">
        <v>342</v>
      </c>
      <c r="E37" s="102">
        <v>310</v>
      </c>
      <c r="F37" s="103">
        <v>90.64327485380117</v>
      </c>
      <c r="G37" s="104"/>
      <c r="H37" s="218">
        <v>0.228</v>
      </c>
      <c r="I37" s="219">
        <v>0.265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334</v>
      </c>
      <c r="D39" s="102">
        <v>340</v>
      </c>
      <c r="E39" s="102">
        <v>270</v>
      </c>
      <c r="F39" s="103">
        <v>79.41176470588235</v>
      </c>
      <c r="G39" s="104"/>
      <c r="H39" s="218">
        <v>0.15</v>
      </c>
      <c r="I39" s="219">
        <v>0.17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133</v>
      </c>
      <c r="D41" s="94">
        <v>123</v>
      </c>
      <c r="E41" s="94">
        <v>128</v>
      </c>
      <c r="F41" s="95"/>
      <c r="G41" s="95"/>
      <c r="H41" s="217">
        <v>0.059</v>
      </c>
      <c r="I41" s="217">
        <v>0.049</v>
      </c>
      <c r="J41" s="217"/>
      <c r="K41" s="96"/>
    </row>
    <row r="42" spans="1:11" s="97" customFormat="1" ht="11.25" customHeight="1">
      <c r="A42" s="99" t="s">
        <v>31</v>
      </c>
      <c r="B42" s="93"/>
      <c r="C42" s="94">
        <v>417</v>
      </c>
      <c r="D42" s="94">
        <v>439</v>
      </c>
      <c r="E42" s="94">
        <v>376</v>
      </c>
      <c r="F42" s="95"/>
      <c r="G42" s="95"/>
      <c r="H42" s="217">
        <v>0.25</v>
      </c>
      <c r="I42" s="217">
        <v>0.377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778</v>
      </c>
      <c r="D43" s="94">
        <v>802</v>
      </c>
      <c r="E43" s="94">
        <v>750</v>
      </c>
      <c r="F43" s="95"/>
      <c r="G43" s="95"/>
      <c r="H43" s="217">
        <v>0.698</v>
      </c>
      <c r="I43" s="217">
        <v>0.818</v>
      </c>
      <c r="J43" s="217"/>
      <c r="K43" s="96"/>
    </row>
    <row r="44" spans="1:11" s="97" customFormat="1" ht="11.25" customHeight="1">
      <c r="A44" s="99" t="s">
        <v>33</v>
      </c>
      <c r="B44" s="93"/>
      <c r="C44" s="94">
        <v>393</v>
      </c>
      <c r="D44" s="94">
        <v>599</v>
      </c>
      <c r="E44" s="94">
        <v>410</v>
      </c>
      <c r="F44" s="95"/>
      <c r="G44" s="95"/>
      <c r="H44" s="217">
        <v>0.197</v>
      </c>
      <c r="I44" s="217">
        <v>0.495</v>
      </c>
      <c r="J44" s="217"/>
      <c r="K44" s="96"/>
    </row>
    <row r="45" spans="1:11" s="97" customFormat="1" ht="11.25" customHeight="1">
      <c r="A45" s="99" t="s">
        <v>34</v>
      </c>
      <c r="B45" s="93"/>
      <c r="C45" s="94">
        <v>3095</v>
      </c>
      <c r="D45" s="94">
        <v>2602</v>
      </c>
      <c r="E45" s="94">
        <v>2650</v>
      </c>
      <c r="F45" s="95"/>
      <c r="G45" s="95"/>
      <c r="H45" s="217">
        <v>1.931</v>
      </c>
      <c r="I45" s="217">
        <v>2.652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313</v>
      </c>
      <c r="D46" s="94">
        <v>299</v>
      </c>
      <c r="E46" s="94">
        <v>300</v>
      </c>
      <c r="F46" s="95"/>
      <c r="G46" s="95"/>
      <c r="H46" s="217">
        <v>0.163</v>
      </c>
      <c r="I46" s="217">
        <v>0.211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67</v>
      </c>
      <c r="D47" s="94">
        <v>66</v>
      </c>
      <c r="E47" s="94">
        <v>60</v>
      </c>
      <c r="F47" s="95"/>
      <c r="G47" s="95"/>
      <c r="H47" s="217">
        <v>0.022</v>
      </c>
      <c r="I47" s="217">
        <v>0.042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2038</v>
      </c>
      <c r="D48" s="94">
        <v>2967</v>
      </c>
      <c r="E48" s="94">
        <v>3000</v>
      </c>
      <c r="F48" s="95"/>
      <c r="G48" s="95"/>
      <c r="H48" s="217">
        <v>0.713</v>
      </c>
      <c r="I48" s="217">
        <v>2.967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1525</v>
      </c>
      <c r="D49" s="94">
        <v>1802</v>
      </c>
      <c r="E49" s="94">
        <v>1700</v>
      </c>
      <c r="F49" s="95"/>
      <c r="G49" s="95"/>
      <c r="H49" s="217">
        <v>0.482</v>
      </c>
      <c r="I49" s="217">
        <v>1.096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8759</v>
      </c>
      <c r="D50" s="102">
        <v>9699</v>
      </c>
      <c r="E50" s="102">
        <v>9374</v>
      </c>
      <c r="F50" s="103">
        <v>96.64913908650377</v>
      </c>
      <c r="G50" s="104"/>
      <c r="H50" s="218">
        <v>4.515</v>
      </c>
      <c r="I50" s="219">
        <v>8.707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510</v>
      </c>
      <c r="D52" s="102">
        <v>334</v>
      </c>
      <c r="E52" s="102">
        <v>334</v>
      </c>
      <c r="F52" s="103">
        <v>100</v>
      </c>
      <c r="G52" s="104"/>
      <c r="H52" s="218">
        <v>0.184</v>
      </c>
      <c r="I52" s="219">
        <v>0.246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290</v>
      </c>
      <c r="D54" s="94">
        <v>310</v>
      </c>
      <c r="E54" s="94">
        <v>270</v>
      </c>
      <c r="F54" s="95"/>
      <c r="G54" s="95"/>
      <c r="H54" s="217">
        <v>0.234</v>
      </c>
      <c r="I54" s="217">
        <v>0.25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367</v>
      </c>
      <c r="D55" s="94">
        <v>340</v>
      </c>
      <c r="E55" s="94">
        <v>350</v>
      </c>
      <c r="F55" s="95"/>
      <c r="G55" s="95"/>
      <c r="H55" s="217">
        <v>0.35</v>
      </c>
      <c r="I55" s="217">
        <v>0.34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670</v>
      </c>
      <c r="D56" s="94">
        <v>811</v>
      </c>
      <c r="E56" s="94">
        <v>500</v>
      </c>
      <c r="F56" s="95"/>
      <c r="G56" s="95"/>
      <c r="H56" s="217">
        <v>0.284</v>
      </c>
      <c r="I56" s="217">
        <v>0.649</v>
      </c>
      <c r="J56" s="217"/>
      <c r="K56" s="96"/>
    </row>
    <row r="57" spans="1:11" s="97" customFormat="1" ht="11.25" customHeight="1">
      <c r="A57" s="99" t="s">
        <v>44</v>
      </c>
      <c r="B57" s="93"/>
      <c r="C57" s="94">
        <v>1298</v>
      </c>
      <c r="D57" s="94">
        <v>1675</v>
      </c>
      <c r="E57" s="94">
        <v>1675</v>
      </c>
      <c r="F57" s="95"/>
      <c r="G57" s="95"/>
      <c r="H57" s="217">
        <v>0.522</v>
      </c>
      <c r="I57" s="217">
        <v>1.365</v>
      </c>
      <c r="J57" s="217"/>
      <c r="K57" s="96"/>
    </row>
    <row r="58" spans="1:11" s="97" customFormat="1" ht="11.25" customHeight="1">
      <c r="A58" s="99" t="s">
        <v>45</v>
      </c>
      <c r="B58" s="93"/>
      <c r="C58" s="94">
        <v>2220</v>
      </c>
      <c r="D58" s="94">
        <v>1893</v>
      </c>
      <c r="E58" s="94">
        <v>1902</v>
      </c>
      <c r="F58" s="95"/>
      <c r="G58" s="95"/>
      <c r="H58" s="217">
        <v>0.448</v>
      </c>
      <c r="I58" s="217">
        <v>3.006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4845</v>
      </c>
      <c r="D59" s="102">
        <v>5029</v>
      </c>
      <c r="E59" s="102">
        <v>4697</v>
      </c>
      <c r="F59" s="103">
        <v>93.39828991847286</v>
      </c>
      <c r="G59" s="104"/>
      <c r="H59" s="218">
        <v>1.8379999999999999</v>
      </c>
      <c r="I59" s="219">
        <v>5.609999999999999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7</v>
      </c>
      <c r="D61" s="94"/>
      <c r="E61" s="94"/>
      <c r="F61" s="95"/>
      <c r="G61" s="95"/>
      <c r="H61" s="217">
        <v>0.003</v>
      </c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94">
        <v>12</v>
      </c>
      <c r="D62" s="94">
        <v>10</v>
      </c>
      <c r="E62" s="94">
        <v>12</v>
      </c>
      <c r="F62" s="95"/>
      <c r="G62" s="95"/>
      <c r="H62" s="217">
        <v>0.006</v>
      </c>
      <c r="I62" s="217">
        <v>0.005</v>
      </c>
      <c r="J62" s="217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>
        <v>19</v>
      </c>
      <c r="D64" s="102">
        <v>10</v>
      </c>
      <c r="E64" s="102">
        <v>12</v>
      </c>
      <c r="F64" s="103">
        <v>120</v>
      </c>
      <c r="G64" s="104"/>
      <c r="H64" s="218">
        <v>0.009000000000000001</v>
      </c>
      <c r="I64" s="219">
        <v>0.005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11</v>
      </c>
      <c r="D66" s="102">
        <v>7</v>
      </c>
      <c r="E66" s="102">
        <v>50</v>
      </c>
      <c r="F66" s="103">
        <v>714.2857142857143</v>
      </c>
      <c r="G66" s="104"/>
      <c r="H66" s="218">
        <v>0.006</v>
      </c>
      <c r="I66" s="219">
        <v>0.004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2550</v>
      </c>
      <c r="D68" s="94">
        <v>3500</v>
      </c>
      <c r="E68" s="94">
        <v>3500</v>
      </c>
      <c r="F68" s="95"/>
      <c r="G68" s="95"/>
      <c r="H68" s="217">
        <v>2.231</v>
      </c>
      <c r="I68" s="217">
        <v>3</v>
      </c>
      <c r="J68" s="217"/>
      <c r="K68" s="96"/>
    </row>
    <row r="69" spans="1:11" s="97" customFormat="1" ht="11.25" customHeight="1">
      <c r="A69" s="99" t="s">
        <v>53</v>
      </c>
      <c r="B69" s="93"/>
      <c r="C69" s="94">
        <v>46</v>
      </c>
      <c r="D69" s="94">
        <v>50</v>
      </c>
      <c r="E69" s="94">
        <v>50</v>
      </c>
      <c r="F69" s="95"/>
      <c r="G69" s="95"/>
      <c r="H69" s="217">
        <v>0.037</v>
      </c>
      <c r="I69" s="217">
        <v>0.04</v>
      </c>
      <c r="J69" s="217"/>
      <c r="K69" s="96"/>
    </row>
    <row r="70" spans="1:11" s="106" customFormat="1" ht="11.25" customHeight="1">
      <c r="A70" s="100" t="s">
        <v>54</v>
      </c>
      <c r="B70" s="101"/>
      <c r="C70" s="102">
        <v>2596</v>
      </c>
      <c r="D70" s="102">
        <v>3550</v>
      </c>
      <c r="E70" s="102">
        <v>3550</v>
      </c>
      <c r="F70" s="103">
        <v>100</v>
      </c>
      <c r="G70" s="104"/>
      <c r="H70" s="218">
        <v>2.268</v>
      </c>
      <c r="I70" s="219">
        <v>3.04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114</v>
      </c>
      <c r="D72" s="94">
        <v>142</v>
      </c>
      <c r="E72" s="94">
        <v>139</v>
      </c>
      <c r="F72" s="95"/>
      <c r="G72" s="95"/>
      <c r="H72" s="217">
        <v>0.05</v>
      </c>
      <c r="I72" s="217">
        <v>0.068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5205</v>
      </c>
      <c r="D73" s="94">
        <v>7580</v>
      </c>
      <c r="E73" s="94">
        <v>7955</v>
      </c>
      <c r="F73" s="95"/>
      <c r="G73" s="95"/>
      <c r="H73" s="217">
        <v>5.984</v>
      </c>
      <c r="I73" s="217">
        <v>8.634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3084</v>
      </c>
      <c r="D74" s="94">
        <v>4662</v>
      </c>
      <c r="E74" s="94">
        <v>7500</v>
      </c>
      <c r="F74" s="95"/>
      <c r="G74" s="95"/>
      <c r="H74" s="217">
        <v>3.7</v>
      </c>
      <c r="I74" s="217">
        <v>9.324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1364</v>
      </c>
      <c r="D75" s="94">
        <v>1447</v>
      </c>
      <c r="E75" s="94">
        <v>1491</v>
      </c>
      <c r="F75" s="95"/>
      <c r="G75" s="95"/>
      <c r="H75" s="217">
        <v>0.533</v>
      </c>
      <c r="I75" s="217">
        <v>0.579</v>
      </c>
      <c r="J75" s="217"/>
      <c r="K75" s="96"/>
    </row>
    <row r="76" spans="1:11" s="97" customFormat="1" ht="11.25" customHeight="1">
      <c r="A76" s="99" t="s">
        <v>59</v>
      </c>
      <c r="B76" s="93"/>
      <c r="C76" s="94">
        <v>1195</v>
      </c>
      <c r="D76" s="94">
        <v>1581</v>
      </c>
      <c r="E76" s="94">
        <v>1581</v>
      </c>
      <c r="F76" s="95"/>
      <c r="G76" s="95"/>
      <c r="H76" s="217">
        <v>1.275</v>
      </c>
      <c r="I76" s="217">
        <v>2.213</v>
      </c>
      <c r="J76" s="217"/>
      <c r="K76" s="96"/>
    </row>
    <row r="77" spans="1:11" s="97" customFormat="1" ht="11.25" customHeight="1">
      <c r="A77" s="99" t="s">
        <v>60</v>
      </c>
      <c r="B77" s="93"/>
      <c r="C77" s="94">
        <v>368</v>
      </c>
      <c r="D77" s="94">
        <v>506</v>
      </c>
      <c r="E77" s="94">
        <v>507</v>
      </c>
      <c r="F77" s="95"/>
      <c r="G77" s="95"/>
      <c r="H77" s="217">
        <v>0.248</v>
      </c>
      <c r="I77" s="217">
        <v>0.455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2977</v>
      </c>
      <c r="D78" s="94">
        <v>3600</v>
      </c>
      <c r="E78" s="94">
        <v>3518</v>
      </c>
      <c r="F78" s="95"/>
      <c r="G78" s="95"/>
      <c r="H78" s="217">
        <v>3.123</v>
      </c>
      <c r="I78" s="217">
        <v>3.96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19991</v>
      </c>
      <c r="D79" s="94">
        <v>30513</v>
      </c>
      <c r="E79" s="94">
        <v>30455</v>
      </c>
      <c r="F79" s="95"/>
      <c r="G79" s="95"/>
      <c r="H79" s="217">
        <v>32.135</v>
      </c>
      <c r="I79" s="217">
        <v>32.142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34298</v>
      </c>
      <c r="D80" s="102">
        <v>50031</v>
      </c>
      <c r="E80" s="102">
        <v>53146</v>
      </c>
      <c r="F80" s="103">
        <v>106.22613979332813</v>
      </c>
      <c r="G80" s="104"/>
      <c r="H80" s="218">
        <v>47.048</v>
      </c>
      <c r="I80" s="219">
        <v>57.375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28</v>
      </c>
      <c r="D82" s="94">
        <v>26</v>
      </c>
      <c r="E82" s="94">
        <v>28</v>
      </c>
      <c r="F82" s="95"/>
      <c r="G82" s="95"/>
      <c r="H82" s="217">
        <v>0.017</v>
      </c>
      <c r="I82" s="217">
        <v>0.017</v>
      </c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>
        <v>28</v>
      </c>
      <c r="D84" s="102">
        <v>26</v>
      </c>
      <c r="E84" s="102">
        <v>28</v>
      </c>
      <c r="F84" s="103">
        <v>107.6923076923077</v>
      </c>
      <c r="G84" s="104"/>
      <c r="H84" s="218">
        <v>0.017</v>
      </c>
      <c r="I84" s="219">
        <v>0.017</v>
      </c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51856</v>
      </c>
      <c r="D87" s="117">
        <v>69727</v>
      </c>
      <c r="E87" s="117">
        <v>72879</v>
      </c>
      <c r="F87" s="118">
        <f>IF(D87&gt;0,100*E87/D87,0)</f>
        <v>104.5204870423222</v>
      </c>
      <c r="G87" s="104"/>
      <c r="H87" s="222">
        <v>56.498000000000005</v>
      </c>
      <c r="I87" s="223">
        <v>75.864</v>
      </c>
      <c r="J87" s="223">
        <v>0</v>
      </c>
      <c r="K87" s="118">
        <f>IF(I87&gt;0,100*J87/I87,0)</f>
        <v>0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1" zoomScaleSheetLayoutView="91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82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13</v>
      </c>
      <c r="D19" s="94"/>
      <c r="E19" s="94"/>
      <c r="F19" s="95"/>
      <c r="G19" s="95"/>
      <c r="H19" s="217">
        <v>0.012</v>
      </c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13</v>
      </c>
      <c r="D22" s="102"/>
      <c r="E22" s="102"/>
      <c r="F22" s="103"/>
      <c r="G22" s="104"/>
      <c r="H22" s="218">
        <v>0.012</v>
      </c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863</v>
      </c>
      <c r="D24" s="102">
        <v>865</v>
      </c>
      <c r="E24" s="102">
        <v>550</v>
      </c>
      <c r="F24" s="103">
        <v>63.58381502890173</v>
      </c>
      <c r="G24" s="104"/>
      <c r="H24" s="218">
        <v>0.768</v>
      </c>
      <c r="I24" s="219">
        <v>0.797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318</v>
      </c>
      <c r="D26" s="102">
        <v>450</v>
      </c>
      <c r="E26" s="102">
        <v>400</v>
      </c>
      <c r="F26" s="103">
        <v>88.88888888888889</v>
      </c>
      <c r="G26" s="104"/>
      <c r="H26" s="218">
        <v>0.25</v>
      </c>
      <c r="I26" s="219">
        <v>0.8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6701</v>
      </c>
      <c r="D28" s="94">
        <v>8351</v>
      </c>
      <c r="E28" s="94">
        <v>8400</v>
      </c>
      <c r="F28" s="95"/>
      <c r="G28" s="95"/>
      <c r="H28" s="217">
        <v>9.981</v>
      </c>
      <c r="I28" s="217">
        <v>12.332</v>
      </c>
      <c r="J28" s="217"/>
      <c r="K28" s="96"/>
    </row>
    <row r="29" spans="1:11" s="97" customFormat="1" ht="11.25" customHeight="1">
      <c r="A29" s="99" t="s">
        <v>21</v>
      </c>
      <c r="B29" s="93"/>
      <c r="C29" s="94">
        <v>401</v>
      </c>
      <c r="D29" s="94">
        <v>450</v>
      </c>
      <c r="E29" s="94">
        <v>450</v>
      </c>
      <c r="F29" s="95"/>
      <c r="G29" s="95"/>
      <c r="H29" s="217">
        <v>0.293</v>
      </c>
      <c r="I29" s="217">
        <v>0.558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2390</v>
      </c>
      <c r="D30" s="94">
        <v>3584</v>
      </c>
      <c r="E30" s="94">
        <v>3000</v>
      </c>
      <c r="F30" s="95"/>
      <c r="G30" s="95"/>
      <c r="H30" s="217">
        <v>4.807</v>
      </c>
      <c r="I30" s="217">
        <v>3.007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9492</v>
      </c>
      <c r="D31" s="102">
        <v>12385</v>
      </c>
      <c r="E31" s="102">
        <v>11850</v>
      </c>
      <c r="F31" s="103">
        <v>95.68025837706904</v>
      </c>
      <c r="G31" s="104"/>
      <c r="H31" s="218">
        <v>15.081</v>
      </c>
      <c r="I31" s="219">
        <v>15.897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964</v>
      </c>
      <c r="D33" s="94">
        <v>990</v>
      </c>
      <c r="E33" s="94">
        <v>990</v>
      </c>
      <c r="F33" s="95"/>
      <c r="G33" s="95"/>
      <c r="H33" s="217">
        <v>1.01</v>
      </c>
      <c r="I33" s="217">
        <v>1.05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109</v>
      </c>
      <c r="D34" s="94">
        <v>245</v>
      </c>
      <c r="E34" s="94">
        <v>300</v>
      </c>
      <c r="F34" s="95"/>
      <c r="G34" s="95"/>
      <c r="H34" s="217">
        <v>0.184</v>
      </c>
      <c r="I34" s="217">
        <v>0.35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1113</v>
      </c>
      <c r="D35" s="94">
        <v>1800</v>
      </c>
      <c r="E35" s="94">
        <v>1500</v>
      </c>
      <c r="F35" s="95"/>
      <c r="G35" s="95"/>
      <c r="H35" s="217">
        <v>1.597</v>
      </c>
      <c r="I35" s="217">
        <v>2.4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110</v>
      </c>
      <c r="D36" s="94">
        <v>110</v>
      </c>
      <c r="E36" s="94">
        <v>181</v>
      </c>
      <c r="F36" s="95"/>
      <c r="G36" s="95"/>
      <c r="H36" s="217">
        <v>0.113</v>
      </c>
      <c r="I36" s="217">
        <v>0.113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2296</v>
      </c>
      <c r="D37" s="102">
        <v>3145</v>
      </c>
      <c r="E37" s="102">
        <v>2971</v>
      </c>
      <c r="F37" s="103">
        <v>94.46740858505565</v>
      </c>
      <c r="G37" s="104"/>
      <c r="H37" s="218">
        <v>2.904</v>
      </c>
      <c r="I37" s="219">
        <v>3.913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/>
      <c r="I39" s="219"/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75</v>
      </c>
      <c r="D41" s="94">
        <v>250</v>
      </c>
      <c r="E41" s="94">
        <v>170</v>
      </c>
      <c r="F41" s="95"/>
      <c r="G41" s="95"/>
      <c r="H41" s="217">
        <v>0.037</v>
      </c>
      <c r="I41" s="217">
        <v>0.504</v>
      </c>
      <c r="J41" s="217"/>
      <c r="K41" s="96"/>
    </row>
    <row r="42" spans="1:11" s="97" customFormat="1" ht="11.25" customHeight="1">
      <c r="A42" s="99" t="s">
        <v>31</v>
      </c>
      <c r="B42" s="93"/>
      <c r="C42" s="94">
        <v>14284</v>
      </c>
      <c r="D42" s="94">
        <v>8850</v>
      </c>
      <c r="E42" s="94">
        <v>10905</v>
      </c>
      <c r="F42" s="95"/>
      <c r="G42" s="95"/>
      <c r="H42" s="217">
        <v>8.682</v>
      </c>
      <c r="I42" s="217">
        <v>12.628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3390</v>
      </c>
      <c r="D43" s="94">
        <v>2830</v>
      </c>
      <c r="E43" s="94">
        <v>3000</v>
      </c>
      <c r="F43" s="95"/>
      <c r="G43" s="95"/>
      <c r="H43" s="217">
        <v>1.725</v>
      </c>
      <c r="I43" s="217">
        <v>2.321</v>
      </c>
      <c r="J43" s="217"/>
      <c r="K43" s="96"/>
    </row>
    <row r="44" spans="1:11" s="97" customFormat="1" ht="11.25" customHeight="1">
      <c r="A44" s="99" t="s">
        <v>33</v>
      </c>
      <c r="B44" s="93"/>
      <c r="C44" s="94">
        <v>25687</v>
      </c>
      <c r="D44" s="94">
        <v>11568</v>
      </c>
      <c r="E44" s="94">
        <v>20000</v>
      </c>
      <c r="F44" s="95"/>
      <c r="G44" s="95"/>
      <c r="H44" s="217">
        <v>8.005</v>
      </c>
      <c r="I44" s="217">
        <v>18.509</v>
      </c>
      <c r="J44" s="217"/>
      <c r="K44" s="96"/>
    </row>
    <row r="45" spans="1:11" s="97" customFormat="1" ht="11.25" customHeight="1">
      <c r="A45" s="99" t="s">
        <v>34</v>
      </c>
      <c r="B45" s="93"/>
      <c r="C45" s="94">
        <v>1129</v>
      </c>
      <c r="D45" s="94">
        <v>1787</v>
      </c>
      <c r="E45" s="94">
        <v>1700</v>
      </c>
      <c r="F45" s="95"/>
      <c r="G45" s="95"/>
      <c r="H45" s="217">
        <v>0.769</v>
      </c>
      <c r="I45" s="217">
        <v>1.902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5448</v>
      </c>
      <c r="D46" s="94">
        <v>4483</v>
      </c>
      <c r="E46" s="94">
        <v>4500</v>
      </c>
      <c r="F46" s="95"/>
      <c r="G46" s="95"/>
      <c r="H46" s="217">
        <v>1.469</v>
      </c>
      <c r="I46" s="217">
        <v>3.645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4177</v>
      </c>
      <c r="D47" s="94">
        <v>1206</v>
      </c>
      <c r="E47" s="94">
        <v>2600</v>
      </c>
      <c r="F47" s="95"/>
      <c r="G47" s="95"/>
      <c r="H47" s="217">
        <v>1.771</v>
      </c>
      <c r="I47" s="217">
        <v>1.596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15379</v>
      </c>
      <c r="D48" s="94">
        <v>13152</v>
      </c>
      <c r="E48" s="94">
        <v>13000</v>
      </c>
      <c r="F48" s="95"/>
      <c r="G48" s="95"/>
      <c r="H48" s="217">
        <v>0.615</v>
      </c>
      <c r="I48" s="217">
        <v>17.098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5533</v>
      </c>
      <c r="D49" s="94">
        <v>5043</v>
      </c>
      <c r="E49" s="94">
        <v>4200</v>
      </c>
      <c r="F49" s="95"/>
      <c r="G49" s="95"/>
      <c r="H49" s="217">
        <v>1.61</v>
      </c>
      <c r="I49" s="217">
        <v>6.243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75102</v>
      </c>
      <c r="D50" s="102">
        <v>49169</v>
      </c>
      <c r="E50" s="102">
        <v>60075</v>
      </c>
      <c r="F50" s="103">
        <v>122.18064227460391</v>
      </c>
      <c r="G50" s="104"/>
      <c r="H50" s="218">
        <v>24.683</v>
      </c>
      <c r="I50" s="219">
        <v>64.446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851</v>
      </c>
      <c r="D52" s="102">
        <v>101</v>
      </c>
      <c r="E52" s="102">
        <v>101</v>
      </c>
      <c r="F52" s="103">
        <v>100</v>
      </c>
      <c r="G52" s="104"/>
      <c r="H52" s="218">
        <v>0.277</v>
      </c>
      <c r="I52" s="219">
        <v>0.111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6100</v>
      </c>
      <c r="D54" s="94">
        <v>6700</v>
      </c>
      <c r="E54" s="94">
        <v>6500</v>
      </c>
      <c r="F54" s="95"/>
      <c r="G54" s="95"/>
      <c r="H54" s="217">
        <v>5.325</v>
      </c>
      <c r="I54" s="217">
        <v>6.96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3761</v>
      </c>
      <c r="D55" s="94">
        <v>2928</v>
      </c>
      <c r="E55" s="94">
        <v>3000</v>
      </c>
      <c r="F55" s="95"/>
      <c r="G55" s="95"/>
      <c r="H55" s="217">
        <v>4.14</v>
      </c>
      <c r="I55" s="217">
        <v>3.52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7389</v>
      </c>
      <c r="D56" s="94">
        <v>7510</v>
      </c>
      <c r="E56" s="94">
        <v>3500</v>
      </c>
      <c r="F56" s="95"/>
      <c r="G56" s="95"/>
      <c r="H56" s="217">
        <v>4.396</v>
      </c>
      <c r="I56" s="217">
        <v>8.261</v>
      </c>
      <c r="J56" s="217"/>
      <c r="K56" s="96"/>
    </row>
    <row r="57" spans="1:11" s="97" customFormat="1" ht="11.25" customHeight="1">
      <c r="A57" s="99" t="s">
        <v>44</v>
      </c>
      <c r="B57" s="93"/>
      <c r="C57" s="94">
        <v>6370</v>
      </c>
      <c r="D57" s="94">
        <v>5652</v>
      </c>
      <c r="E57" s="94">
        <v>5652</v>
      </c>
      <c r="F57" s="95"/>
      <c r="G57" s="95"/>
      <c r="H57" s="217">
        <v>5.139</v>
      </c>
      <c r="I57" s="217">
        <v>7.984</v>
      </c>
      <c r="J57" s="217"/>
      <c r="K57" s="96"/>
    </row>
    <row r="58" spans="1:11" s="97" customFormat="1" ht="11.25" customHeight="1">
      <c r="A58" s="99" t="s">
        <v>45</v>
      </c>
      <c r="B58" s="93"/>
      <c r="C58" s="94">
        <v>6448</v>
      </c>
      <c r="D58" s="94">
        <v>6063</v>
      </c>
      <c r="E58" s="94">
        <v>6327</v>
      </c>
      <c r="F58" s="95"/>
      <c r="G58" s="95"/>
      <c r="H58" s="217">
        <v>1.822</v>
      </c>
      <c r="I58" s="217">
        <v>10.039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30068</v>
      </c>
      <c r="D59" s="102">
        <v>28853</v>
      </c>
      <c r="E59" s="102">
        <v>24979</v>
      </c>
      <c r="F59" s="103">
        <v>86.57331993206945</v>
      </c>
      <c r="G59" s="104"/>
      <c r="H59" s="218">
        <v>20.822</v>
      </c>
      <c r="I59" s="219">
        <v>36.764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134</v>
      </c>
      <c r="D61" s="94">
        <v>186</v>
      </c>
      <c r="E61" s="94">
        <v>190</v>
      </c>
      <c r="F61" s="95"/>
      <c r="G61" s="95"/>
      <c r="H61" s="217">
        <v>0.099</v>
      </c>
      <c r="I61" s="217">
        <v>0.084</v>
      </c>
      <c r="J61" s="217"/>
      <c r="K61" s="96"/>
    </row>
    <row r="62" spans="1:11" s="97" customFormat="1" ht="11.25" customHeight="1">
      <c r="A62" s="99" t="s">
        <v>48</v>
      </c>
      <c r="B62" s="93"/>
      <c r="C62" s="94">
        <v>50</v>
      </c>
      <c r="D62" s="94">
        <v>50</v>
      </c>
      <c r="E62" s="94">
        <v>30</v>
      </c>
      <c r="F62" s="95"/>
      <c r="G62" s="95"/>
      <c r="H62" s="217">
        <v>0.022</v>
      </c>
      <c r="I62" s="217">
        <v>0.023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184</v>
      </c>
      <c r="D63" s="94">
        <v>111</v>
      </c>
      <c r="E63" s="94">
        <v>129</v>
      </c>
      <c r="F63" s="95"/>
      <c r="G63" s="95"/>
      <c r="H63" s="217">
        <v>0.102</v>
      </c>
      <c r="I63" s="217">
        <v>0.136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368</v>
      </c>
      <c r="D64" s="102">
        <v>347</v>
      </c>
      <c r="E64" s="102">
        <v>349</v>
      </c>
      <c r="F64" s="103">
        <v>100.57636887608069</v>
      </c>
      <c r="G64" s="104"/>
      <c r="H64" s="218">
        <v>0.22299999999999998</v>
      </c>
      <c r="I64" s="219">
        <v>0.24300000000000002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75</v>
      </c>
      <c r="D66" s="102">
        <v>77</v>
      </c>
      <c r="E66" s="102">
        <v>10</v>
      </c>
      <c r="F66" s="103">
        <v>12.987012987012987</v>
      </c>
      <c r="G66" s="104"/>
      <c r="H66" s="218">
        <v>0.05</v>
      </c>
      <c r="I66" s="219">
        <v>0.077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550</v>
      </c>
      <c r="D68" s="94">
        <v>300</v>
      </c>
      <c r="E68" s="94">
        <v>500</v>
      </c>
      <c r="F68" s="95"/>
      <c r="G68" s="95"/>
      <c r="H68" s="217">
        <v>0.435</v>
      </c>
      <c r="I68" s="217">
        <v>0.3</v>
      </c>
      <c r="J68" s="217"/>
      <c r="K68" s="96"/>
    </row>
    <row r="69" spans="1:11" s="97" customFormat="1" ht="11.25" customHeight="1">
      <c r="A69" s="99" t="s">
        <v>53</v>
      </c>
      <c r="B69" s="93"/>
      <c r="C69" s="94">
        <v>50</v>
      </c>
      <c r="D69" s="94">
        <v>70</v>
      </c>
      <c r="E69" s="94">
        <v>60</v>
      </c>
      <c r="F69" s="95"/>
      <c r="G69" s="95"/>
      <c r="H69" s="217">
        <v>0.038</v>
      </c>
      <c r="I69" s="217">
        <v>0.05</v>
      </c>
      <c r="J69" s="217"/>
      <c r="K69" s="96"/>
    </row>
    <row r="70" spans="1:11" s="106" customFormat="1" ht="11.25" customHeight="1">
      <c r="A70" s="100" t="s">
        <v>54</v>
      </c>
      <c r="B70" s="101"/>
      <c r="C70" s="102">
        <v>600</v>
      </c>
      <c r="D70" s="102">
        <v>370</v>
      </c>
      <c r="E70" s="102">
        <v>560</v>
      </c>
      <c r="F70" s="103">
        <v>151.35135135135135</v>
      </c>
      <c r="G70" s="104"/>
      <c r="H70" s="218">
        <v>0.473</v>
      </c>
      <c r="I70" s="219">
        <v>0.35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89</v>
      </c>
      <c r="D72" s="94">
        <v>87</v>
      </c>
      <c r="E72" s="94">
        <v>80</v>
      </c>
      <c r="F72" s="95"/>
      <c r="G72" s="95"/>
      <c r="H72" s="217">
        <v>0.059</v>
      </c>
      <c r="I72" s="217">
        <v>0.065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1461</v>
      </c>
      <c r="D73" s="94">
        <v>1140</v>
      </c>
      <c r="E73" s="94">
        <v>1186</v>
      </c>
      <c r="F73" s="95"/>
      <c r="G73" s="95"/>
      <c r="H73" s="217">
        <v>1.582</v>
      </c>
      <c r="I73" s="217">
        <v>1.422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455</v>
      </c>
      <c r="D74" s="94">
        <v>361</v>
      </c>
      <c r="E74" s="94">
        <v>700</v>
      </c>
      <c r="F74" s="95"/>
      <c r="G74" s="95"/>
      <c r="H74" s="217">
        <v>0.334</v>
      </c>
      <c r="I74" s="217">
        <v>0.722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1110</v>
      </c>
      <c r="D75" s="94">
        <v>1032</v>
      </c>
      <c r="E75" s="94">
        <v>1110</v>
      </c>
      <c r="F75" s="95"/>
      <c r="G75" s="95"/>
      <c r="H75" s="217">
        <v>0.472</v>
      </c>
      <c r="I75" s="217">
        <v>0.449</v>
      </c>
      <c r="J75" s="217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/>
      <c r="I76" s="217"/>
      <c r="J76" s="217"/>
      <c r="K76" s="96"/>
    </row>
    <row r="77" spans="1:11" s="97" customFormat="1" ht="11.25" customHeight="1">
      <c r="A77" s="99" t="s">
        <v>60</v>
      </c>
      <c r="B77" s="93"/>
      <c r="C77" s="94">
        <v>82</v>
      </c>
      <c r="D77" s="94">
        <v>178</v>
      </c>
      <c r="E77" s="94">
        <v>56</v>
      </c>
      <c r="F77" s="95"/>
      <c r="G77" s="95"/>
      <c r="H77" s="217">
        <v>0.076</v>
      </c>
      <c r="I77" s="217">
        <v>0.16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2709</v>
      </c>
      <c r="D78" s="94">
        <v>2539</v>
      </c>
      <c r="E78" s="94">
        <v>2492</v>
      </c>
      <c r="F78" s="95"/>
      <c r="G78" s="95"/>
      <c r="H78" s="217">
        <v>2.873</v>
      </c>
      <c r="I78" s="217">
        <v>3.428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1048</v>
      </c>
      <c r="D79" s="94">
        <v>943</v>
      </c>
      <c r="E79" s="94">
        <v>943</v>
      </c>
      <c r="F79" s="95"/>
      <c r="G79" s="95"/>
      <c r="H79" s="217">
        <v>1.289</v>
      </c>
      <c r="I79" s="217">
        <v>1.727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6954</v>
      </c>
      <c r="D80" s="102">
        <v>6280</v>
      </c>
      <c r="E80" s="102">
        <v>6567</v>
      </c>
      <c r="F80" s="103">
        <v>104.57006369426752</v>
      </c>
      <c r="G80" s="104"/>
      <c r="H80" s="218">
        <v>6.6850000000000005</v>
      </c>
      <c r="I80" s="219">
        <v>7.973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1</v>
      </c>
      <c r="D82" s="94">
        <v>1</v>
      </c>
      <c r="E82" s="94">
        <v>1</v>
      </c>
      <c r="F82" s="95"/>
      <c r="G82" s="95"/>
      <c r="H82" s="217">
        <v>0.001</v>
      </c>
      <c r="I82" s="217">
        <v>0.001</v>
      </c>
      <c r="J82" s="217"/>
      <c r="K82" s="96"/>
    </row>
    <row r="83" spans="1:11" s="97" customFormat="1" ht="11.25" customHeight="1">
      <c r="A83" s="99" t="s">
        <v>65</v>
      </c>
      <c r="B83" s="93"/>
      <c r="C83" s="94">
        <v>4</v>
      </c>
      <c r="D83" s="94"/>
      <c r="E83" s="94"/>
      <c r="F83" s="95"/>
      <c r="G83" s="95"/>
      <c r="H83" s="217">
        <v>0.002</v>
      </c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>
        <v>5</v>
      </c>
      <c r="D84" s="102">
        <v>1</v>
      </c>
      <c r="E84" s="102">
        <v>1</v>
      </c>
      <c r="F84" s="103">
        <v>100</v>
      </c>
      <c r="G84" s="104"/>
      <c r="H84" s="218">
        <v>0.003</v>
      </c>
      <c r="I84" s="219">
        <v>0.001</v>
      </c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127005</v>
      </c>
      <c r="D87" s="117">
        <v>102043</v>
      </c>
      <c r="E87" s="117">
        <v>108413</v>
      </c>
      <c r="F87" s="118">
        <f>IF(D87&gt;0,100*E87/D87,0)</f>
        <v>106.2424664112188</v>
      </c>
      <c r="G87" s="104"/>
      <c r="H87" s="222">
        <v>72.231</v>
      </c>
      <c r="I87" s="223">
        <v>131.372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4" zoomScaleSheetLayoutView="94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83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14</v>
      </c>
      <c r="D26" s="102">
        <v>5</v>
      </c>
      <c r="E26" s="102">
        <v>10</v>
      </c>
      <c r="F26" s="103">
        <v>200</v>
      </c>
      <c r="G26" s="104"/>
      <c r="H26" s="218">
        <v>0.011</v>
      </c>
      <c r="I26" s="219">
        <v>0.006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22</v>
      </c>
      <c r="D28" s="94">
        <v>22</v>
      </c>
      <c r="E28" s="94">
        <v>22</v>
      </c>
      <c r="F28" s="95"/>
      <c r="G28" s="95"/>
      <c r="H28" s="217">
        <v>0.027</v>
      </c>
      <c r="I28" s="217">
        <v>0.044</v>
      </c>
      <c r="J28" s="217"/>
      <c r="K28" s="96"/>
    </row>
    <row r="29" spans="1:11" s="97" customFormat="1" ht="11.25" customHeight="1">
      <c r="A29" s="99" t="s">
        <v>21</v>
      </c>
      <c r="B29" s="93"/>
      <c r="C29" s="94">
        <v>220</v>
      </c>
      <c r="D29" s="94">
        <v>213</v>
      </c>
      <c r="E29" s="94">
        <v>213</v>
      </c>
      <c r="F29" s="95"/>
      <c r="G29" s="95"/>
      <c r="H29" s="217">
        <v>0.108</v>
      </c>
      <c r="I29" s="217">
        <v>0.202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388</v>
      </c>
      <c r="D30" s="94">
        <v>412</v>
      </c>
      <c r="E30" s="94">
        <v>800</v>
      </c>
      <c r="F30" s="95"/>
      <c r="G30" s="95"/>
      <c r="H30" s="217">
        <v>0.759</v>
      </c>
      <c r="I30" s="217">
        <v>0.807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630</v>
      </c>
      <c r="D31" s="102">
        <v>647</v>
      </c>
      <c r="E31" s="102">
        <v>1035</v>
      </c>
      <c r="F31" s="103">
        <v>159.9690880989181</v>
      </c>
      <c r="G31" s="104"/>
      <c r="H31" s="218">
        <v>0.894</v>
      </c>
      <c r="I31" s="219">
        <v>1.053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142</v>
      </c>
      <c r="D33" s="94">
        <v>101</v>
      </c>
      <c r="E33" s="94">
        <v>103</v>
      </c>
      <c r="F33" s="95"/>
      <c r="G33" s="95"/>
      <c r="H33" s="217">
        <v>0.109</v>
      </c>
      <c r="I33" s="217">
        <v>0.08</v>
      </c>
      <c r="J33" s="217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7"/>
      <c r="I34" s="217"/>
      <c r="J34" s="217"/>
      <c r="K34" s="96"/>
    </row>
    <row r="35" spans="1:11" s="97" customFormat="1" ht="11.25" customHeight="1">
      <c r="A35" s="99" t="s">
        <v>26</v>
      </c>
      <c r="B35" s="93"/>
      <c r="C35" s="94">
        <v>24</v>
      </c>
      <c r="D35" s="94">
        <v>55</v>
      </c>
      <c r="E35" s="94">
        <v>50</v>
      </c>
      <c r="F35" s="95"/>
      <c r="G35" s="95"/>
      <c r="H35" s="217">
        <v>0.023</v>
      </c>
      <c r="I35" s="217">
        <v>0.05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29</v>
      </c>
      <c r="D36" s="94">
        <v>29</v>
      </c>
      <c r="E36" s="94">
        <v>48</v>
      </c>
      <c r="F36" s="95"/>
      <c r="G36" s="95"/>
      <c r="H36" s="217">
        <v>0.025</v>
      </c>
      <c r="I36" s="217">
        <v>0.025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195</v>
      </c>
      <c r="D37" s="102">
        <v>185</v>
      </c>
      <c r="E37" s="102">
        <v>201</v>
      </c>
      <c r="F37" s="103">
        <v>108.64864864864865</v>
      </c>
      <c r="G37" s="104"/>
      <c r="H37" s="218">
        <v>0.157</v>
      </c>
      <c r="I37" s="219">
        <v>0.155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/>
      <c r="I39" s="219"/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69</v>
      </c>
      <c r="D41" s="94">
        <v>75</v>
      </c>
      <c r="E41" s="94">
        <v>70</v>
      </c>
      <c r="F41" s="95"/>
      <c r="G41" s="95"/>
      <c r="H41" s="217">
        <v>0.035</v>
      </c>
      <c r="I41" s="217">
        <v>0.109</v>
      </c>
      <c r="J41" s="217"/>
      <c r="K41" s="96"/>
    </row>
    <row r="42" spans="1:11" s="97" customFormat="1" ht="11.25" customHeight="1">
      <c r="A42" s="99" t="s">
        <v>31</v>
      </c>
      <c r="B42" s="93"/>
      <c r="C42" s="94">
        <v>3003</v>
      </c>
      <c r="D42" s="94">
        <v>2558</v>
      </c>
      <c r="E42" s="94">
        <v>2932</v>
      </c>
      <c r="F42" s="95"/>
      <c r="G42" s="95"/>
      <c r="H42" s="217">
        <v>1.505</v>
      </c>
      <c r="I42" s="217">
        <v>3.555</v>
      </c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>
        <v>4</v>
      </c>
      <c r="E43" s="94">
        <v>4</v>
      </c>
      <c r="F43" s="95"/>
      <c r="G43" s="95"/>
      <c r="H43" s="217"/>
      <c r="I43" s="217">
        <v>0.003</v>
      </c>
      <c r="J43" s="217"/>
      <c r="K43" s="96"/>
    </row>
    <row r="44" spans="1:11" s="97" customFormat="1" ht="11.25" customHeight="1">
      <c r="A44" s="99" t="s">
        <v>33</v>
      </c>
      <c r="B44" s="93"/>
      <c r="C44" s="94">
        <v>333</v>
      </c>
      <c r="D44" s="94">
        <v>266</v>
      </c>
      <c r="E44" s="94">
        <v>200</v>
      </c>
      <c r="F44" s="95"/>
      <c r="G44" s="95"/>
      <c r="H44" s="217">
        <v>0.113</v>
      </c>
      <c r="I44" s="217">
        <v>0.357</v>
      </c>
      <c r="J44" s="217"/>
      <c r="K44" s="96"/>
    </row>
    <row r="45" spans="1:11" s="97" customFormat="1" ht="11.25" customHeight="1">
      <c r="A45" s="99" t="s">
        <v>34</v>
      </c>
      <c r="B45" s="93"/>
      <c r="C45" s="94">
        <v>20</v>
      </c>
      <c r="D45" s="94">
        <v>10</v>
      </c>
      <c r="E45" s="94">
        <v>10</v>
      </c>
      <c r="F45" s="95"/>
      <c r="G45" s="95"/>
      <c r="H45" s="217">
        <v>0.012</v>
      </c>
      <c r="I45" s="217">
        <v>0.007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384</v>
      </c>
      <c r="D46" s="94">
        <v>341</v>
      </c>
      <c r="E46" s="94">
        <v>340</v>
      </c>
      <c r="F46" s="95"/>
      <c r="G46" s="95"/>
      <c r="H46" s="217">
        <v>0.115</v>
      </c>
      <c r="I46" s="217">
        <v>0.273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3292</v>
      </c>
      <c r="D47" s="94">
        <v>3708</v>
      </c>
      <c r="E47" s="94">
        <v>4100</v>
      </c>
      <c r="F47" s="95"/>
      <c r="G47" s="95"/>
      <c r="H47" s="217">
        <v>2.312</v>
      </c>
      <c r="I47" s="217">
        <v>5.222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3788</v>
      </c>
      <c r="D48" s="94">
        <v>3448</v>
      </c>
      <c r="E48" s="94">
        <v>3400</v>
      </c>
      <c r="F48" s="95"/>
      <c r="G48" s="95"/>
      <c r="H48" s="217">
        <v>2.418</v>
      </c>
      <c r="I48" s="217">
        <v>3.103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417</v>
      </c>
      <c r="D49" s="94">
        <v>358</v>
      </c>
      <c r="E49" s="94">
        <v>352</v>
      </c>
      <c r="F49" s="95"/>
      <c r="G49" s="95"/>
      <c r="H49" s="217">
        <v>0.047</v>
      </c>
      <c r="I49" s="217">
        <v>0.361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11306</v>
      </c>
      <c r="D50" s="102">
        <v>10768</v>
      </c>
      <c r="E50" s="102">
        <v>11408</v>
      </c>
      <c r="F50" s="103">
        <v>105.94353640416047</v>
      </c>
      <c r="G50" s="104"/>
      <c r="H50" s="218">
        <v>6.5569999999999995</v>
      </c>
      <c r="I50" s="219">
        <v>12.99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1098</v>
      </c>
      <c r="D52" s="102">
        <v>2059</v>
      </c>
      <c r="E52" s="102">
        <v>2059</v>
      </c>
      <c r="F52" s="103">
        <v>100</v>
      </c>
      <c r="G52" s="104"/>
      <c r="H52" s="218">
        <v>0.344</v>
      </c>
      <c r="I52" s="219">
        <v>2.409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10815</v>
      </c>
      <c r="D54" s="94">
        <v>8837</v>
      </c>
      <c r="E54" s="94">
        <v>8900</v>
      </c>
      <c r="F54" s="95"/>
      <c r="G54" s="95"/>
      <c r="H54" s="217">
        <v>8.967</v>
      </c>
      <c r="I54" s="217">
        <v>9.155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3700</v>
      </c>
      <c r="D55" s="94">
        <v>3183</v>
      </c>
      <c r="E55" s="94">
        <v>3200</v>
      </c>
      <c r="F55" s="95"/>
      <c r="G55" s="95"/>
      <c r="H55" s="217">
        <v>3.702</v>
      </c>
      <c r="I55" s="217">
        <v>3.5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22467</v>
      </c>
      <c r="D56" s="94">
        <v>15755</v>
      </c>
      <c r="E56" s="94">
        <v>13840</v>
      </c>
      <c r="F56" s="95"/>
      <c r="G56" s="95"/>
      <c r="H56" s="217">
        <v>25.648</v>
      </c>
      <c r="I56" s="217">
        <v>15.755</v>
      </c>
      <c r="J56" s="217"/>
      <c r="K56" s="96"/>
    </row>
    <row r="57" spans="1:11" s="97" customFormat="1" ht="11.25" customHeight="1">
      <c r="A57" s="99" t="s">
        <v>44</v>
      </c>
      <c r="B57" s="93"/>
      <c r="C57" s="94">
        <v>6803</v>
      </c>
      <c r="D57" s="94">
        <v>6248</v>
      </c>
      <c r="E57" s="94">
        <v>6248</v>
      </c>
      <c r="F57" s="95"/>
      <c r="G57" s="95"/>
      <c r="H57" s="217">
        <v>5.448</v>
      </c>
      <c r="I57" s="217">
        <v>8.753</v>
      </c>
      <c r="J57" s="217"/>
      <c r="K57" s="96"/>
    </row>
    <row r="58" spans="1:11" s="97" customFormat="1" ht="11.25" customHeight="1">
      <c r="A58" s="99" t="s">
        <v>45</v>
      </c>
      <c r="B58" s="93"/>
      <c r="C58" s="94">
        <v>7282</v>
      </c>
      <c r="D58" s="94">
        <v>6048</v>
      </c>
      <c r="E58" s="94">
        <v>6218</v>
      </c>
      <c r="F58" s="95"/>
      <c r="G58" s="95"/>
      <c r="H58" s="217">
        <v>2.283</v>
      </c>
      <c r="I58" s="217">
        <v>8.582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51067</v>
      </c>
      <c r="D59" s="102">
        <v>40071</v>
      </c>
      <c r="E59" s="102">
        <v>38406</v>
      </c>
      <c r="F59" s="103">
        <v>95.8448753462604</v>
      </c>
      <c r="G59" s="104"/>
      <c r="H59" s="218">
        <v>46.048</v>
      </c>
      <c r="I59" s="219">
        <v>45.745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88</v>
      </c>
      <c r="D61" s="94">
        <v>79</v>
      </c>
      <c r="E61" s="94">
        <v>80</v>
      </c>
      <c r="F61" s="95"/>
      <c r="G61" s="95"/>
      <c r="H61" s="217">
        <v>0.055</v>
      </c>
      <c r="I61" s="217">
        <v>0.03</v>
      </c>
      <c r="J61" s="217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/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94">
        <v>290</v>
      </c>
      <c r="D63" s="94">
        <v>299</v>
      </c>
      <c r="E63" s="94">
        <v>306</v>
      </c>
      <c r="F63" s="95"/>
      <c r="G63" s="95"/>
      <c r="H63" s="217">
        <v>0.179</v>
      </c>
      <c r="I63" s="217">
        <v>0.357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378</v>
      </c>
      <c r="D64" s="102">
        <v>378</v>
      </c>
      <c r="E64" s="102">
        <v>386</v>
      </c>
      <c r="F64" s="103">
        <v>102.11640211640211</v>
      </c>
      <c r="G64" s="104"/>
      <c r="H64" s="218">
        <v>0.23399999999999999</v>
      </c>
      <c r="I64" s="219">
        <v>0.387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47</v>
      </c>
      <c r="D66" s="102">
        <v>95</v>
      </c>
      <c r="E66" s="102">
        <v>88</v>
      </c>
      <c r="F66" s="103">
        <v>92.63157894736842</v>
      </c>
      <c r="G66" s="104"/>
      <c r="H66" s="218">
        <v>0.029</v>
      </c>
      <c r="I66" s="219">
        <v>0.095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165</v>
      </c>
      <c r="D72" s="94">
        <v>115</v>
      </c>
      <c r="E72" s="94">
        <v>117</v>
      </c>
      <c r="F72" s="95"/>
      <c r="G72" s="95"/>
      <c r="H72" s="217">
        <v>0.119</v>
      </c>
      <c r="I72" s="217">
        <v>0.115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42</v>
      </c>
      <c r="D73" s="94">
        <v>105</v>
      </c>
      <c r="E73" s="94">
        <v>109</v>
      </c>
      <c r="F73" s="95"/>
      <c r="G73" s="95"/>
      <c r="H73" s="217">
        <v>0.042</v>
      </c>
      <c r="I73" s="217">
        <v>0.077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30</v>
      </c>
      <c r="D74" s="94">
        <v>36</v>
      </c>
      <c r="E74" s="94">
        <v>100</v>
      </c>
      <c r="F74" s="95"/>
      <c r="G74" s="95"/>
      <c r="H74" s="217">
        <v>0.021</v>
      </c>
      <c r="I74" s="217">
        <v>0.072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432</v>
      </c>
      <c r="D75" s="94">
        <v>836</v>
      </c>
      <c r="E75" s="94">
        <v>862</v>
      </c>
      <c r="F75" s="95"/>
      <c r="G75" s="95"/>
      <c r="H75" s="217">
        <v>0.151</v>
      </c>
      <c r="I75" s="217">
        <v>0.29</v>
      </c>
      <c r="J75" s="217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/>
      <c r="I76" s="217"/>
      <c r="J76" s="217"/>
      <c r="K76" s="96"/>
    </row>
    <row r="77" spans="1:11" s="97" customFormat="1" ht="11.25" customHeight="1">
      <c r="A77" s="99" t="s">
        <v>60</v>
      </c>
      <c r="B77" s="93"/>
      <c r="C77" s="94">
        <v>27</v>
      </c>
      <c r="D77" s="94">
        <v>86</v>
      </c>
      <c r="E77" s="94">
        <v>87</v>
      </c>
      <c r="F77" s="95"/>
      <c r="G77" s="95"/>
      <c r="H77" s="217">
        <v>0.012</v>
      </c>
      <c r="I77" s="217">
        <v>0.052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205</v>
      </c>
      <c r="D78" s="94">
        <v>75</v>
      </c>
      <c r="E78" s="94">
        <v>75</v>
      </c>
      <c r="F78" s="95"/>
      <c r="G78" s="95"/>
      <c r="H78" s="217">
        <v>0.224</v>
      </c>
      <c r="I78" s="217">
        <v>0.088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23</v>
      </c>
      <c r="D79" s="94">
        <v>7</v>
      </c>
      <c r="E79" s="94">
        <v>7</v>
      </c>
      <c r="F79" s="95"/>
      <c r="G79" s="95"/>
      <c r="H79" s="217">
        <v>0.026</v>
      </c>
      <c r="I79" s="217">
        <v>0.012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924</v>
      </c>
      <c r="D80" s="102">
        <v>1260</v>
      </c>
      <c r="E80" s="102">
        <v>1357</v>
      </c>
      <c r="F80" s="103">
        <v>107.6984126984127</v>
      </c>
      <c r="G80" s="104"/>
      <c r="H80" s="218">
        <v>0.595</v>
      </c>
      <c r="I80" s="219">
        <v>0.7060000000000001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65659</v>
      </c>
      <c r="D87" s="117">
        <v>55468</v>
      </c>
      <c r="E87" s="117">
        <v>54950</v>
      </c>
      <c r="F87" s="118">
        <f>IF(D87&gt;0,100*E87/D87,0)</f>
        <v>99.06612821807168</v>
      </c>
      <c r="G87" s="104"/>
      <c r="H87" s="222">
        <v>54.86900000000001</v>
      </c>
      <c r="I87" s="223">
        <v>63.546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84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27</v>
      </c>
      <c r="D9" s="94">
        <v>25</v>
      </c>
      <c r="E9" s="94">
        <v>27</v>
      </c>
      <c r="F9" s="95"/>
      <c r="G9" s="95"/>
      <c r="H9" s="217">
        <v>0.445</v>
      </c>
      <c r="I9" s="217">
        <v>0.399</v>
      </c>
      <c r="J9" s="217">
        <v>0.429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>
        <v>36</v>
      </c>
      <c r="D12" s="94">
        <v>31</v>
      </c>
      <c r="E12" s="94">
        <v>35</v>
      </c>
      <c r="F12" s="95"/>
      <c r="G12" s="95"/>
      <c r="H12" s="217">
        <v>0.567</v>
      </c>
      <c r="I12" s="217">
        <v>0.465</v>
      </c>
      <c r="J12" s="217">
        <v>0.585</v>
      </c>
      <c r="K12" s="96"/>
    </row>
    <row r="13" spans="1:11" s="106" customFormat="1" ht="11.25" customHeight="1">
      <c r="A13" s="100" t="s">
        <v>11</v>
      </c>
      <c r="B13" s="101"/>
      <c r="C13" s="102">
        <v>63</v>
      </c>
      <c r="D13" s="102">
        <v>56</v>
      </c>
      <c r="E13" s="102">
        <v>62</v>
      </c>
      <c r="F13" s="103">
        <v>110.71428571428571</v>
      </c>
      <c r="G13" s="104"/>
      <c r="H13" s="218">
        <v>1.012</v>
      </c>
      <c r="I13" s="219">
        <v>0.8640000000000001</v>
      </c>
      <c r="J13" s="219">
        <v>1.014</v>
      </c>
      <c r="K13" s="105">
        <v>117.3611111111111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/>
      <c r="I26" s="219"/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18"/>
      <c r="I31" s="219"/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7"/>
      <c r="I33" s="217"/>
      <c r="J33" s="217"/>
      <c r="K33" s="96"/>
    </row>
    <row r="34" spans="1:11" s="97" customFormat="1" ht="11.25" customHeight="1">
      <c r="A34" s="99" t="s">
        <v>25</v>
      </c>
      <c r="B34" s="93"/>
      <c r="C34" s="94">
        <v>10</v>
      </c>
      <c r="D34" s="94">
        <v>10</v>
      </c>
      <c r="E34" s="94">
        <v>9</v>
      </c>
      <c r="F34" s="95"/>
      <c r="G34" s="95"/>
      <c r="H34" s="217">
        <v>0.2</v>
      </c>
      <c r="I34" s="217">
        <v>0.2</v>
      </c>
      <c r="J34" s="217">
        <v>0.18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7"/>
      <c r="I35" s="217"/>
      <c r="J35" s="217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>
        <v>2</v>
      </c>
      <c r="F36" s="95"/>
      <c r="G36" s="95"/>
      <c r="H36" s="217"/>
      <c r="I36" s="217"/>
      <c r="J36" s="217">
        <v>0.04</v>
      </c>
      <c r="K36" s="96"/>
    </row>
    <row r="37" spans="1:11" s="106" customFormat="1" ht="11.25" customHeight="1">
      <c r="A37" s="100" t="s">
        <v>28</v>
      </c>
      <c r="B37" s="101"/>
      <c r="C37" s="102">
        <v>10</v>
      </c>
      <c r="D37" s="102">
        <v>10</v>
      </c>
      <c r="E37" s="102">
        <v>11</v>
      </c>
      <c r="F37" s="103">
        <v>110</v>
      </c>
      <c r="G37" s="104"/>
      <c r="H37" s="218">
        <v>0.2</v>
      </c>
      <c r="I37" s="219">
        <v>0.2</v>
      </c>
      <c r="J37" s="219">
        <v>0.22</v>
      </c>
      <c r="K37" s="105">
        <v>110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232</v>
      </c>
      <c r="D39" s="102">
        <v>235</v>
      </c>
      <c r="E39" s="102">
        <v>260</v>
      </c>
      <c r="F39" s="103">
        <v>110.63829787234043</v>
      </c>
      <c r="G39" s="104"/>
      <c r="H39" s="218">
        <v>4.663</v>
      </c>
      <c r="I39" s="219">
        <v>6.1</v>
      </c>
      <c r="J39" s="219">
        <v>6.75</v>
      </c>
      <c r="K39" s="105">
        <v>110.65573770491804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/>
      <c r="I50" s="219"/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18"/>
      <c r="I59" s="219"/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/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/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18"/>
      <c r="I64" s="219"/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1050</v>
      </c>
      <c r="D66" s="102">
        <v>940</v>
      </c>
      <c r="E66" s="102">
        <v>960</v>
      </c>
      <c r="F66" s="103">
        <v>102.12765957446808</v>
      </c>
      <c r="G66" s="104"/>
      <c r="H66" s="218">
        <v>33.285</v>
      </c>
      <c r="I66" s="219">
        <v>23.97</v>
      </c>
      <c r="J66" s="219">
        <v>30.24</v>
      </c>
      <c r="K66" s="105">
        <v>126.15769712140175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44</v>
      </c>
      <c r="D72" s="94">
        <v>47</v>
      </c>
      <c r="E72" s="94">
        <v>39</v>
      </c>
      <c r="F72" s="95"/>
      <c r="G72" s="95"/>
      <c r="H72" s="217">
        <v>0.93</v>
      </c>
      <c r="I72" s="217">
        <v>1</v>
      </c>
      <c r="J72" s="217">
        <v>0.813</v>
      </c>
      <c r="K72" s="96"/>
    </row>
    <row r="73" spans="1:11" s="97" customFormat="1" ht="11.25" customHeight="1">
      <c r="A73" s="99" t="s">
        <v>56</v>
      </c>
      <c r="B73" s="93"/>
      <c r="C73" s="94">
        <v>500</v>
      </c>
      <c r="D73" s="94">
        <v>550</v>
      </c>
      <c r="E73" s="94">
        <v>550</v>
      </c>
      <c r="F73" s="95"/>
      <c r="G73" s="95"/>
      <c r="H73" s="217">
        <v>12</v>
      </c>
      <c r="I73" s="217">
        <v>9.6</v>
      </c>
      <c r="J73" s="217">
        <v>9.6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/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94">
        <v>89</v>
      </c>
      <c r="D75" s="94">
        <v>89</v>
      </c>
      <c r="E75" s="94">
        <v>89</v>
      </c>
      <c r="F75" s="95"/>
      <c r="G75" s="95"/>
      <c r="H75" s="217">
        <v>3.768</v>
      </c>
      <c r="I75" s="217">
        <v>3.524</v>
      </c>
      <c r="J75" s="217">
        <v>3.524</v>
      </c>
      <c r="K75" s="96"/>
    </row>
    <row r="76" spans="1:11" s="97" customFormat="1" ht="11.25" customHeight="1">
      <c r="A76" s="99" t="s">
        <v>59</v>
      </c>
      <c r="B76" s="93"/>
      <c r="C76" s="94">
        <v>30</v>
      </c>
      <c r="D76" s="94">
        <v>30</v>
      </c>
      <c r="E76" s="94">
        <v>30</v>
      </c>
      <c r="F76" s="95"/>
      <c r="G76" s="95"/>
      <c r="H76" s="217">
        <v>0.96</v>
      </c>
      <c r="I76" s="217">
        <v>0.75</v>
      </c>
      <c r="J76" s="217">
        <v>0.75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7"/>
      <c r="I77" s="217"/>
      <c r="J77" s="217"/>
      <c r="K77" s="96"/>
    </row>
    <row r="78" spans="1:11" s="97" customFormat="1" ht="11.25" customHeight="1">
      <c r="A78" s="99" t="s">
        <v>61</v>
      </c>
      <c r="B78" s="93"/>
      <c r="C78" s="94">
        <v>320</v>
      </c>
      <c r="D78" s="94">
        <v>270</v>
      </c>
      <c r="E78" s="94">
        <v>205</v>
      </c>
      <c r="F78" s="95"/>
      <c r="G78" s="95"/>
      <c r="H78" s="217">
        <v>8.576</v>
      </c>
      <c r="I78" s="217">
        <v>7.29</v>
      </c>
      <c r="J78" s="217">
        <v>8.64</v>
      </c>
      <c r="K78" s="96"/>
    </row>
    <row r="79" spans="1:11" s="97" customFormat="1" ht="11.25" customHeight="1">
      <c r="A79" s="99" t="s">
        <v>62</v>
      </c>
      <c r="B79" s="93"/>
      <c r="C79" s="94">
        <v>134</v>
      </c>
      <c r="D79" s="94">
        <v>158</v>
      </c>
      <c r="E79" s="94">
        <v>116</v>
      </c>
      <c r="F79" s="95"/>
      <c r="G79" s="95"/>
      <c r="H79" s="217">
        <v>3.618</v>
      </c>
      <c r="I79" s="217">
        <v>2.693</v>
      </c>
      <c r="J79" s="217">
        <v>2.32</v>
      </c>
      <c r="K79" s="96"/>
    </row>
    <row r="80" spans="1:11" s="106" customFormat="1" ht="11.25" customHeight="1">
      <c r="A80" s="107" t="s">
        <v>63</v>
      </c>
      <c r="B80" s="101"/>
      <c r="C80" s="102">
        <v>1117</v>
      </c>
      <c r="D80" s="102">
        <v>1144</v>
      </c>
      <c r="E80" s="102">
        <v>1029</v>
      </c>
      <c r="F80" s="103">
        <v>89.94755244755245</v>
      </c>
      <c r="G80" s="104"/>
      <c r="H80" s="218">
        <v>29.852</v>
      </c>
      <c r="I80" s="219">
        <v>24.857</v>
      </c>
      <c r="J80" s="219">
        <v>25.647000000000002</v>
      </c>
      <c r="K80" s="105">
        <v>103.17817918493786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573</v>
      </c>
      <c r="D82" s="94">
        <v>573</v>
      </c>
      <c r="E82" s="94">
        <v>573</v>
      </c>
      <c r="F82" s="95"/>
      <c r="G82" s="95"/>
      <c r="H82" s="217">
        <v>11.004</v>
      </c>
      <c r="I82" s="217">
        <v>18.562</v>
      </c>
      <c r="J82" s="217">
        <v>11.004</v>
      </c>
      <c r="K82" s="96"/>
    </row>
    <row r="83" spans="1:11" s="97" customFormat="1" ht="11.25" customHeight="1">
      <c r="A83" s="99" t="s">
        <v>65</v>
      </c>
      <c r="B83" s="93"/>
      <c r="C83" s="94">
        <v>872</v>
      </c>
      <c r="D83" s="94">
        <v>650</v>
      </c>
      <c r="E83" s="94">
        <v>650</v>
      </c>
      <c r="F83" s="95"/>
      <c r="G83" s="95"/>
      <c r="H83" s="217">
        <v>12.078</v>
      </c>
      <c r="I83" s="217">
        <v>12</v>
      </c>
      <c r="J83" s="217">
        <v>12</v>
      </c>
      <c r="K83" s="96"/>
    </row>
    <row r="84" spans="1:11" s="106" customFormat="1" ht="11.25" customHeight="1">
      <c r="A84" s="100" t="s">
        <v>66</v>
      </c>
      <c r="B84" s="101"/>
      <c r="C84" s="102">
        <v>1445</v>
      </c>
      <c r="D84" s="102">
        <v>1223</v>
      </c>
      <c r="E84" s="102">
        <v>1223</v>
      </c>
      <c r="F84" s="103">
        <v>100</v>
      </c>
      <c r="G84" s="104"/>
      <c r="H84" s="218">
        <v>23.082</v>
      </c>
      <c r="I84" s="219">
        <v>30.562</v>
      </c>
      <c r="J84" s="219">
        <v>23.003999999999998</v>
      </c>
      <c r="K84" s="105">
        <v>75.26994306655322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3917</v>
      </c>
      <c r="D87" s="117">
        <v>3608</v>
      </c>
      <c r="E87" s="117">
        <v>3545</v>
      </c>
      <c r="F87" s="118">
        <f>IF(D87&gt;0,100*E87/D87,0)</f>
        <v>98.25388026607538</v>
      </c>
      <c r="G87" s="104"/>
      <c r="H87" s="222">
        <v>92.094</v>
      </c>
      <c r="I87" s="223">
        <v>86.553</v>
      </c>
      <c r="J87" s="223">
        <v>86.875</v>
      </c>
      <c r="K87" s="118">
        <f>IF(I87&gt;0,100*J87/I87,0)</f>
        <v>100.37202638845564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0"/>
  <sheetViews>
    <sheetView view="pageBreakPreview" zoomScale="107" zoomScaleSheetLayoutView="107" zoomScalePageLayoutView="0" workbookViewId="0" topLeftCell="A63">
      <selection activeCell="A81" sqref="A81:IV81"/>
    </sheetView>
  </sheetViews>
  <sheetFormatPr defaultColWidth="11.421875" defaultRowHeight="15"/>
  <cols>
    <col min="1" max="4" width="11.57421875" style="7" customWidth="1"/>
    <col min="5" max="5" width="1.8515625" style="7" customWidth="1"/>
    <col min="6" max="16384" width="11.57421875" style="7" customWidth="1"/>
  </cols>
  <sheetData>
    <row r="1" spans="1:9" ht="12.75">
      <c r="A1" s="167"/>
      <c r="B1" s="167"/>
      <c r="C1" s="167"/>
      <c r="D1" s="167"/>
      <c r="E1" s="167"/>
      <c r="F1" s="167"/>
      <c r="G1" s="167"/>
      <c r="H1" s="167"/>
      <c r="I1" s="167"/>
    </row>
    <row r="2" spans="1:9" ht="12.75">
      <c r="A2" s="167"/>
      <c r="B2" s="167"/>
      <c r="C2" s="167"/>
      <c r="D2" s="167"/>
      <c r="E2" s="167"/>
      <c r="F2" s="167"/>
      <c r="G2" s="167"/>
      <c r="H2" s="167"/>
      <c r="I2" s="167"/>
    </row>
    <row r="3" spans="1:9" ht="15">
      <c r="A3" s="252" t="s">
        <v>209</v>
      </c>
      <c r="B3" s="252"/>
      <c r="C3" s="252"/>
      <c r="D3" s="252"/>
      <c r="E3" s="252"/>
      <c r="F3" s="252"/>
      <c r="G3" s="252"/>
      <c r="H3" s="252"/>
      <c r="I3" s="252"/>
    </row>
    <row r="4" spans="1:9" ht="12.75">
      <c r="A4" s="167"/>
      <c r="B4" s="167"/>
      <c r="C4" s="167"/>
      <c r="D4" s="167"/>
      <c r="E4" s="167"/>
      <c r="F4" s="167"/>
      <c r="G4" s="167"/>
      <c r="H4" s="167"/>
      <c r="I4" s="167"/>
    </row>
    <row r="5" spans="1:9" ht="12.75">
      <c r="A5" s="167"/>
      <c r="B5" s="167"/>
      <c r="C5" s="167"/>
      <c r="D5" s="167"/>
      <c r="E5" s="167"/>
      <c r="F5" s="167"/>
      <c r="G5" s="167"/>
      <c r="H5" s="167"/>
      <c r="I5" s="167"/>
    </row>
    <row r="6" spans="1:9" ht="12.75">
      <c r="A6" s="167"/>
      <c r="B6" s="167"/>
      <c r="C6" s="167"/>
      <c r="D6" s="167"/>
      <c r="E6" s="167"/>
      <c r="F6" s="167"/>
      <c r="G6" s="167"/>
      <c r="H6" s="167"/>
      <c r="I6" s="167"/>
    </row>
    <row r="7" spans="1:9" ht="12.75">
      <c r="A7" s="168" t="s">
        <v>210</v>
      </c>
      <c r="B7" s="169"/>
      <c r="C7" s="169"/>
      <c r="D7" s="170"/>
      <c r="E7" s="170"/>
      <c r="F7" s="170"/>
      <c r="G7" s="170"/>
      <c r="H7" s="170"/>
      <c r="I7" s="170"/>
    </row>
    <row r="8" spans="1:9" ht="12.75">
      <c r="A8" s="167"/>
      <c r="B8" s="167"/>
      <c r="C8" s="167"/>
      <c r="D8" s="167"/>
      <c r="E8" s="167"/>
      <c r="F8" s="167"/>
      <c r="G8" s="167"/>
      <c r="H8" s="167"/>
      <c r="I8" s="167"/>
    </row>
    <row r="9" spans="1:9" ht="12.75">
      <c r="A9" s="171" t="s">
        <v>211</v>
      </c>
      <c r="B9" s="167"/>
      <c r="C9" s="167"/>
      <c r="D9" s="167"/>
      <c r="E9" s="167"/>
      <c r="F9" s="167"/>
      <c r="G9" s="167"/>
      <c r="H9" s="167"/>
      <c r="I9" s="167"/>
    </row>
    <row r="10" spans="1:9" ht="12.75">
      <c r="A10" s="167"/>
      <c r="B10" s="167"/>
      <c r="C10" s="167"/>
      <c r="D10" s="167"/>
      <c r="E10" s="167"/>
      <c r="F10" s="167"/>
      <c r="G10" s="167"/>
      <c r="H10" s="167"/>
      <c r="I10" s="167"/>
    </row>
    <row r="11" spans="1:9" ht="12.75">
      <c r="A11" s="172"/>
      <c r="B11" s="173"/>
      <c r="C11" s="173"/>
      <c r="D11" s="174" t="s">
        <v>212</v>
      </c>
      <c r="E11" s="175"/>
      <c r="F11" s="172"/>
      <c r="G11" s="173"/>
      <c r="H11" s="173"/>
      <c r="I11" s="174" t="s">
        <v>212</v>
      </c>
    </row>
    <row r="12" spans="1:9" ht="12.75">
      <c r="A12" s="176"/>
      <c r="B12" s="177"/>
      <c r="C12" s="177"/>
      <c r="D12" s="178"/>
      <c r="E12" s="175"/>
      <c r="F12" s="176"/>
      <c r="G12" s="177"/>
      <c r="H12" s="177"/>
      <c r="I12" s="178"/>
    </row>
    <row r="13" spans="1:9" ht="5.25" customHeight="1">
      <c r="A13" s="179"/>
      <c r="B13" s="180"/>
      <c r="C13" s="180"/>
      <c r="D13" s="181"/>
      <c r="E13" s="175"/>
      <c r="F13" s="179"/>
      <c r="G13" s="180"/>
      <c r="H13" s="180"/>
      <c r="I13" s="181"/>
    </row>
    <row r="14" spans="1:9" ht="12.75">
      <c r="A14" s="176" t="s">
        <v>213</v>
      </c>
      <c r="B14" s="177"/>
      <c r="C14" s="177"/>
      <c r="D14" s="178">
        <v>9</v>
      </c>
      <c r="E14" s="175"/>
      <c r="F14" s="176" t="s">
        <v>245</v>
      </c>
      <c r="G14" s="177"/>
      <c r="H14" s="177"/>
      <c r="I14" s="178">
        <v>41</v>
      </c>
    </row>
    <row r="15" spans="1:9" ht="5.25" customHeight="1">
      <c r="A15" s="179"/>
      <c r="B15" s="180"/>
      <c r="C15" s="180"/>
      <c r="D15" s="181"/>
      <c r="E15" s="175"/>
      <c r="F15" s="179"/>
      <c r="G15" s="180"/>
      <c r="H15" s="180"/>
      <c r="I15" s="181"/>
    </row>
    <row r="16" spans="1:9" ht="12.75">
      <c r="A16" s="176" t="s">
        <v>214</v>
      </c>
      <c r="B16" s="177"/>
      <c r="C16" s="177"/>
      <c r="D16" s="178">
        <v>10</v>
      </c>
      <c r="E16" s="175"/>
      <c r="F16" s="176" t="s">
        <v>246</v>
      </c>
      <c r="G16" s="177"/>
      <c r="H16" s="177"/>
      <c r="I16" s="178">
        <v>42</v>
      </c>
    </row>
    <row r="17" spans="1:9" ht="5.25" customHeight="1">
      <c r="A17" s="179"/>
      <c r="B17" s="180"/>
      <c r="C17" s="180"/>
      <c r="D17" s="181"/>
      <c r="E17" s="175"/>
      <c r="F17" s="179"/>
      <c r="G17" s="180"/>
      <c r="H17" s="180"/>
      <c r="I17" s="181"/>
    </row>
    <row r="18" spans="1:9" ht="12.75">
      <c r="A18" s="176" t="s">
        <v>215</v>
      </c>
      <c r="B18" s="177"/>
      <c r="C18" s="177"/>
      <c r="D18" s="178">
        <v>11</v>
      </c>
      <c r="E18" s="175"/>
      <c r="F18" s="176" t="s">
        <v>247</v>
      </c>
      <c r="G18" s="177"/>
      <c r="H18" s="177"/>
      <c r="I18" s="178">
        <v>43</v>
      </c>
    </row>
    <row r="19" spans="1:9" ht="5.25" customHeight="1">
      <c r="A19" s="179"/>
      <c r="B19" s="180"/>
      <c r="C19" s="180"/>
      <c r="D19" s="181"/>
      <c r="E19" s="175"/>
      <c r="F19" s="179"/>
      <c r="G19" s="180"/>
      <c r="H19" s="180"/>
      <c r="I19" s="181"/>
    </row>
    <row r="20" spans="1:9" ht="12.75">
      <c r="A20" s="176" t="s">
        <v>216</v>
      </c>
      <c r="B20" s="177"/>
      <c r="C20" s="177"/>
      <c r="D20" s="178">
        <v>12</v>
      </c>
      <c r="E20" s="175"/>
      <c r="F20" s="176" t="s">
        <v>248</v>
      </c>
      <c r="G20" s="177"/>
      <c r="H20" s="177"/>
      <c r="I20" s="178">
        <v>44</v>
      </c>
    </row>
    <row r="21" spans="1:9" ht="5.25" customHeight="1">
      <c r="A21" s="179"/>
      <c r="B21" s="180"/>
      <c r="C21" s="180"/>
      <c r="D21" s="181"/>
      <c r="E21" s="175"/>
      <c r="F21" s="179"/>
      <c r="G21" s="180"/>
      <c r="H21" s="180"/>
      <c r="I21" s="181"/>
    </row>
    <row r="22" spans="1:9" ht="12.75">
      <c r="A22" s="176" t="s">
        <v>217</v>
      </c>
      <c r="B22" s="177"/>
      <c r="C22" s="177"/>
      <c r="D22" s="178">
        <v>13</v>
      </c>
      <c r="E22" s="175"/>
      <c r="F22" s="176" t="s">
        <v>249</v>
      </c>
      <c r="G22" s="177"/>
      <c r="H22" s="177"/>
      <c r="I22" s="178">
        <v>45</v>
      </c>
    </row>
    <row r="23" spans="1:9" ht="5.25" customHeight="1">
      <c r="A23" s="179"/>
      <c r="B23" s="180"/>
      <c r="C23" s="180"/>
      <c r="D23" s="181"/>
      <c r="E23" s="175"/>
      <c r="F23" s="179"/>
      <c r="G23" s="180"/>
      <c r="H23" s="180"/>
      <c r="I23" s="181"/>
    </row>
    <row r="24" spans="1:9" ht="12.75">
      <c r="A24" s="176" t="s">
        <v>218</v>
      </c>
      <c r="B24" s="177"/>
      <c r="C24" s="177"/>
      <c r="D24" s="178">
        <v>14</v>
      </c>
      <c r="E24" s="175"/>
      <c r="F24" s="176" t="s">
        <v>250</v>
      </c>
      <c r="G24" s="177"/>
      <c r="H24" s="177"/>
      <c r="I24" s="178">
        <v>46</v>
      </c>
    </row>
    <row r="25" spans="1:9" ht="5.25" customHeight="1">
      <c r="A25" s="179"/>
      <c r="B25" s="180"/>
      <c r="C25" s="180"/>
      <c r="D25" s="181"/>
      <c r="E25" s="175"/>
      <c r="F25" s="179"/>
      <c r="G25" s="180"/>
      <c r="H25" s="180"/>
      <c r="I25" s="181"/>
    </row>
    <row r="26" spans="1:9" ht="12.75">
      <c r="A26" s="176" t="s">
        <v>219</v>
      </c>
      <c r="B26" s="177"/>
      <c r="C26" s="177"/>
      <c r="D26" s="178">
        <v>15</v>
      </c>
      <c r="E26" s="175"/>
      <c r="F26" s="176" t="s">
        <v>251</v>
      </c>
      <c r="G26" s="177"/>
      <c r="H26" s="177"/>
      <c r="I26" s="178">
        <v>47</v>
      </c>
    </row>
    <row r="27" spans="1:9" ht="5.25" customHeight="1">
      <c r="A27" s="179"/>
      <c r="B27" s="180"/>
      <c r="C27" s="180"/>
      <c r="D27" s="181"/>
      <c r="E27" s="175"/>
      <c r="F27" s="179"/>
      <c r="G27" s="180"/>
      <c r="H27" s="180"/>
      <c r="I27" s="181"/>
    </row>
    <row r="28" spans="1:9" ht="12.75">
      <c r="A28" s="176" t="s">
        <v>220</v>
      </c>
      <c r="B28" s="177"/>
      <c r="C28" s="177"/>
      <c r="D28" s="178">
        <v>16</v>
      </c>
      <c r="E28" s="175"/>
      <c r="F28" s="176" t="s">
        <v>252</v>
      </c>
      <c r="G28" s="177"/>
      <c r="H28" s="177"/>
      <c r="I28" s="178">
        <v>48</v>
      </c>
    </row>
    <row r="29" spans="1:9" ht="5.25" customHeight="1">
      <c r="A29" s="179"/>
      <c r="B29" s="180"/>
      <c r="C29" s="180"/>
      <c r="D29" s="181"/>
      <c r="E29" s="175"/>
      <c r="F29" s="179"/>
      <c r="G29" s="180"/>
      <c r="H29" s="180"/>
      <c r="I29" s="181"/>
    </row>
    <row r="30" spans="1:9" ht="12.75">
      <c r="A30" s="176" t="s">
        <v>221</v>
      </c>
      <c r="B30" s="177"/>
      <c r="C30" s="177"/>
      <c r="D30" s="178">
        <v>17</v>
      </c>
      <c r="E30" s="175"/>
      <c r="F30" s="176" t="s">
        <v>253</v>
      </c>
      <c r="G30" s="177"/>
      <c r="H30" s="177"/>
      <c r="I30" s="178">
        <v>49</v>
      </c>
    </row>
    <row r="31" spans="1:9" ht="5.25" customHeight="1">
      <c r="A31" s="179"/>
      <c r="B31" s="180"/>
      <c r="C31" s="180"/>
      <c r="D31" s="181"/>
      <c r="E31" s="175"/>
      <c r="F31" s="179"/>
      <c r="G31" s="180"/>
      <c r="H31" s="180"/>
      <c r="I31" s="181"/>
    </row>
    <row r="32" spans="1:9" ht="12.75">
      <c r="A32" s="176" t="s">
        <v>222</v>
      </c>
      <c r="B32" s="177"/>
      <c r="C32" s="177"/>
      <c r="D32" s="178">
        <v>18</v>
      </c>
      <c r="E32" s="175"/>
      <c r="F32" s="176"/>
      <c r="G32" s="177"/>
      <c r="H32" s="177"/>
      <c r="I32" s="178"/>
    </row>
    <row r="33" spans="1:9" ht="5.25" customHeight="1">
      <c r="A33" s="179"/>
      <c r="B33" s="180"/>
      <c r="C33" s="180"/>
      <c r="D33" s="181"/>
      <c r="E33" s="175"/>
      <c r="F33" s="179"/>
      <c r="G33" s="180"/>
      <c r="H33" s="180"/>
      <c r="I33" s="181"/>
    </row>
    <row r="34" spans="1:9" ht="12.75">
      <c r="A34" s="176" t="s">
        <v>223</v>
      </c>
      <c r="B34" s="177"/>
      <c r="C34" s="177"/>
      <c r="D34" s="178">
        <v>19</v>
      </c>
      <c r="E34" s="175"/>
      <c r="F34" s="176"/>
      <c r="G34" s="177"/>
      <c r="H34" s="177"/>
      <c r="I34" s="178"/>
    </row>
    <row r="35" spans="1:9" ht="5.25" customHeight="1">
      <c r="A35" s="179"/>
      <c r="B35" s="180"/>
      <c r="C35" s="180"/>
      <c r="D35" s="181"/>
      <c r="E35" s="175"/>
      <c r="F35" s="179"/>
      <c r="G35" s="180"/>
      <c r="H35" s="180"/>
      <c r="I35" s="181"/>
    </row>
    <row r="36" spans="1:9" ht="12.75">
      <c r="A36" s="176" t="s">
        <v>224</v>
      </c>
      <c r="B36" s="177"/>
      <c r="C36" s="177"/>
      <c r="D36" s="178">
        <v>20</v>
      </c>
      <c r="E36" s="175"/>
      <c r="F36" s="176"/>
      <c r="G36" s="177"/>
      <c r="H36" s="177"/>
      <c r="I36" s="178"/>
    </row>
    <row r="37" spans="1:9" ht="5.25" customHeight="1">
      <c r="A37" s="179"/>
      <c r="B37" s="180"/>
      <c r="C37" s="180"/>
      <c r="D37" s="181"/>
      <c r="E37" s="175"/>
      <c r="F37" s="179"/>
      <c r="G37" s="180"/>
      <c r="H37" s="180"/>
      <c r="I37" s="181"/>
    </row>
    <row r="38" spans="1:9" ht="12.75">
      <c r="A38" s="176" t="s">
        <v>225</v>
      </c>
      <c r="B38" s="177"/>
      <c r="C38" s="177"/>
      <c r="D38" s="178">
        <v>21</v>
      </c>
      <c r="E38" s="175"/>
      <c r="F38" s="176"/>
      <c r="G38" s="177"/>
      <c r="H38" s="177"/>
      <c r="I38" s="178"/>
    </row>
    <row r="39" spans="1:9" ht="5.25" customHeight="1">
      <c r="A39" s="179"/>
      <c r="B39" s="180"/>
      <c r="C39" s="180"/>
      <c r="D39" s="181"/>
      <c r="E39" s="175"/>
      <c r="F39" s="179"/>
      <c r="G39" s="180"/>
      <c r="H39" s="180"/>
      <c r="I39" s="181"/>
    </row>
    <row r="40" spans="1:9" ht="12.75">
      <c r="A40" s="176" t="s">
        <v>226</v>
      </c>
      <c r="B40" s="177"/>
      <c r="C40" s="177"/>
      <c r="D40" s="178">
        <v>22</v>
      </c>
      <c r="E40" s="175"/>
      <c r="F40" s="176"/>
      <c r="G40" s="177"/>
      <c r="H40" s="177"/>
      <c r="I40" s="178"/>
    </row>
    <row r="41" spans="1:9" ht="5.25" customHeight="1">
      <c r="A41" s="179"/>
      <c r="B41" s="180"/>
      <c r="C41" s="180"/>
      <c r="D41" s="181"/>
      <c r="E41" s="175"/>
      <c r="F41" s="179"/>
      <c r="G41" s="180"/>
      <c r="H41" s="180"/>
      <c r="I41" s="181"/>
    </row>
    <row r="42" spans="1:9" ht="12.75">
      <c r="A42" s="176" t="s">
        <v>227</v>
      </c>
      <c r="B42" s="177"/>
      <c r="C42" s="177"/>
      <c r="D42" s="178">
        <v>23</v>
      </c>
      <c r="E42" s="175"/>
      <c r="F42" s="176"/>
      <c r="G42" s="177"/>
      <c r="H42" s="177"/>
      <c r="I42" s="178"/>
    </row>
    <row r="43" spans="1:9" ht="5.25" customHeight="1">
      <c r="A43" s="179"/>
      <c r="B43" s="180"/>
      <c r="C43" s="180"/>
      <c r="D43" s="181"/>
      <c r="E43" s="175"/>
      <c r="F43" s="179"/>
      <c r="G43" s="180"/>
      <c r="H43" s="180"/>
      <c r="I43" s="181"/>
    </row>
    <row r="44" spans="1:9" ht="12.75">
      <c r="A44" s="176" t="s">
        <v>228</v>
      </c>
      <c r="B44" s="177"/>
      <c r="C44" s="177"/>
      <c r="D44" s="178">
        <v>24</v>
      </c>
      <c r="E44" s="175"/>
      <c r="F44" s="176"/>
      <c r="G44" s="177"/>
      <c r="H44" s="177"/>
      <c r="I44" s="178"/>
    </row>
    <row r="45" spans="1:9" ht="5.25" customHeight="1">
      <c r="A45" s="179"/>
      <c r="B45" s="180"/>
      <c r="C45" s="180"/>
      <c r="D45" s="181"/>
      <c r="E45" s="175"/>
      <c r="F45" s="179"/>
      <c r="G45" s="180"/>
      <c r="H45" s="180"/>
      <c r="I45" s="181"/>
    </row>
    <row r="46" spans="1:9" ht="12.75">
      <c r="A46" s="176" t="s">
        <v>229</v>
      </c>
      <c r="B46" s="177"/>
      <c r="C46" s="177"/>
      <c r="D46" s="178">
        <v>25</v>
      </c>
      <c r="E46" s="175"/>
      <c r="F46" s="176"/>
      <c r="G46" s="177"/>
      <c r="H46" s="177"/>
      <c r="I46" s="178"/>
    </row>
    <row r="47" spans="1:9" ht="5.25" customHeight="1">
      <c r="A47" s="179"/>
      <c r="B47" s="180"/>
      <c r="C47" s="180"/>
      <c r="D47" s="181"/>
      <c r="E47" s="175"/>
      <c r="F47" s="179"/>
      <c r="G47" s="180"/>
      <c r="H47" s="180"/>
      <c r="I47" s="181"/>
    </row>
    <row r="48" spans="1:9" ht="12.75">
      <c r="A48" s="176" t="s">
        <v>230</v>
      </c>
      <c r="B48" s="177"/>
      <c r="C48" s="177"/>
      <c r="D48" s="178">
        <v>26</v>
      </c>
      <c r="E48" s="175"/>
      <c r="F48" s="176"/>
      <c r="G48" s="177"/>
      <c r="H48" s="177"/>
      <c r="I48" s="178"/>
    </row>
    <row r="49" spans="1:9" ht="5.25" customHeight="1">
      <c r="A49" s="179"/>
      <c r="B49" s="180"/>
      <c r="C49" s="180"/>
      <c r="D49" s="181"/>
      <c r="E49" s="175"/>
      <c r="F49" s="179"/>
      <c r="G49" s="180"/>
      <c r="H49" s="180"/>
      <c r="I49" s="181"/>
    </row>
    <row r="50" spans="1:9" ht="12.75">
      <c r="A50" s="176" t="s">
        <v>231</v>
      </c>
      <c r="B50" s="177"/>
      <c r="C50" s="177"/>
      <c r="D50" s="178">
        <v>27</v>
      </c>
      <c r="E50" s="175"/>
      <c r="F50" s="176"/>
      <c r="G50" s="177"/>
      <c r="H50" s="177"/>
      <c r="I50" s="178"/>
    </row>
    <row r="51" spans="1:9" ht="5.25" customHeight="1">
      <c r="A51" s="179"/>
      <c r="B51" s="180"/>
      <c r="C51" s="180"/>
      <c r="D51" s="181"/>
      <c r="E51" s="175"/>
      <c r="F51" s="179"/>
      <c r="G51" s="180"/>
      <c r="H51" s="180"/>
      <c r="I51" s="181"/>
    </row>
    <row r="52" spans="1:9" ht="12.75">
      <c r="A52" s="176" t="s">
        <v>232</v>
      </c>
      <c r="B52" s="177"/>
      <c r="C52" s="177"/>
      <c r="D52" s="178">
        <v>28</v>
      </c>
      <c r="E52" s="175"/>
      <c r="F52" s="176"/>
      <c r="G52" s="177"/>
      <c r="H52" s="177"/>
      <c r="I52" s="178"/>
    </row>
    <row r="53" spans="1:9" ht="5.25" customHeight="1">
      <c r="A53" s="179"/>
      <c r="B53" s="180"/>
      <c r="C53" s="180"/>
      <c r="D53" s="181"/>
      <c r="E53" s="175"/>
      <c r="F53" s="179"/>
      <c r="G53" s="180"/>
      <c r="H53" s="180"/>
      <c r="I53" s="181"/>
    </row>
    <row r="54" spans="1:9" ht="12.75">
      <c r="A54" s="176" t="s">
        <v>233</v>
      </c>
      <c r="B54" s="177"/>
      <c r="C54" s="177"/>
      <c r="D54" s="178">
        <v>29</v>
      </c>
      <c r="E54" s="175"/>
      <c r="F54" s="176"/>
      <c r="G54" s="177"/>
      <c r="H54" s="177"/>
      <c r="I54" s="178"/>
    </row>
    <row r="55" spans="1:9" ht="5.25" customHeight="1">
      <c r="A55" s="179"/>
      <c r="B55" s="180"/>
      <c r="C55" s="180"/>
      <c r="D55" s="181"/>
      <c r="E55" s="175"/>
      <c r="F55" s="179"/>
      <c r="G55" s="180"/>
      <c r="H55" s="180"/>
      <c r="I55" s="181"/>
    </row>
    <row r="56" spans="1:9" ht="12.75">
      <c r="A56" s="176" t="s">
        <v>234</v>
      </c>
      <c r="B56" s="177"/>
      <c r="C56" s="177"/>
      <c r="D56" s="178">
        <v>30</v>
      </c>
      <c r="E56" s="175"/>
      <c r="F56" s="176"/>
      <c r="G56" s="177"/>
      <c r="H56" s="177"/>
      <c r="I56" s="178"/>
    </row>
    <row r="57" spans="1:9" ht="5.25" customHeight="1">
      <c r="A57" s="179"/>
      <c r="B57" s="180"/>
      <c r="C57" s="180"/>
      <c r="D57" s="181"/>
      <c r="E57" s="175"/>
      <c r="F57" s="179"/>
      <c r="G57" s="180"/>
      <c r="H57" s="180"/>
      <c r="I57" s="181"/>
    </row>
    <row r="58" spans="1:9" ht="12.75">
      <c r="A58" s="176" t="s">
        <v>235</v>
      </c>
      <c r="B58" s="177"/>
      <c r="C58" s="177"/>
      <c r="D58" s="178">
        <v>31</v>
      </c>
      <c r="E58" s="175"/>
      <c r="F58" s="176"/>
      <c r="G58" s="177"/>
      <c r="H58" s="177"/>
      <c r="I58" s="178"/>
    </row>
    <row r="59" spans="1:9" ht="5.25" customHeight="1">
      <c r="A59" s="179"/>
      <c r="B59" s="180"/>
      <c r="C59" s="180"/>
      <c r="D59" s="181"/>
      <c r="E59" s="175"/>
      <c r="F59" s="179"/>
      <c r="G59" s="180"/>
      <c r="H59" s="180"/>
      <c r="I59" s="181"/>
    </row>
    <row r="60" spans="1:9" ht="12.75">
      <c r="A60" s="176" t="s">
        <v>236</v>
      </c>
      <c r="B60" s="177"/>
      <c r="C60" s="177"/>
      <c r="D60" s="178">
        <v>32</v>
      </c>
      <c r="E60" s="175"/>
      <c r="F60" s="176"/>
      <c r="G60" s="177"/>
      <c r="H60" s="177"/>
      <c r="I60" s="178"/>
    </row>
    <row r="61" spans="1:9" ht="5.25" customHeight="1">
      <c r="A61" s="179"/>
      <c r="B61" s="180"/>
      <c r="C61" s="180"/>
      <c r="D61" s="181"/>
      <c r="E61" s="175"/>
      <c r="F61" s="179"/>
      <c r="G61" s="180"/>
      <c r="H61" s="180"/>
      <c r="I61" s="181"/>
    </row>
    <row r="62" spans="1:9" ht="12.75">
      <c r="A62" s="176" t="s">
        <v>237</v>
      </c>
      <c r="B62" s="177"/>
      <c r="C62" s="177"/>
      <c r="D62" s="178">
        <v>33</v>
      </c>
      <c r="E62" s="175"/>
      <c r="F62" s="176"/>
      <c r="G62" s="177"/>
      <c r="H62" s="177"/>
      <c r="I62" s="178"/>
    </row>
    <row r="63" spans="1:9" ht="5.25" customHeight="1">
      <c r="A63" s="179"/>
      <c r="B63" s="180"/>
      <c r="C63" s="180"/>
      <c r="D63" s="181"/>
      <c r="E63" s="175"/>
      <c r="F63" s="179"/>
      <c r="G63" s="180"/>
      <c r="H63" s="180"/>
      <c r="I63" s="181"/>
    </row>
    <row r="64" spans="1:9" ht="12.75">
      <c r="A64" s="176" t="s">
        <v>238</v>
      </c>
      <c r="B64" s="177"/>
      <c r="C64" s="177"/>
      <c r="D64" s="178">
        <v>34</v>
      </c>
      <c r="E64" s="175"/>
      <c r="F64" s="176"/>
      <c r="G64" s="177"/>
      <c r="H64" s="177"/>
      <c r="I64" s="178"/>
    </row>
    <row r="65" spans="1:9" ht="5.25" customHeight="1">
      <c r="A65" s="179"/>
      <c r="B65" s="180"/>
      <c r="C65" s="180"/>
      <c r="D65" s="181"/>
      <c r="E65" s="175"/>
      <c r="F65" s="179"/>
      <c r="G65" s="180"/>
      <c r="H65" s="180"/>
      <c r="I65" s="181"/>
    </row>
    <row r="66" spans="1:9" ht="12.75">
      <c r="A66" s="176" t="s">
        <v>239</v>
      </c>
      <c r="B66" s="177"/>
      <c r="C66" s="177"/>
      <c r="D66" s="178">
        <v>35</v>
      </c>
      <c r="E66" s="175"/>
      <c r="F66" s="176"/>
      <c r="G66" s="177"/>
      <c r="H66" s="177"/>
      <c r="I66" s="178"/>
    </row>
    <row r="67" spans="1:9" ht="5.25" customHeight="1">
      <c r="A67" s="179"/>
      <c r="B67" s="180"/>
      <c r="C67" s="180"/>
      <c r="D67" s="181"/>
      <c r="E67" s="175"/>
      <c r="F67" s="179"/>
      <c r="G67" s="180"/>
      <c r="H67" s="180"/>
      <c r="I67" s="181"/>
    </row>
    <row r="68" spans="1:9" ht="12.75">
      <c r="A68" s="176" t="s">
        <v>240</v>
      </c>
      <c r="B68" s="177"/>
      <c r="C68" s="177"/>
      <c r="D68" s="178">
        <v>36</v>
      </c>
      <c r="E68" s="175"/>
      <c r="F68" s="176"/>
      <c r="G68" s="177"/>
      <c r="H68" s="177"/>
      <c r="I68" s="178"/>
    </row>
    <row r="69" spans="1:9" ht="5.25" customHeight="1">
      <c r="A69" s="179"/>
      <c r="B69" s="180"/>
      <c r="C69" s="180"/>
      <c r="D69" s="181"/>
      <c r="E69" s="175"/>
      <c r="F69" s="179"/>
      <c r="G69" s="180"/>
      <c r="H69" s="180"/>
      <c r="I69" s="181"/>
    </row>
    <row r="70" spans="1:9" ht="12.75">
      <c r="A70" s="176" t="s">
        <v>241</v>
      </c>
      <c r="B70" s="177"/>
      <c r="C70" s="177"/>
      <c r="D70" s="178">
        <v>37</v>
      </c>
      <c r="E70" s="175"/>
      <c r="F70" s="176"/>
      <c r="G70" s="177"/>
      <c r="H70" s="177"/>
      <c r="I70" s="178"/>
    </row>
    <row r="71" spans="1:9" ht="5.25" customHeight="1">
      <c r="A71" s="179"/>
      <c r="B71" s="180"/>
      <c r="C71" s="180"/>
      <c r="D71" s="181"/>
      <c r="E71" s="175"/>
      <c r="F71" s="179"/>
      <c r="G71" s="180"/>
      <c r="H71" s="180"/>
      <c r="I71" s="181"/>
    </row>
    <row r="72" spans="1:9" ht="12.75">
      <c r="A72" s="176" t="s">
        <v>242</v>
      </c>
      <c r="B72" s="177"/>
      <c r="C72" s="177"/>
      <c r="D72" s="178">
        <v>38</v>
      </c>
      <c r="E72" s="175"/>
      <c r="F72" s="176"/>
      <c r="G72" s="177"/>
      <c r="H72" s="177"/>
      <c r="I72" s="178"/>
    </row>
    <row r="73" spans="1:9" ht="5.25" customHeight="1">
      <c r="A73" s="179"/>
      <c r="B73" s="180"/>
      <c r="C73" s="180"/>
      <c r="D73" s="181"/>
      <c r="E73" s="167"/>
      <c r="F73" s="179"/>
      <c r="G73" s="180"/>
      <c r="H73" s="180"/>
      <c r="I73" s="181"/>
    </row>
    <row r="74" spans="1:9" ht="12.75">
      <c r="A74" s="176" t="s">
        <v>243</v>
      </c>
      <c r="B74" s="177"/>
      <c r="C74" s="177"/>
      <c r="D74" s="178">
        <v>39</v>
      </c>
      <c r="E74" s="167"/>
      <c r="F74" s="176"/>
      <c r="G74" s="177"/>
      <c r="H74" s="177"/>
      <c r="I74" s="178"/>
    </row>
    <row r="75" spans="1:9" ht="5.25" customHeight="1">
      <c r="A75" s="179"/>
      <c r="B75" s="180"/>
      <c r="C75" s="180"/>
      <c r="D75" s="181"/>
      <c r="E75" s="167"/>
      <c r="F75" s="179"/>
      <c r="G75" s="180"/>
      <c r="H75" s="180"/>
      <c r="I75" s="181"/>
    </row>
    <row r="76" spans="1:9" ht="12.75">
      <c r="A76" s="176" t="s">
        <v>244</v>
      </c>
      <c r="B76" s="177"/>
      <c r="C76" s="177"/>
      <c r="D76" s="178">
        <v>40</v>
      </c>
      <c r="E76" s="167"/>
      <c r="F76" s="176"/>
      <c r="G76" s="177"/>
      <c r="H76" s="177"/>
      <c r="I76" s="178"/>
    </row>
    <row r="77" spans="1:9" ht="5.25" customHeight="1">
      <c r="A77" s="182"/>
      <c r="B77" s="183"/>
      <c r="C77" s="183"/>
      <c r="D77" s="184"/>
      <c r="E77" s="167"/>
      <c r="F77" s="182"/>
      <c r="G77" s="183"/>
      <c r="H77" s="183"/>
      <c r="I77" s="184"/>
    </row>
    <row r="78" spans="1:4" ht="12.75">
      <c r="A78" s="185"/>
      <c r="B78" s="185"/>
      <c r="C78" s="185"/>
      <c r="D78" s="185"/>
    </row>
    <row r="79" spans="1:4" ht="12.75">
      <c r="A79" s="185"/>
      <c r="B79" s="185"/>
      <c r="C79" s="185"/>
      <c r="D79" s="185"/>
    </row>
    <row r="80" spans="1:4" ht="12.75">
      <c r="A80" s="185"/>
      <c r="B80" s="185"/>
      <c r="C80" s="185"/>
      <c r="D80" s="185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4" zoomScaleSheetLayoutView="94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85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505</v>
      </c>
      <c r="D9" s="94">
        <v>549</v>
      </c>
      <c r="E9" s="94">
        <v>505</v>
      </c>
      <c r="F9" s="95"/>
      <c r="G9" s="95"/>
      <c r="H9" s="217">
        <v>9.6</v>
      </c>
      <c r="I9" s="217">
        <v>8.235</v>
      </c>
      <c r="J9" s="217"/>
      <c r="K9" s="96"/>
    </row>
    <row r="10" spans="1:11" s="97" customFormat="1" ht="11.25" customHeight="1">
      <c r="A10" s="99" t="s">
        <v>8</v>
      </c>
      <c r="B10" s="93"/>
      <c r="C10" s="94">
        <v>80</v>
      </c>
      <c r="D10" s="94">
        <v>98</v>
      </c>
      <c r="E10" s="94">
        <v>90</v>
      </c>
      <c r="F10" s="95"/>
      <c r="G10" s="95"/>
      <c r="H10" s="217">
        <v>1.259</v>
      </c>
      <c r="I10" s="217">
        <v>1.739</v>
      </c>
      <c r="J10" s="217"/>
      <c r="K10" s="96"/>
    </row>
    <row r="11" spans="1:11" s="97" customFormat="1" ht="11.25" customHeight="1">
      <c r="A11" s="92" t="s">
        <v>9</v>
      </c>
      <c r="B11" s="93"/>
      <c r="C11" s="94">
        <v>88</v>
      </c>
      <c r="D11" s="94">
        <v>450</v>
      </c>
      <c r="E11" s="94">
        <v>90</v>
      </c>
      <c r="F11" s="95"/>
      <c r="G11" s="95"/>
      <c r="H11" s="217">
        <v>1.778</v>
      </c>
      <c r="I11" s="217">
        <v>6.5</v>
      </c>
      <c r="J11" s="217"/>
      <c r="K11" s="96"/>
    </row>
    <row r="12" spans="1:11" s="97" customFormat="1" ht="11.25" customHeight="1">
      <c r="A12" s="99" t="s">
        <v>10</v>
      </c>
      <c r="B12" s="93"/>
      <c r="C12" s="94">
        <v>685</v>
      </c>
      <c r="D12" s="94">
        <v>765</v>
      </c>
      <c r="E12" s="94">
        <v>702</v>
      </c>
      <c r="F12" s="95"/>
      <c r="G12" s="95"/>
      <c r="H12" s="217">
        <v>11.871</v>
      </c>
      <c r="I12" s="217">
        <v>14.088</v>
      </c>
      <c r="J12" s="217"/>
      <c r="K12" s="96"/>
    </row>
    <row r="13" spans="1:11" s="106" customFormat="1" ht="11.25" customHeight="1">
      <c r="A13" s="100" t="s">
        <v>11</v>
      </c>
      <c r="B13" s="101"/>
      <c r="C13" s="102">
        <v>1358</v>
      </c>
      <c r="D13" s="102">
        <v>1862</v>
      </c>
      <c r="E13" s="102">
        <v>1387</v>
      </c>
      <c r="F13" s="103">
        <v>74.48979591836735</v>
      </c>
      <c r="G13" s="104"/>
      <c r="H13" s="218">
        <v>24.508000000000003</v>
      </c>
      <c r="I13" s="219">
        <v>30.561999999999998</v>
      </c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>
        <v>25</v>
      </c>
      <c r="D20" s="94">
        <v>25</v>
      </c>
      <c r="E20" s="94">
        <v>25</v>
      </c>
      <c r="F20" s="95"/>
      <c r="G20" s="95"/>
      <c r="H20" s="217">
        <v>0.517</v>
      </c>
      <c r="I20" s="217">
        <v>0.517</v>
      </c>
      <c r="J20" s="217"/>
      <c r="K20" s="96"/>
    </row>
    <row r="21" spans="1:11" s="97" customFormat="1" ht="11.25" customHeight="1">
      <c r="A21" s="99" t="s">
        <v>16</v>
      </c>
      <c r="B21" s="93"/>
      <c r="C21" s="94">
        <v>80</v>
      </c>
      <c r="D21" s="94">
        <v>80</v>
      </c>
      <c r="E21" s="94">
        <v>80</v>
      </c>
      <c r="F21" s="95"/>
      <c r="G21" s="95"/>
      <c r="H21" s="217">
        <v>1.76</v>
      </c>
      <c r="I21" s="217">
        <v>1.76</v>
      </c>
      <c r="J21" s="217"/>
      <c r="K21" s="96"/>
    </row>
    <row r="22" spans="1:11" s="106" customFormat="1" ht="11.25" customHeight="1">
      <c r="A22" s="100" t="s">
        <v>17</v>
      </c>
      <c r="B22" s="101"/>
      <c r="C22" s="102">
        <v>105</v>
      </c>
      <c r="D22" s="102">
        <v>105</v>
      </c>
      <c r="E22" s="102">
        <v>105</v>
      </c>
      <c r="F22" s="103">
        <v>100</v>
      </c>
      <c r="G22" s="104"/>
      <c r="H22" s="218">
        <v>2.277</v>
      </c>
      <c r="I22" s="219">
        <v>2.277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/>
      <c r="I26" s="219"/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62</v>
      </c>
      <c r="D28" s="94"/>
      <c r="E28" s="94">
        <v>1</v>
      </c>
      <c r="F28" s="95"/>
      <c r="G28" s="95"/>
      <c r="H28" s="217">
        <v>1.355</v>
      </c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102">
        <v>62</v>
      </c>
      <c r="D31" s="102"/>
      <c r="E31" s="102">
        <v>1</v>
      </c>
      <c r="F31" s="103"/>
      <c r="G31" s="104"/>
      <c r="H31" s="218">
        <v>1.355</v>
      </c>
      <c r="I31" s="219"/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105</v>
      </c>
      <c r="D33" s="94">
        <v>85</v>
      </c>
      <c r="E33" s="94">
        <v>100</v>
      </c>
      <c r="F33" s="95"/>
      <c r="G33" s="95"/>
      <c r="H33" s="217">
        <v>2.198</v>
      </c>
      <c r="I33" s="217">
        <v>1.76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12</v>
      </c>
      <c r="D34" s="94">
        <v>12</v>
      </c>
      <c r="E34" s="94">
        <v>11</v>
      </c>
      <c r="F34" s="95"/>
      <c r="G34" s="95"/>
      <c r="H34" s="217">
        <v>0.272</v>
      </c>
      <c r="I34" s="217">
        <v>0.275</v>
      </c>
      <c r="J34" s="217"/>
      <c r="K34" s="96"/>
    </row>
    <row r="35" spans="1:11" s="97" customFormat="1" ht="11.25" customHeight="1">
      <c r="A35" s="99" t="s">
        <v>26</v>
      </c>
      <c r="B35" s="93"/>
      <c r="C35" s="94"/>
      <c r="D35" s="94">
        <v>5</v>
      </c>
      <c r="E35" s="94">
        <v>5</v>
      </c>
      <c r="F35" s="95"/>
      <c r="G35" s="95"/>
      <c r="H35" s="217"/>
      <c r="I35" s="217">
        <v>0.09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23</v>
      </c>
      <c r="D36" s="94">
        <v>23</v>
      </c>
      <c r="E36" s="94">
        <v>16</v>
      </c>
      <c r="F36" s="95"/>
      <c r="G36" s="95"/>
      <c r="H36" s="217">
        <v>0.575</v>
      </c>
      <c r="I36" s="217">
        <v>0.575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140</v>
      </c>
      <c r="D37" s="102">
        <v>125</v>
      </c>
      <c r="E37" s="102">
        <v>132</v>
      </c>
      <c r="F37" s="103">
        <v>105.6</v>
      </c>
      <c r="G37" s="104"/>
      <c r="H37" s="218">
        <v>3.045</v>
      </c>
      <c r="I37" s="219">
        <v>2.7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1320</v>
      </c>
      <c r="D39" s="102">
        <v>1300</v>
      </c>
      <c r="E39" s="102">
        <v>1160</v>
      </c>
      <c r="F39" s="103">
        <v>89.23076923076923</v>
      </c>
      <c r="G39" s="104"/>
      <c r="H39" s="218">
        <v>47.025</v>
      </c>
      <c r="I39" s="219">
        <v>45.5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6</v>
      </c>
      <c r="D41" s="94">
        <v>6</v>
      </c>
      <c r="E41" s="94">
        <v>5</v>
      </c>
      <c r="F41" s="95"/>
      <c r="G41" s="95"/>
      <c r="H41" s="217">
        <v>0.183</v>
      </c>
      <c r="I41" s="217">
        <v>0.185</v>
      </c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>
        <v>6</v>
      </c>
      <c r="D50" s="102">
        <v>6</v>
      </c>
      <c r="E50" s="102">
        <v>5</v>
      </c>
      <c r="F50" s="103">
        <v>83.33333333333333</v>
      </c>
      <c r="G50" s="104"/>
      <c r="H50" s="218">
        <v>0.183</v>
      </c>
      <c r="I50" s="219">
        <v>0.185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>
        <v>10</v>
      </c>
      <c r="D55" s="94">
        <v>8</v>
      </c>
      <c r="E55" s="94">
        <v>10</v>
      </c>
      <c r="F55" s="95"/>
      <c r="G55" s="95"/>
      <c r="H55" s="217">
        <v>0.3</v>
      </c>
      <c r="I55" s="217">
        <v>0.24</v>
      </c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>
        <v>145</v>
      </c>
      <c r="D58" s="94"/>
      <c r="E58" s="94">
        <v>94</v>
      </c>
      <c r="F58" s="95"/>
      <c r="G58" s="95"/>
      <c r="H58" s="217">
        <v>4.64</v>
      </c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102">
        <v>155</v>
      </c>
      <c r="D59" s="102">
        <v>8</v>
      </c>
      <c r="E59" s="102">
        <v>104</v>
      </c>
      <c r="F59" s="103">
        <v>1300</v>
      </c>
      <c r="G59" s="104"/>
      <c r="H59" s="218">
        <v>4.9399999999999995</v>
      </c>
      <c r="I59" s="219">
        <v>0.24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210</v>
      </c>
      <c r="D61" s="94">
        <v>210</v>
      </c>
      <c r="E61" s="94">
        <v>200</v>
      </c>
      <c r="F61" s="95"/>
      <c r="G61" s="95"/>
      <c r="H61" s="217">
        <v>5.25</v>
      </c>
      <c r="I61" s="217">
        <v>5.25</v>
      </c>
      <c r="J61" s="217"/>
      <c r="K61" s="96"/>
    </row>
    <row r="62" spans="1:11" s="97" customFormat="1" ht="11.25" customHeight="1">
      <c r="A62" s="99" t="s">
        <v>48</v>
      </c>
      <c r="B62" s="93"/>
      <c r="C62" s="94">
        <v>176</v>
      </c>
      <c r="D62" s="94">
        <v>176</v>
      </c>
      <c r="E62" s="94"/>
      <c r="F62" s="95"/>
      <c r="G62" s="95"/>
      <c r="H62" s="217">
        <v>5.914</v>
      </c>
      <c r="I62" s="217">
        <v>5.632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918</v>
      </c>
      <c r="D63" s="94">
        <v>918</v>
      </c>
      <c r="E63" s="94">
        <v>918</v>
      </c>
      <c r="F63" s="95"/>
      <c r="G63" s="95"/>
      <c r="H63" s="217">
        <v>31.274</v>
      </c>
      <c r="I63" s="217">
        <v>31.6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1304</v>
      </c>
      <c r="D64" s="102">
        <v>1304</v>
      </c>
      <c r="E64" s="102">
        <v>1118</v>
      </c>
      <c r="F64" s="103">
        <v>85.7361963190184</v>
      </c>
      <c r="G64" s="104"/>
      <c r="H64" s="218">
        <v>42.438</v>
      </c>
      <c r="I64" s="219">
        <v>42.482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2308</v>
      </c>
      <c r="D66" s="102">
        <v>2590</v>
      </c>
      <c r="E66" s="102">
        <v>3120</v>
      </c>
      <c r="F66" s="103">
        <v>120.46332046332046</v>
      </c>
      <c r="G66" s="104"/>
      <c r="H66" s="218">
        <v>95.782</v>
      </c>
      <c r="I66" s="219">
        <v>78.995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314</v>
      </c>
      <c r="D72" s="94">
        <v>283</v>
      </c>
      <c r="E72" s="94">
        <v>283</v>
      </c>
      <c r="F72" s="95"/>
      <c r="G72" s="95"/>
      <c r="H72" s="217">
        <v>12.365</v>
      </c>
      <c r="I72" s="217">
        <v>7.465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948</v>
      </c>
      <c r="D73" s="94">
        <v>948</v>
      </c>
      <c r="E73" s="94">
        <v>950</v>
      </c>
      <c r="F73" s="95"/>
      <c r="G73" s="95"/>
      <c r="H73" s="217">
        <v>23.7</v>
      </c>
      <c r="I73" s="217">
        <v>23.7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159</v>
      </c>
      <c r="D74" s="94">
        <v>91</v>
      </c>
      <c r="E74" s="94">
        <v>91</v>
      </c>
      <c r="F74" s="95"/>
      <c r="G74" s="95"/>
      <c r="H74" s="217">
        <v>5.565</v>
      </c>
      <c r="I74" s="217">
        <v>2.73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48</v>
      </c>
      <c r="D75" s="94">
        <v>48</v>
      </c>
      <c r="E75" s="94">
        <v>48</v>
      </c>
      <c r="F75" s="95"/>
      <c r="G75" s="95"/>
      <c r="H75" s="217">
        <v>0.816</v>
      </c>
      <c r="I75" s="217">
        <v>0.816</v>
      </c>
      <c r="J75" s="217"/>
      <c r="K75" s="96"/>
    </row>
    <row r="76" spans="1:11" s="97" customFormat="1" ht="11.25" customHeight="1">
      <c r="A76" s="99" t="s">
        <v>59</v>
      </c>
      <c r="B76" s="93"/>
      <c r="C76" s="94">
        <v>235</v>
      </c>
      <c r="D76" s="94">
        <v>230</v>
      </c>
      <c r="E76" s="94">
        <v>230</v>
      </c>
      <c r="F76" s="95"/>
      <c r="G76" s="95"/>
      <c r="H76" s="217">
        <v>8.225</v>
      </c>
      <c r="I76" s="217">
        <v>6.44</v>
      </c>
      <c r="J76" s="217"/>
      <c r="K76" s="96"/>
    </row>
    <row r="77" spans="1:11" s="97" customFormat="1" ht="11.25" customHeight="1">
      <c r="A77" s="99" t="s">
        <v>60</v>
      </c>
      <c r="B77" s="93"/>
      <c r="C77" s="94">
        <v>1</v>
      </c>
      <c r="D77" s="94">
        <v>1</v>
      </c>
      <c r="E77" s="94">
        <v>1</v>
      </c>
      <c r="F77" s="95"/>
      <c r="G77" s="95"/>
      <c r="H77" s="217">
        <v>0.02</v>
      </c>
      <c r="I77" s="217">
        <v>0.02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285</v>
      </c>
      <c r="D78" s="94">
        <v>330</v>
      </c>
      <c r="E78" s="94">
        <v>75</v>
      </c>
      <c r="F78" s="95"/>
      <c r="G78" s="95"/>
      <c r="H78" s="217">
        <v>7.443</v>
      </c>
      <c r="I78" s="217">
        <v>9.24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3562</v>
      </c>
      <c r="D79" s="94">
        <v>4176</v>
      </c>
      <c r="E79" s="94">
        <v>3738</v>
      </c>
      <c r="F79" s="95"/>
      <c r="G79" s="95"/>
      <c r="H79" s="217">
        <v>124.67</v>
      </c>
      <c r="I79" s="217">
        <v>80.248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5552</v>
      </c>
      <c r="D80" s="102">
        <v>6107</v>
      </c>
      <c r="E80" s="102">
        <v>5416</v>
      </c>
      <c r="F80" s="103">
        <v>88.68511544129687</v>
      </c>
      <c r="G80" s="104"/>
      <c r="H80" s="218">
        <v>182.804</v>
      </c>
      <c r="I80" s="219">
        <v>130.659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405</v>
      </c>
      <c r="D82" s="94">
        <v>405</v>
      </c>
      <c r="E82" s="94">
        <v>405</v>
      </c>
      <c r="F82" s="95"/>
      <c r="G82" s="95"/>
      <c r="H82" s="217">
        <v>9.509</v>
      </c>
      <c r="I82" s="217">
        <v>9.509</v>
      </c>
      <c r="J82" s="217"/>
      <c r="K82" s="96"/>
    </row>
    <row r="83" spans="1:11" s="97" customFormat="1" ht="11.25" customHeight="1">
      <c r="A83" s="99" t="s">
        <v>65</v>
      </c>
      <c r="B83" s="93"/>
      <c r="C83" s="94">
        <v>1718</v>
      </c>
      <c r="D83" s="94">
        <v>1400</v>
      </c>
      <c r="E83" s="94">
        <v>1400</v>
      </c>
      <c r="F83" s="95"/>
      <c r="G83" s="95"/>
      <c r="H83" s="217">
        <v>21.508</v>
      </c>
      <c r="I83" s="217">
        <v>25.6</v>
      </c>
      <c r="J83" s="217"/>
      <c r="K83" s="96"/>
    </row>
    <row r="84" spans="1:11" s="106" customFormat="1" ht="11.25" customHeight="1">
      <c r="A84" s="100" t="s">
        <v>66</v>
      </c>
      <c r="B84" s="101"/>
      <c r="C84" s="102">
        <v>2123</v>
      </c>
      <c r="D84" s="102">
        <v>1805</v>
      </c>
      <c r="E84" s="102">
        <v>1805</v>
      </c>
      <c r="F84" s="103">
        <v>100</v>
      </c>
      <c r="G84" s="104"/>
      <c r="H84" s="218">
        <v>31.017</v>
      </c>
      <c r="I84" s="219">
        <v>35.109</v>
      </c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14433</v>
      </c>
      <c r="D87" s="117">
        <v>15212</v>
      </c>
      <c r="E87" s="117">
        <v>14353</v>
      </c>
      <c r="F87" s="118">
        <f>IF(D87&gt;0,100*E87/D87,0)</f>
        <v>94.3531422561136</v>
      </c>
      <c r="G87" s="104"/>
      <c r="H87" s="222">
        <v>435.37399999999997</v>
      </c>
      <c r="I87" s="223">
        <v>368.709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6" zoomScaleSheetLayoutView="96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86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4571</v>
      </c>
      <c r="D9" s="94">
        <v>4472</v>
      </c>
      <c r="E9" s="94">
        <v>4151</v>
      </c>
      <c r="F9" s="95"/>
      <c r="G9" s="95"/>
      <c r="H9" s="217">
        <v>72.871</v>
      </c>
      <c r="I9" s="217">
        <v>103.572</v>
      </c>
      <c r="J9" s="217"/>
      <c r="K9" s="96"/>
    </row>
    <row r="10" spans="1:11" s="97" customFormat="1" ht="11.25" customHeight="1">
      <c r="A10" s="99" t="s">
        <v>8</v>
      </c>
      <c r="B10" s="93"/>
      <c r="C10" s="94">
        <v>3081</v>
      </c>
      <c r="D10" s="94">
        <v>3058</v>
      </c>
      <c r="E10" s="94">
        <v>3507</v>
      </c>
      <c r="F10" s="95"/>
      <c r="G10" s="95"/>
      <c r="H10" s="217">
        <v>49.358</v>
      </c>
      <c r="I10" s="217">
        <v>61.919</v>
      </c>
      <c r="J10" s="217"/>
      <c r="K10" s="96"/>
    </row>
    <row r="11" spans="1:11" s="97" customFormat="1" ht="11.25" customHeight="1">
      <c r="A11" s="92" t="s">
        <v>9</v>
      </c>
      <c r="B11" s="93"/>
      <c r="C11" s="94">
        <v>5552</v>
      </c>
      <c r="D11" s="94">
        <v>4600</v>
      </c>
      <c r="E11" s="94">
        <v>6076</v>
      </c>
      <c r="F11" s="95"/>
      <c r="G11" s="95"/>
      <c r="H11" s="217">
        <v>178.609</v>
      </c>
      <c r="I11" s="217">
        <v>111.762</v>
      </c>
      <c r="J11" s="217"/>
      <c r="K11" s="96"/>
    </row>
    <row r="12" spans="1:11" s="97" customFormat="1" ht="11.25" customHeight="1">
      <c r="A12" s="99" t="s">
        <v>10</v>
      </c>
      <c r="B12" s="93"/>
      <c r="C12" s="94">
        <v>2108</v>
      </c>
      <c r="D12" s="94">
        <v>2337</v>
      </c>
      <c r="E12" s="94">
        <v>1979</v>
      </c>
      <c r="F12" s="95"/>
      <c r="G12" s="95"/>
      <c r="H12" s="217">
        <v>39.04</v>
      </c>
      <c r="I12" s="217">
        <v>44.8</v>
      </c>
      <c r="J12" s="217"/>
      <c r="K12" s="96"/>
    </row>
    <row r="13" spans="1:11" s="106" customFormat="1" ht="11.25" customHeight="1">
      <c r="A13" s="100" t="s">
        <v>11</v>
      </c>
      <c r="B13" s="101"/>
      <c r="C13" s="102">
        <v>15312</v>
      </c>
      <c r="D13" s="102">
        <v>14467</v>
      </c>
      <c r="E13" s="102">
        <v>15713</v>
      </c>
      <c r="F13" s="103">
        <v>108.61270477638764</v>
      </c>
      <c r="G13" s="104"/>
      <c r="H13" s="218">
        <v>339.878</v>
      </c>
      <c r="I13" s="219">
        <v>322.053</v>
      </c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>
        <v>540</v>
      </c>
      <c r="D15" s="102">
        <v>540</v>
      </c>
      <c r="E15" s="102">
        <v>402</v>
      </c>
      <c r="F15" s="103">
        <v>74.44444444444444</v>
      </c>
      <c r="G15" s="104"/>
      <c r="H15" s="218">
        <v>10.26</v>
      </c>
      <c r="I15" s="219">
        <v>8.1</v>
      </c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425</v>
      </c>
      <c r="D19" s="94">
        <v>402</v>
      </c>
      <c r="E19" s="94">
        <v>357</v>
      </c>
      <c r="F19" s="95"/>
      <c r="G19" s="95"/>
      <c r="H19" s="217">
        <v>21.428</v>
      </c>
      <c r="I19" s="217">
        <v>18.09</v>
      </c>
      <c r="J19" s="217"/>
      <c r="K19" s="96"/>
    </row>
    <row r="20" spans="1:11" s="97" customFormat="1" ht="11.25" customHeight="1">
      <c r="A20" s="99" t="s">
        <v>15</v>
      </c>
      <c r="B20" s="93"/>
      <c r="C20" s="94">
        <v>140</v>
      </c>
      <c r="D20" s="94">
        <v>140</v>
      </c>
      <c r="E20" s="94">
        <v>140</v>
      </c>
      <c r="F20" s="95"/>
      <c r="G20" s="95"/>
      <c r="H20" s="217">
        <v>3.22</v>
      </c>
      <c r="I20" s="217">
        <v>3.15</v>
      </c>
      <c r="J20" s="217"/>
      <c r="K20" s="96"/>
    </row>
    <row r="21" spans="1:11" s="97" customFormat="1" ht="11.25" customHeight="1">
      <c r="A21" s="99" t="s">
        <v>16</v>
      </c>
      <c r="B21" s="93"/>
      <c r="C21" s="94">
        <v>120</v>
      </c>
      <c r="D21" s="94">
        <v>120</v>
      </c>
      <c r="E21" s="94">
        <v>120</v>
      </c>
      <c r="F21" s="95"/>
      <c r="G21" s="95"/>
      <c r="H21" s="217">
        <v>3</v>
      </c>
      <c r="I21" s="217">
        <v>3.06</v>
      </c>
      <c r="J21" s="217"/>
      <c r="K21" s="96"/>
    </row>
    <row r="22" spans="1:11" s="106" customFormat="1" ht="11.25" customHeight="1">
      <c r="A22" s="100" t="s">
        <v>17</v>
      </c>
      <c r="B22" s="101"/>
      <c r="C22" s="102">
        <v>685</v>
      </c>
      <c r="D22" s="102">
        <v>662</v>
      </c>
      <c r="E22" s="102">
        <v>617</v>
      </c>
      <c r="F22" s="103">
        <v>93.20241691842901</v>
      </c>
      <c r="G22" s="104"/>
      <c r="H22" s="218">
        <v>27.648</v>
      </c>
      <c r="I22" s="219">
        <v>24.299999999999997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259</v>
      </c>
      <c r="D24" s="102">
        <v>184</v>
      </c>
      <c r="E24" s="102">
        <v>180</v>
      </c>
      <c r="F24" s="103">
        <v>97.82608695652173</v>
      </c>
      <c r="G24" s="104"/>
      <c r="H24" s="218">
        <v>9.045</v>
      </c>
      <c r="I24" s="219">
        <v>6.66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775</v>
      </c>
      <c r="D26" s="102">
        <v>650</v>
      </c>
      <c r="E26" s="102">
        <v>650</v>
      </c>
      <c r="F26" s="103">
        <v>100</v>
      </c>
      <c r="G26" s="104"/>
      <c r="H26" s="218">
        <v>32.881</v>
      </c>
      <c r="I26" s="219">
        <v>27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>
        <v>39</v>
      </c>
      <c r="E28" s="94">
        <v>45</v>
      </c>
      <c r="F28" s="95"/>
      <c r="G28" s="95"/>
      <c r="H28" s="217"/>
      <c r="I28" s="217">
        <v>1.127</v>
      </c>
      <c r="J28" s="217"/>
      <c r="K28" s="96"/>
    </row>
    <row r="29" spans="1:11" s="97" customFormat="1" ht="11.25" customHeight="1">
      <c r="A29" s="99" t="s">
        <v>21</v>
      </c>
      <c r="B29" s="93"/>
      <c r="C29" s="94">
        <v>5</v>
      </c>
      <c r="D29" s="94">
        <v>3</v>
      </c>
      <c r="E29" s="94">
        <v>3</v>
      </c>
      <c r="F29" s="95"/>
      <c r="G29" s="95"/>
      <c r="H29" s="217">
        <v>0.15</v>
      </c>
      <c r="I29" s="217">
        <v>0.084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196</v>
      </c>
      <c r="D30" s="94">
        <v>182</v>
      </c>
      <c r="E30" s="94">
        <v>180</v>
      </c>
      <c r="F30" s="95"/>
      <c r="G30" s="95"/>
      <c r="H30" s="217">
        <v>6.611</v>
      </c>
      <c r="I30" s="217">
        <v>6.37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201</v>
      </c>
      <c r="D31" s="102">
        <v>224</v>
      </c>
      <c r="E31" s="102">
        <v>228</v>
      </c>
      <c r="F31" s="103">
        <v>101.78571428571429</v>
      </c>
      <c r="G31" s="104"/>
      <c r="H31" s="218">
        <v>6.761</v>
      </c>
      <c r="I31" s="219">
        <v>7.581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169</v>
      </c>
      <c r="D33" s="94">
        <v>135</v>
      </c>
      <c r="E33" s="94"/>
      <c r="F33" s="95"/>
      <c r="G33" s="95"/>
      <c r="H33" s="217">
        <v>3.287</v>
      </c>
      <c r="I33" s="217">
        <v>2.625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184</v>
      </c>
      <c r="D34" s="94">
        <v>180</v>
      </c>
      <c r="E34" s="94"/>
      <c r="F34" s="95"/>
      <c r="G34" s="95"/>
      <c r="H34" s="217">
        <v>4.766</v>
      </c>
      <c r="I34" s="217">
        <v>4.7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248</v>
      </c>
      <c r="D35" s="94">
        <v>250</v>
      </c>
      <c r="E35" s="94"/>
      <c r="F35" s="95"/>
      <c r="G35" s="95"/>
      <c r="H35" s="217">
        <v>5.115</v>
      </c>
      <c r="I35" s="217">
        <v>4.8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101</v>
      </c>
      <c r="D36" s="94">
        <v>101</v>
      </c>
      <c r="E36" s="94"/>
      <c r="F36" s="95"/>
      <c r="G36" s="95"/>
      <c r="H36" s="217">
        <v>2.881</v>
      </c>
      <c r="I36" s="217">
        <v>2.881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702</v>
      </c>
      <c r="D37" s="102">
        <v>666</v>
      </c>
      <c r="E37" s="102"/>
      <c r="F37" s="103"/>
      <c r="G37" s="104"/>
      <c r="H37" s="218">
        <v>16.049</v>
      </c>
      <c r="I37" s="219">
        <v>15.006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/>
      <c r="I39" s="219"/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380</v>
      </c>
      <c r="D41" s="94">
        <v>356</v>
      </c>
      <c r="E41" s="94">
        <v>293</v>
      </c>
      <c r="F41" s="95"/>
      <c r="G41" s="95"/>
      <c r="H41" s="217">
        <v>17.1</v>
      </c>
      <c r="I41" s="217">
        <v>15.36</v>
      </c>
      <c r="J41" s="217"/>
      <c r="K41" s="96"/>
    </row>
    <row r="42" spans="1:11" s="97" customFormat="1" ht="11.25" customHeight="1">
      <c r="A42" s="99" t="s">
        <v>31</v>
      </c>
      <c r="B42" s="93"/>
      <c r="C42" s="94">
        <v>774</v>
      </c>
      <c r="D42" s="94">
        <v>795</v>
      </c>
      <c r="E42" s="94">
        <v>748</v>
      </c>
      <c r="F42" s="95"/>
      <c r="G42" s="95"/>
      <c r="H42" s="217">
        <v>29.412</v>
      </c>
      <c r="I42" s="217">
        <v>30.608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60</v>
      </c>
      <c r="D43" s="94">
        <v>25</v>
      </c>
      <c r="E43" s="94">
        <v>30</v>
      </c>
      <c r="F43" s="95"/>
      <c r="G43" s="95"/>
      <c r="H43" s="217">
        <v>1.8</v>
      </c>
      <c r="I43" s="217">
        <v>0.8</v>
      </c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>
        <v>2100</v>
      </c>
      <c r="D45" s="94">
        <v>2038</v>
      </c>
      <c r="E45" s="94">
        <v>1800</v>
      </c>
      <c r="F45" s="95"/>
      <c r="G45" s="95"/>
      <c r="H45" s="217">
        <v>100.8</v>
      </c>
      <c r="I45" s="217">
        <v>81.52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398</v>
      </c>
      <c r="D46" s="94">
        <v>400</v>
      </c>
      <c r="E46" s="94">
        <v>400</v>
      </c>
      <c r="F46" s="95"/>
      <c r="G46" s="95"/>
      <c r="H46" s="217">
        <v>13.93</v>
      </c>
      <c r="I46" s="217">
        <v>18</v>
      </c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>
        <v>2820</v>
      </c>
      <c r="D48" s="94">
        <v>2600</v>
      </c>
      <c r="E48" s="94">
        <v>2500</v>
      </c>
      <c r="F48" s="95"/>
      <c r="G48" s="95"/>
      <c r="H48" s="217">
        <v>132.54</v>
      </c>
      <c r="I48" s="217">
        <v>104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445</v>
      </c>
      <c r="D49" s="94">
        <v>381</v>
      </c>
      <c r="E49" s="94">
        <v>375</v>
      </c>
      <c r="F49" s="95"/>
      <c r="G49" s="95"/>
      <c r="H49" s="217">
        <v>20.025</v>
      </c>
      <c r="I49" s="217">
        <v>16.002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6977</v>
      </c>
      <c r="D50" s="102">
        <v>6595</v>
      </c>
      <c r="E50" s="102">
        <v>6146</v>
      </c>
      <c r="F50" s="103">
        <v>93.1918119787718</v>
      </c>
      <c r="G50" s="104"/>
      <c r="H50" s="218">
        <v>315.60699999999997</v>
      </c>
      <c r="I50" s="219">
        <v>266.29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96</v>
      </c>
      <c r="D52" s="102">
        <v>66</v>
      </c>
      <c r="E52" s="102">
        <v>66</v>
      </c>
      <c r="F52" s="103">
        <v>100</v>
      </c>
      <c r="G52" s="104"/>
      <c r="H52" s="218">
        <v>2.743</v>
      </c>
      <c r="I52" s="219">
        <v>1.891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1200</v>
      </c>
      <c r="D54" s="94">
        <v>1100</v>
      </c>
      <c r="E54" s="94">
        <v>1000</v>
      </c>
      <c r="F54" s="95"/>
      <c r="G54" s="95"/>
      <c r="H54" s="217">
        <v>37.2</v>
      </c>
      <c r="I54" s="217">
        <v>35.75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136</v>
      </c>
      <c r="D55" s="94">
        <v>115</v>
      </c>
      <c r="E55" s="94">
        <v>120</v>
      </c>
      <c r="F55" s="95"/>
      <c r="G55" s="95"/>
      <c r="H55" s="217">
        <v>4.08</v>
      </c>
      <c r="I55" s="217">
        <v>3.45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100</v>
      </c>
      <c r="D56" s="94">
        <v>79.37</v>
      </c>
      <c r="E56" s="94">
        <v>66</v>
      </c>
      <c r="F56" s="95"/>
      <c r="G56" s="95"/>
      <c r="H56" s="217">
        <v>1.248</v>
      </c>
      <c r="I56" s="217">
        <v>1.082</v>
      </c>
      <c r="J56" s="217"/>
      <c r="K56" s="96"/>
    </row>
    <row r="57" spans="1:11" s="97" customFormat="1" ht="11.25" customHeight="1">
      <c r="A57" s="99" t="s">
        <v>44</v>
      </c>
      <c r="B57" s="93"/>
      <c r="C57" s="94">
        <v>59</v>
      </c>
      <c r="D57" s="94">
        <v>40</v>
      </c>
      <c r="E57" s="94">
        <v>40</v>
      </c>
      <c r="F57" s="95"/>
      <c r="G57" s="95"/>
      <c r="H57" s="217">
        <v>1.254</v>
      </c>
      <c r="I57" s="217">
        <v>0.96</v>
      </c>
      <c r="J57" s="217"/>
      <c r="K57" s="96"/>
    </row>
    <row r="58" spans="1:11" s="97" customFormat="1" ht="11.25" customHeight="1">
      <c r="A58" s="99" t="s">
        <v>45</v>
      </c>
      <c r="B58" s="93"/>
      <c r="C58" s="94">
        <v>137</v>
      </c>
      <c r="D58" s="94">
        <v>203</v>
      </c>
      <c r="E58" s="94">
        <v>136</v>
      </c>
      <c r="F58" s="95"/>
      <c r="G58" s="95"/>
      <c r="H58" s="217">
        <v>4.11</v>
      </c>
      <c r="I58" s="217">
        <v>7.917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1632</v>
      </c>
      <c r="D59" s="102">
        <v>1537.37</v>
      </c>
      <c r="E59" s="102">
        <v>1362</v>
      </c>
      <c r="F59" s="103">
        <v>88.59285663178025</v>
      </c>
      <c r="G59" s="104"/>
      <c r="H59" s="218">
        <v>47.891999999999996</v>
      </c>
      <c r="I59" s="219">
        <v>49.159000000000006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390</v>
      </c>
      <c r="D61" s="94">
        <v>390</v>
      </c>
      <c r="E61" s="94">
        <v>290</v>
      </c>
      <c r="F61" s="95"/>
      <c r="G61" s="95"/>
      <c r="H61" s="217">
        <v>8.873</v>
      </c>
      <c r="I61" s="217">
        <v>8.58</v>
      </c>
      <c r="J61" s="217"/>
      <c r="K61" s="96"/>
    </row>
    <row r="62" spans="1:11" s="97" customFormat="1" ht="11.25" customHeight="1">
      <c r="A62" s="99" t="s">
        <v>48</v>
      </c>
      <c r="B62" s="93"/>
      <c r="C62" s="94">
        <v>97</v>
      </c>
      <c r="D62" s="94">
        <v>97</v>
      </c>
      <c r="E62" s="94"/>
      <c r="F62" s="95"/>
      <c r="G62" s="95"/>
      <c r="H62" s="217">
        <v>2.059</v>
      </c>
      <c r="I62" s="217">
        <v>2.073</v>
      </c>
      <c r="J62" s="217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>
        <v>487</v>
      </c>
      <c r="D64" s="102">
        <v>487</v>
      </c>
      <c r="E64" s="102"/>
      <c r="F64" s="103"/>
      <c r="G64" s="104"/>
      <c r="H64" s="218">
        <v>10.931999999999999</v>
      </c>
      <c r="I64" s="219">
        <v>10.653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913</v>
      </c>
      <c r="D66" s="102">
        <v>925</v>
      </c>
      <c r="E66" s="102">
        <v>925</v>
      </c>
      <c r="F66" s="103">
        <v>100</v>
      </c>
      <c r="G66" s="104"/>
      <c r="H66" s="218">
        <v>30.247</v>
      </c>
      <c r="I66" s="219">
        <v>31.24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615</v>
      </c>
      <c r="D68" s="94">
        <v>405</v>
      </c>
      <c r="E68" s="94">
        <v>500</v>
      </c>
      <c r="F68" s="95"/>
      <c r="G68" s="95"/>
      <c r="H68" s="217">
        <v>20.357</v>
      </c>
      <c r="I68" s="217">
        <v>15</v>
      </c>
      <c r="J68" s="217"/>
      <c r="K68" s="96"/>
    </row>
    <row r="69" spans="1:11" s="97" customFormat="1" ht="11.25" customHeight="1">
      <c r="A69" s="99" t="s">
        <v>53</v>
      </c>
      <c r="B69" s="93"/>
      <c r="C69" s="94">
        <v>154</v>
      </c>
      <c r="D69" s="94">
        <v>160</v>
      </c>
      <c r="E69" s="94">
        <v>150</v>
      </c>
      <c r="F69" s="95"/>
      <c r="G69" s="95"/>
      <c r="H69" s="217">
        <v>5.39</v>
      </c>
      <c r="I69" s="217">
        <v>6</v>
      </c>
      <c r="J69" s="217"/>
      <c r="K69" s="96"/>
    </row>
    <row r="70" spans="1:11" s="106" customFormat="1" ht="11.25" customHeight="1">
      <c r="A70" s="100" t="s">
        <v>54</v>
      </c>
      <c r="B70" s="101"/>
      <c r="C70" s="102">
        <v>769</v>
      </c>
      <c r="D70" s="102">
        <v>565</v>
      </c>
      <c r="E70" s="102">
        <v>650</v>
      </c>
      <c r="F70" s="103">
        <v>115.04424778761062</v>
      </c>
      <c r="G70" s="104"/>
      <c r="H70" s="218">
        <v>25.747</v>
      </c>
      <c r="I70" s="219">
        <v>21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210</v>
      </c>
      <c r="D72" s="94">
        <v>167</v>
      </c>
      <c r="E72" s="94">
        <v>167</v>
      </c>
      <c r="F72" s="95"/>
      <c r="G72" s="95"/>
      <c r="H72" s="217">
        <v>5.239</v>
      </c>
      <c r="I72" s="217">
        <v>3.828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97</v>
      </c>
      <c r="D73" s="94">
        <v>97</v>
      </c>
      <c r="E73" s="94">
        <v>97</v>
      </c>
      <c r="F73" s="95"/>
      <c r="G73" s="95"/>
      <c r="H73" s="217">
        <v>4.85</v>
      </c>
      <c r="I73" s="217">
        <v>3.85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541</v>
      </c>
      <c r="D74" s="94">
        <v>306</v>
      </c>
      <c r="E74" s="94">
        <v>320</v>
      </c>
      <c r="F74" s="95"/>
      <c r="G74" s="95"/>
      <c r="H74" s="217">
        <v>21.64</v>
      </c>
      <c r="I74" s="217">
        <v>10.71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495</v>
      </c>
      <c r="D75" s="94">
        <v>45</v>
      </c>
      <c r="E75" s="94">
        <v>495</v>
      </c>
      <c r="F75" s="95"/>
      <c r="G75" s="95"/>
      <c r="H75" s="217">
        <v>10.476</v>
      </c>
      <c r="I75" s="217">
        <v>1.967</v>
      </c>
      <c r="J75" s="217"/>
      <c r="K75" s="96"/>
    </row>
    <row r="76" spans="1:11" s="97" customFormat="1" ht="11.25" customHeight="1">
      <c r="A76" s="99" t="s">
        <v>59</v>
      </c>
      <c r="B76" s="93"/>
      <c r="C76" s="94">
        <v>120</v>
      </c>
      <c r="D76" s="94">
        <v>120</v>
      </c>
      <c r="E76" s="94">
        <v>120</v>
      </c>
      <c r="F76" s="95"/>
      <c r="G76" s="95"/>
      <c r="H76" s="217">
        <v>3.6</v>
      </c>
      <c r="I76" s="217">
        <v>3.36</v>
      </c>
      <c r="J76" s="217"/>
      <c r="K76" s="96"/>
    </row>
    <row r="77" spans="1:11" s="97" customFormat="1" ht="11.25" customHeight="1">
      <c r="A77" s="99" t="s">
        <v>60</v>
      </c>
      <c r="B77" s="93"/>
      <c r="C77" s="94">
        <v>94</v>
      </c>
      <c r="D77" s="94">
        <v>40</v>
      </c>
      <c r="E77" s="94">
        <v>66</v>
      </c>
      <c r="F77" s="95"/>
      <c r="G77" s="95"/>
      <c r="H77" s="217">
        <v>1.992</v>
      </c>
      <c r="I77" s="217">
        <v>0.848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420</v>
      </c>
      <c r="D78" s="94">
        <v>360</v>
      </c>
      <c r="E78" s="94">
        <v>380</v>
      </c>
      <c r="F78" s="95"/>
      <c r="G78" s="95"/>
      <c r="H78" s="217">
        <v>12.05</v>
      </c>
      <c r="I78" s="217">
        <v>10.8</v>
      </c>
      <c r="J78" s="217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7"/>
      <c r="I79" s="217"/>
      <c r="J79" s="217"/>
      <c r="K79" s="96"/>
    </row>
    <row r="80" spans="1:11" s="106" customFormat="1" ht="11.25" customHeight="1">
      <c r="A80" s="107" t="s">
        <v>63</v>
      </c>
      <c r="B80" s="101"/>
      <c r="C80" s="102">
        <v>1977</v>
      </c>
      <c r="D80" s="102">
        <v>1135</v>
      </c>
      <c r="E80" s="102">
        <v>1645</v>
      </c>
      <c r="F80" s="103">
        <v>144.9339207048458</v>
      </c>
      <c r="G80" s="104"/>
      <c r="H80" s="218">
        <v>59.846999999999994</v>
      </c>
      <c r="I80" s="219">
        <v>35.363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245</v>
      </c>
      <c r="D82" s="94">
        <v>245</v>
      </c>
      <c r="E82" s="94">
        <v>245</v>
      </c>
      <c r="F82" s="95"/>
      <c r="G82" s="95"/>
      <c r="H82" s="217">
        <v>5.646</v>
      </c>
      <c r="I82" s="217">
        <v>5.646</v>
      </c>
      <c r="J82" s="217"/>
      <c r="K82" s="96"/>
    </row>
    <row r="83" spans="1:11" s="97" customFormat="1" ht="11.25" customHeight="1">
      <c r="A83" s="99" t="s">
        <v>65</v>
      </c>
      <c r="B83" s="93"/>
      <c r="C83" s="94">
        <v>63</v>
      </c>
      <c r="D83" s="94">
        <v>60</v>
      </c>
      <c r="E83" s="94">
        <v>60</v>
      </c>
      <c r="F83" s="95"/>
      <c r="G83" s="95"/>
      <c r="H83" s="217">
        <v>0.988</v>
      </c>
      <c r="I83" s="217">
        <v>0.94</v>
      </c>
      <c r="J83" s="217"/>
      <c r="K83" s="96"/>
    </row>
    <row r="84" spans="1:11" s="106" customFormat="1" ht="11.25" customHeight="1">
      <c r="A84" s="100" t="s">
        <v>66</v>
      </c>
      <c r="B84" s="101"/>
      <c r="C84" s="102">
        <v>308</v>
      </c>
      <c r="D84" s="102">
        <v>305</v>
      </c>
      <c r="E84" s="102">
        <v>305</v>
      </c>
      <c r="F84" s="103">
        <v>100</v>
      </c>
      <c r="G84" s="104"/>
      <c r="H84" s="218">
        <v>6.634</v>
      </c>
      <c r="I84" s="219">
        <v>6.586</v>
      </c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31633</v>
      </c>
      <c r="D87" s="117">
        <v>29008.37</v>
      </c>
      <c r="E87" s="117"/>
      <c r="F87" s="118"/>
      <c r="G87" s="104"/>
      <c r="H87" s="222">
        <v>942.1709999999998</v>
      </c>
      <c r="I87" s="223">
        <v>832.8820000000001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8" zoomScaleSheetLayoutView="98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87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>
        <v>60</v>
      </c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>
        <v>35</v>
      </c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>
        <v>15</v>
      </c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>
        <v>110</v>
      </c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30</v>
      </c>
      <c r="D17" s="102">
        <v>33</v>
      </c>
      <c r="E17" s="102">
        <v>33</v>
      </c>
      <c r="F17" s="103">
        <v>100</v>
      </c>
      <c r="G17" s="104"/>
      <c r="H17" s="218">
        <v>0.039</v>
      </c>
      <c r="I17" s="219">
        <v>0.039</v>
      </c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1382</v>
      </c>
      <c r="D19" s="94">
        <v>2660</v>
      </c>
      <c r="E19" s="94">
        <v>2600</v>
      </c>
      <c r="F19" s="95"/>
      <c r="G19" s="95"/>
      <c r="H19" s="217">
        <v>3.864</v>
      </c>
      <c r="I19" s="217">
        <v>7.155</v>
      </c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1382</v>
      </c>
      <c r="D22" s="102">
        <v>2660</v>
      </c>
      <c r="E22" s="102">
        <v>2600</v>
      </c>
      <c r="F22" s="103">
        <v>97.74436090225564</v>
      </c>
      <c r="G22" s="104"/>
      <c r="H22" s="218">
        <v>3.864</v>
      </c>
      <c r="I22" s="219">
        <v>7.155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3976</v>
      </c>
      <c r="D24" s="102">
        <v>4074</v>
      </c>
      <c r="E24" s="102">
        <v>4000</v>
      </c>
      <c r="F24" s="103">
        <v>98.18360333824252</v>
      </c>
      <c r="G24" s="104"/>
      <c r="H24" s="218">
        <v>8.138</v>
      </c>
      <c r="I24" s="219">
        <v>7.564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814</v>
      </c>
      <c r="D26" s="102">
        <v>700</v>
      </c>
      <c r="E26" s="102">
        <v>800</v>
      </c>
      <c r="F26" s="103">
        <v>114.28571428571429</v>
      </c>
      <c r="G26" s="104"/>
      <c r="H26" s="218">
        <v>1.576</v>
      </c>
      <c r="I26" s="219">
        <v>1.5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4336</v>
      </c>
      <c r="D28" s="94">
        <v>4058</v>
      </c>
      <c r="E28" s="94">
        <v>4000</v>
      </c>
      <c r="F28" s="95"/>
      <c r="G28" s="95"/>
      <c r="H28" s="217">
        <v>11.081</v>
      </c>
      <c r="I28" s="217">
        <v>12.601</v>
      </c>
      <c r="J28" s="217"/>
      <c r="K28" s="96"/>
    </row>
    <row r="29" spans="1:11" s="97" customFormat="1" ht="11.25" customHeight="1">
      <c r="A29" s="99" t="s">
        <v>21</v>
      </c>
      <c r="B29" s="93"/>
      <c r="C29" s="94">
        <v>3865</v>
      </c>
      <c r="D29" s="94">
        <v>5157</v>
      </c>
      <c r="E29" s="94">
        <v>5157</v>
      </c>
      <c r="F29" s="95"/>
      <c r="G29" s="95"/>
      <c r="H29" s="217">
        <v>3.092</v>
      </c>
      <c r="I29" s="217">
        <v>4.462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7280</v>
      </c>
      <c r="D30" s="94">
        <v>8464</v>
      </c>
      <c r="E30" s="94">
        <v>8500</v>
      </c>
      <c r="F30" s="95"/>
      <c r="G30" s="95"/>
      <c r="H30" s="217">
        <v>7.891</v>
      </c>
      <c r="I30" s="217">
        <v>11.717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15481</v>
      </c>
      <c r="D31" s="102">
        <v>17679</v>
      </c>
      <c r="E31" s="102">
        <v>17657</v>
      </c>
      <c r="F31" s="103">
        <v>99.87555857231744</v>
      </c>
      <c r="G31" s="104"/>
      <c r="H31" s="218">
        <v>22.064</v>
      </c>
      <c r="I31" s="219">
        <v>28.78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203</v>
      </c>
      <c r="D33" s="94">
        <v>76</v>
      </c>
      <c r="E33" s="94"/>
      <c r="F33" s="95"/>
      <c r="G33" s="95"/>
      <c r="H33" s="217">
        <v>0.419</v>
      </c>
      <c r="I33" s="217">
        <v>0.15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2005</v>
      </c>
      <c r="D34" s="94">
        <v>1500</v>
      </c>
      <c r="E34" s="94"/>
      <c r="F34" s="95"/>
      <c r="G34" s="95"/>
      <c r="H34" s="217">
        <v>3.184</v>
      </c>
      <c r="I34" s="217">
        <v>2.45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888</v>
      </c>
      <c r="D35" s="94">
        <v>600</v>
      </c>
      <c r="E35" s="94"/>
      <c r="F35" s="95"/>
      <c r="G35" s="95"/>
      <c r="H35" s="217">
        <v>1.934</v>
      </c>
      <c r="I35" s="217">
        <v>1.2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12</v>
      </c>
      <c r="D36" s="94">
        <v>12</v>
      </c>
      <c r="E36" s="94"/>
      <c r="F36" s="95"/>
      <c r="G36" s="95"/>
      <c r="H36" s="217">
        <v>0.024</v>
      </c>
      <c r="I36" s="217">
        <v>0.024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3108</v>
      </c>
      <c r="D37" s="102">
        <v>2188</v>
      </c>
      <c r="E37" s="102"/>
      <c r="F37" s="103"/>
      <c r="G37" s="104"/>
      <c r="H37" s="218">
        <v>5.561</v>
      </c>
      <c r="I37" s="219">
        <v>3.824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7</v>
      </c>
      <c r="D39" s="102">
        <v>7</v>
      </c>
      <c r="E39" s="102">
        <v>6</v>
      </c>
      <c r="F39" s="103">
        <v>85.71428571428571</v>
      </c>
      <c r="G39" s="104"/>
      <c r="H39" s="218">
        <v>0.01</v>
      </c>
      <c r="I39" s="219">
        <v>0.01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5129</v>
      </c>
      <c r="D41" s="94">
        <v>5676</v>
      </c>
      <c r="E41" s="94">
        <v>5810</v>
      </c>
      <c r="F41" s="95"/>
      <c r="G41" s="95"/>
      <c r="H41" s="217">
        <v>4.82</v>
      </c>
      <c r="I41" s="217">
        <v>5.962</v>
      </c>
      <c r="J41" s="217"/>
      <c r="K41" s="96"/>
    </row>
    <row r="42" spans="1:11" s="97" customFormat="1" ht="11.25" customHeight="1">
      <c r="A42" s="99" t="s">
        <v>31</v>
      </c>
      <c r="B42" s="93"/>
      <c r="C42" s="94">
        <v>59395</v>
      </c>
      <c r="D42" s="94">
        <v>65062</v>
      </c>
      <c r="E42" s="94">
        <v>58434</v>
      </c>
      <c r="F42" s="95"/>
      <c r="G42" s="95"/>
      <c r="H42" s="217">
        <v>65.46</v>
      </c>
      <c r="I42" s="217">
        <v>109.3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11364</v>
      </c>
      <c r="D43" s="94">
        <v>9353</v>
      </c>
      <c r="E43" s="94">
        <v>9000</v>
      </c>
      <c r="F43" s="95"/>
      <c r="G43" s="95"/>
      <c r="H43" s="217">
        <v>23.029</v>
      </c>
      <c r="I43" s="217">
        <v>21.584</v>
      </c>
      <c r="J43" s="217"/>
      <c r="K43" s="96"/>
    </row>
    <row r="44" spans="1:11" s="97" customFormat="1" ht="11.25" customHeight="1">
      <c r="A44" s="99" t="s">
        <v>33</v>
      </c>
      <c r="B44" s="93"/>
      <c r="C44" s="94">
        <v>39675</v>
      </c>
      <c r="D44" s="94">
        <v>38285</v>
      </c>
      <c r="E44" s="94">
        <v>37000</v>
      </c>
      <c r="F44" s="95"/>
      <c r="G44" s="95"/>
      <c r="H44" s="217">
        <v>34.531</v>
      </c>
      <c r="I44" s="217">
        <v>62.953</v>
      </c>
      <c r="J44" s="217"/>
      <c r="K44" s="96"/>
    </row>
    <row r="45" spans="1:11" s="97" customFormat="1" ht="11.25" customHeight="1">
      <c r="A45" s="99" t="s">
        <v>34</v>
      </c>
      <c r="B45" s="93"/>
      <c r="C45" s="94">
        <v>14680</v>
      </c>
      <c r="D45" s="94">
        <v>16090</v>
      </c>
      <c r="E45" s="94">
        <v>15000</v>
      </c>
      <c r="F45" s="95"/>
      <c r="G45" s="95"/>
      <c r="H45" s="217">
        <v>12.412</v>
      </c>
      <c r="I45" s="217">
        <v>18.582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28311</v>
      </c>
      <c r="D46" s="94">
        <v>28933</v>
      </c>
      <c r="E46" s="94">
        <v>28500</v>
      </c>
      <c r="F46" s="95"/>
      <c r="G46" s="95"/>
      <c r="H46" s="217">
        <v>29.101</v>
      </c>
      <c r="I46" s="217">
        <v>25.362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44751</v>
      </c>
      <c r="D47" s="94">
        <v>44322</v>
      </c>
      <c r="E47" s="94">
        <v>42800</v>
      </c>
      <c r="F47" s="95"/>
      <c r="G47" s="95"/>
      <c r="H47" s="217">
        <v>56.501</v>
      </c>
      <c r="I47" s="217">
        <v>56.314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40387</v>
      </c>
      <c r="D48" s="94">
        <v>45169</v>
      </c>
      <c r="E48" s="94">
        <v>45000</v>
      </c>
      <c r="F48" s="95"/>
      <c r="G48" s="95"/>
      <c r="H48" s="217">
        <v>25.073</v>
      </c>
      <c r="I48" s="217">
        <v>72.073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22408</v>
      </c>
      <c r="D49" s="94">
        <v>26263</v>
      </c>
      <c r="E49" s="94">
        <v>26000</v>
      </c>
      <c r="F49" s="95"/>
      <c r="G49" s="95"/>
      <c r="H49" s="217">
        <v>29.933</v>
      </c>
      <c r="I49" s="217">
        <v>37.369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266100</v>
      </c>
      <c r="D50" s="102">
        <v>279153</v>
      </c>
      <c r="E50" s="102">
        <v>267544</v>
      </c>
      <c r="F50" s="103">
        <v>95.84134865109814</v>
      </c>
      <c r="G50" s="104"/>
      <c r="H50" s="218">
        <v>280.86</v>
      </c>
      <c r="I50" s="219">
        <v>409.499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788</v>
      </c>
      <c r="D52" s="102">
        <v>1189</v>
      </c>
      <c r="E52" s="102">
        <v>1189</v>
      </c>
      <c r="F52" s="103">
        <v>100</v>
      </c>
      <c r="G52" s="104"/>
      <c r="H52" s="218">
        <v>0.786</v>
      </c>
      <c r="I52" s="219">
        <v>1.963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3313</v>
      </c>
      <c r="D54" s="94">
        <v>3519</v>
      </c>
      <c r="E54" s="94">
        <v>3350</v>
      </c>
      <c r="F54" s="95"/>
      <c r="G54" s="95"/>
      <c r="H54" s="217">
        <v>4.515</v>
      </c>
      <c r="I54" s="217">
        <v>5.169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897</v>
      </c>
      <c r="D55" s="94">
        <v>900</v>
      </c>
      <c r="E55" s="94">
        <v>906</v>
      </c>
      <c r="F55" s="95"/>
      <c r="G55" s="95"/>
      <c r="H55" s="217">
        <v>0.675</v>
      </c>
      <c r="I55" s="217">
        <v>0.72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138529</v>
      </c>
      <c r="D56" s="94">
        <v>133388</v>
      </c>
      <c r="E56" s="94">
        <v>144700</v>
      </c>
      <c r="F56" s="95"/>
      <c r="G56" s="95"/>
      <c r="H56" s="217">
        <v>89.12</v>
      </c>
      <c r="I56" s="217">
        <v>109.8</v>
      </c>
      <c r="J56" s="217"/>
      <c r="K56" s="96"/>
    </row>
    <row r="57" spans="1:11" s="97" customFormat="1" ht="11.25" customHeight="1">
      <c r="A57" s="99" t="s">
        <v>44</v>
      </c>
      <c r="B57" s="93"/>
      <c r="C57" s="94">
        <v>29548</v>
      </c>
      <c r="D57" s="94">
        <v>29320</v>
      </c>
      <c r="E57" s="94">
        <v>29320</v>
      </c>
      <c r="F57" s="95"/>
      <c r="G57" s="95"/>
      <c r="H57" s="217">
        <v>27.642</v>
      </c>
      <c r="I57" s="217">
        <v>33.785</v>
      </c>
      <c r="J57" s="217"/>
      <c r="K57" s="96"/>
    </row>
    <row r="58" spans="1:11" s="97" customFormat="1" ht="11.25" customHeight="1">
      <c r="A58" s="99" t="s">
        <v>45</v>
      </c>
      <c r="B58" s="93"/>
      <c r="C58" s="94">
        <v>1463</v>
      </c>
      <c r="D58" s="94">
        <v>1463</v>
      </c>
      <c r="E58" s="94">
        <v>1343</v>
      </c>
      <c r="F58" s="95"/>
      <c r="G58" s="95"/>
      <c r="H58" s="217">
        <v>0.804</v>
      </c>
      <c r="I58" s="217">
        <v>1.247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173750</v>
      </c>
      <c r="D59" s="102">
        <v>168590</v>
      </c>
      <c r="E59" s="102">
        <v>179619</v>
      </c>
      <c r="F59" s="103">
        <v>106.54190640014235</v>
      </c>
      <c r="G59" s="104"/>
      <c r="H59" s="218">
        <v>122.756</v>
      </c>
      <c r="I59" s="219">
        <v>150.721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416</v>
      </c>
      <c r="D61" s="94">
        <v>465</v>
      </c>
      <c r="E61" s="94">
        <v>465</v>
      </c>
      <c r="F61" s="95"/>
      <c r="G61" s="95"/>
      <c r="H61" s="217">
        <v>0.133</v>
      </c>
      <c r="I61" s="217">
        <v>0.257</v>
      </c>
      <c r="J61" s="217"/>
      <c r="K61" s="96"/>
    </row>
    <row r="62" spans="1:11" s="97" customFormat="1" ht="11.25" customHeight="1">
      <c r="A62" s="99" t="s">
        <v>48</v>
      </c>
      <c r="B62" s="93"/>
      <c r="C62" s="94">
        <v>15</v>
      </c>
      <c r="D62" s="94"/>
      <c r="E62" s="94"/>
      <c r="F62" s="95"/>
      <c r="G62" s="95"/>
      <c r="H62" s="217">
        <v>0.011</v>
      </c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94">
        <v>571</v>
      </c>
      <c r="D63" s="94">
        <v>576</v>
      </c>
      <c r="E63" s="94"/>
      <c r="F63" s="95"/>
      <c r="G63" s="95"/>
      <c r="H63" s="217">
        <v>0.501</v>
      </c>
      <c r="I63" s="217">
        <v>0.537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1002</v>
      </c>
      <c r="D64" s="102">
        <v>1041</v>
      </c>
      <c r="E64" s="102"/>
      <c r="F64" s="103"/>
      <c r="G64" s="104"/>
      <c r="H64" s="218">
        <v>0.645</v>
      </c>
      <c r="I64" s="219">
        <v>0.794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15</v>
      </c>
      <c r="D66" s="102">
        <v>18</v>
      </c>
      <c r="E66" s="102">
        <v>10</v>
      </c>
      <c r="F66" s="103">
        <v>55.55555555555556</v>
      </c>
      <c r="G66" s="104"/>
      <c r="H66" s="218">
        <v>0.014</v>
      </c>
      <c r="I66" s="219">
        <v>0.017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15150</v>
      </c>
      <c r="D68" s="94">
        <v>10000</v>
      </c>
      <c r="E68" s="94">
        <v>14500</v>
      </c>
      <c r="F68" s="95"/>
      <c r="G68" s="95"/>
      <c r="H68" s="217">
        <v>15.619</v>
      </c>
      <c r="I68" s="217">
        <v>14</v>
      </c>
      <c r="J68" s="217"/>
      <c r="K68" s="96"/>
    </row>
    <row r="69" spans="1:11" s="97" customFormat="1" ht="11.25" customHeight="1">
      <c r="A69" s="99" t="s">
        <v>53</v>
      </c>
      <c r="B69" s="93"/>
      <c r="C69" s="94">
        <v>995</v>
      </c>
      <c r="D69" s="94">
        <v>600</v>
      </c>
      <c r="E69" s="94">
        <v>900</v>
      </c>
      <c r="F69" s="95"/>
      <c r="G69" s="95"/>
      <c r="H69" s="217">
        <v>3.196</v>
      </c>
      <c r="I69" s="217">
        <v>1.5</v>
      </c>
      <c r="J69" s="217"/>
      <c r="K69" s="96"/>
    </row>
    <row r="70" spans="1:11" s="106" customFormat="1" ht="11.25" customHeight="1">
      <c r="A70" s="100" t="s">
        <v>54</v>
      </c>
      <c r="B70" s="101"/>
      <c r="C70" s="102">
        <v>16145</v>
      </c>
      <c r="D70" s="102">
        <v>10600</v>
      </c>
      <c r="E70" s="102">
        <v>15400</v>
      </c>
      <c r="F70" s="103">
        <v>145.28301886792454</v>
      </c>
      <c r="G70" s="104"/>
      <c r="H70" s="218">
        <v>18.815</v>
      </c>
      <c r="I70" s="219">
        <v>15.5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2</v>
      </c>
      <c r="D72" s="94">
        <v>27</v>
      </c>
      <c r="E72" s="94">
        <v>26</v>
      </c>
      <c r="F72" s="95"/>
      <c r="G72" s="95"/>
      <c r="H72" s="217"/>
      <c r="I72" s="217">
        <v>0.022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64737</v>
      </c>
      <c r="D73" s="94">
        <v>56389</v>
      </c>
      <c r="E73" s="94">
        <v>56390</v>
      </c>
      <c r="F73" s="95"/>
      <c r="G73" s="95"/>
      <c r="H73" s="217">
        <v>100.98</v>
      </c>
      <c r="I73" s="217">
        <v>88.255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37107</v>
      </c>
      <c r="D74" s="94">
        <v>28387</v>
      </c>
      <c r="E74" s="94">
        <v>40000</v>
      </c>
      <c r="F74" s="95"/>
      <c r="G74" s="95"/>
      <c r="H74" s="217">
        <v>33.331</v>
      </c>
      <c r="I74" s="217">
        <v>39.589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1008</v>
      </c>
      <c r="D75" s="94">
        <v>1259</v>
      </c>
      <c r="E75" s="94">
        <v>1259</v>
      </c>
      <c r="F75" s="95"/>
      <c r="G75" s="95"/>
      <c r="H75" s="217">
        <v>0.406</v>
      </c>
      <c r="I75" s="217">
        <v>0.765</v>
      </c>
      <c r="J75" s="217"/>
      <c r="K75" s="96"/>
    </row>
    <row r="76" spans="1:11" s="97" customFormat="1" ht="11.25" customHeight="1">
      <c r="A76" s="99" t="s">
        <v>59</v>
      </c>
      <c r="B76" s="93"/>
      <c r="C76" s="94">
        <v>15773</v>
      </c>
      <c r="D76" s="94">
        <v>15136</v>
      </c>
      <c r="E76" s="94">
        <v>15136</v>
      </c>
      <c r="F76" s="95"/>
      <c r="G76" s="95"/>
      <c r="H76" s="217">
        <v>26.025</v>
      </c>
      <c r="I76" s="217">
        <v>27.245</v>
      </c>
      <c r="J76" s="217"/>
      <c r="K76" s="96"/>
    </row>
    <row r="77" spans="1:11" s="97" customFormat="1" ht="11.25" customHeight="1">
      <c r="A77" s="99" t="s">
        <v>60</v>
      </c>
      <c r="B77" s="93"/>
      <c r="C77" s="94">
        <v>700</v>
      </c>
      <c r="D77" s="94">
        <v>596</v>
      </c>
      <c r="E77" s="94">
        <v>623</v>
      </c>
      <c r="F77" s="95"/>
      <c r="G77" s="95"/>
      <c r="H77" s="217">
        <v>0.745</v>
      </c>
      <c r="I77" s="217">
        <v>0.65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1838</v>
      </c>
      <c r="D78" s="94">
        <v>1095</v>
      </c>
      <c r="E78" s="94">
        <v>1050</v>
      </c>
      <c r="F78" s="95"/>
      <c r="G78" s="95"/>
      <c r="H78" s="217">
        <v>1.67</v>
      </c>
      <c r="I78" s="217">
        <v>1.444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120866</v>
      </c>
      <c r="D79" s="94">
        <v>97561</v>
      </c>
      <c r="E79" s="94">
        <v>97561</v>
      </c>
      <c r="F79" s="95"/>
      <c r="G79" s="95"/>
      <c r="H79" s="217">
        <v>213.455</v>
      </c>
      <c r="I79" s="217">
        <v>138.905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242031</v>
      </c>
      <c r="D80" s="102">
        <v>200450</v>
      </c>
      <c r="E80" s="102">
        <v>212045</v>
      </c>
      <c r="F80" s="103">
        <v>105.78448490895485</v>
      </c>
      <c r="G80" s="104"/>
      <c r="H80" s="218">
        <v>376.612</v>
      </c>
      <c r="I80" s="219">
        <v>296.875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724629</v>
      </c>
      <c r="D87" s="117">
        <v>688382</v>
      </c>
      <c r="E87" s="117"/>
      <c r="F87" s="118"/>
      <c r="G87" s="104"/>
      <c r="H87" s="222">
        <v>841.74</v>
      </c>
      <c r="I87" s="223">
        <v>924.2410000000001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4" zoomScaleSheetLayoutView="94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88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>
        <v>35</v>
      </c>
      <c r="E9" s="94"/>
      <c r="F9" s="95"/>
      <c r="G9" s="95"/>
      <c r="H9" s="217"/>
      <c r="I9" s="217">
        <v>0.123</v>
      </c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>
        <v>8</v>
      </c>
      <c r="E10" s="94"/>
      <c r="F10" s="95"/>
      <c r="G10" s="95"/>
      <c r="H10" s="217"/>
      <c r="I10" s="217">
        <v>0.028</v>
      </c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>
        <v>35</v>
      </c>
      <c r="E11" s="94"/>
      <c r="F11" s="95"/>
      <c r="G11" s="95"/>
      <c r="H11" s="217"/>
      <c r="I11" s="217">
        <v>0.123</v>
      </c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>
        <v>78</v>
      </c>
      <c r="E13" s="102"/>
      <c r="F13" s="103"/>
      <c r="G13" s="104"/>
      <c r="H13" s="218"/>
      <c r="I13" s="219">
        <v>0.274</v>
      </c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17</v>
      </c>
      <c r="D17" s="102">
        <v>17</v>
      </c>
      <c r="E17" s="102">
        <v>17</v>
      </c>
      <c r="F17" s="103">
        <v>100</v>
      </c>
      <c r="G17" s="104"/>
      <c r="H17" s="218">
        <v>0.025</v>
      </c>
      <c r="I17" s="219">
        <v>0.024</v>
      </c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849</v>
      </c>
      <c r="D19" s="94">
        <v>1067</v>
      </c>
      <c r="E19" s="94">
        <v>1035</v>
      </c>
      <c r="F19" s="95"/>
      <c r="G19" s="95"/>
      <c r="H19" s="217">
        <v>2.207</v>
      </c>
      <c r="I19" s="217">
        <v>2.667</v>
      </c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849</v>
      </c>
      <c r="D22" s="102">
        <v>1067</v>
      </c>
      <c r="E22" s="102">
        <v>1035</v>
      </c>
      <c r="F22" s="103">
        <v>97.00093720712277</v>
      </c>
      <c r="G22" s="104"/>
      <c r="H22" s="218">
        <v>2.207</v>
      </c>
      <c r="I22" s="219">
        <v>2.667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5375</v>
      </c>
      <c r="D24" s="102">
        <v>6131</v>
      </c>
      <c r="E24" s="102">
        <v>5650</v>
      </c>
      <c r="F24" s="103">
        <v>92.15462404175501</v>
      </c>
      <c r="G24" s="104"/>
      <c r="H24" s="218">
        <v>12.414</v>
      </c>
      <c r="I24" s="219">
        <v>16.442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678</v>
      </c>
      <c r="D26" s="102">
        <v>1200</v>
      </c>
      <c r="E26" s="102">
        <v>1300</v>
      </c>
      <c r="F26" s="103">
        <v>108.33333333333333</v>
      </c>
      <c r="G26" s="104"/>
      <c r="H26" s="218">
        <v>1.166</v>
      </c>
      <c r="I26" s="219">
        <v>3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2723</v>
      </c>
      <c r="D28" s="94">
        <v>2116</v>
      </c>
      <c r="E28" s="94">
        <v>2100</v>
      </c>
      <c r="F28" s="95"/>
      <c r="G28" s="95"/>
      <c r="H28" s="217">
        <v>6.612</v>
      </c>
      <c r="I28" s="217">
        <v>6.028</v>
      </c>
      <c r="J28" s="217"/>
      <c r="K28" s="96"/>
    </row>
    <row r="29" spans="1:11" s="97" customFormat="1" ht="11.25" customHeight="1">
      <c r="A29" s="99" t="s">
        <v>21</v>
      </c>
      <c r="B29" s="93"/>
      <c r="C29" s="94">
        <v>94</v>
      </c>
      <c r="D29" s="94">
        <v>103</v>
      </c>
      <c r="E29" s="94">
        <v>103</v>
      </c>
      <c r="F29" s="95"/>
      <c r="G29" s="95"/>
      <c r="H29" s="217">
        <v>0.157</v>
      </c>
      <c r="I29" s="217">
        <v>0.195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1414</v>
      </c>
      <c r="D30" s="94">
        <v>2257</v>
      </c>
      <c r="E30" s="94">
        <v>2300</v>
      </c>
      <c r="F30" s="95"/>
      <c r="G30" s="95"/>
      <c r="H30" s="217">
        <v>2.513</v>
      </c>
      <c r="I30" s="217">
        <v>4.12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4231</v>
      </c>
      <c r="D31" s="102">
        <v>4476</v>
      </c>
      <c r="E31" s="102">
        <v>4503</v>
      </c>
      <c r="F31" s="103">
        <v>100.60321715817695</v>
      </c>
      <c r="G31" s="104"/>
      <c r="H31" s="218">
        <v>9.282</v>
      </c>
      <c r="I31" s="219">
        <v>10.343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3790</v>
      </c>
      <c r="D33" s="94">
        <v>4300</v>
      </c>
      <c r="E33" s="94">
        <v>4000</v>
      </c>
      <c r="F33" s="95"/>
      <c r="G33" s="95"/>
      <c r="H33" s="217">
        <v>7.292</v>
      </c>
      <c r="I33" s="217">
        <v>8.2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3682</v>
      </c>
      <c r="D34" s="94">
        <v>6180</v>
      </c>
      <c r="E34" s="94">
        <v>3700</v>
      </c>
      <c r="F34" s="95"/>
      <c r="G34" s="95"/>
      <c r="H34" s="217">
        <v>10.716</v>
      </c>
      <c r="I34" s="217">
        <v>17.3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2702</v>
      </c>
      <c r="D35" s="94">
        <v>3500</v>
      </c>
      <c r="E35" s="94">
        <v>3000</v>
      </c>
      <c r="F35" s="95"/>
      <c r="G35" s="95"/>
      <c r="H35" s="217">
        <v>6.599</v>
      </c>
      <c r="I35" s="217">
        <v>9.1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463</v>
      </c>
      <c r="D36" s="94">
        <v>463</v>
      </c>
      <c r="E36" s="94">
        <v>356</v>
      </c>
      <c r="F36" s="95"/>
      <c r="G36" s="95"/>
      <c r="H36" s="217">
        <v>1.509</v>
      </c>
      <c r="I36" s="217">
        <v>1.509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10637</v>
      </c>
      <c r="D37" s="102">
        <v>14443</v>
      </c>
      <c r="E37" s="102">
        <v>11056</v>
      </c>
      <c r="F37" s="103">
        <v>76.54919338087655</v>
      </c>
      <c r="G37" s="104"/>
      <c r="H37" s="218">
        <v>26.116</v>
      </c>
      <c r="I37" s="219">
        <v>36.109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/>
      <c r="I39" s="219"/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2892</v>
      </c>
      <c r="D41" s="94">
        <v>1099</v>
      </c>
      <c r="E41" s="94">
        <v>2060</v>
      </c>
      <c r="F41" s="95"/>
      <c r="G41" s="95"/>
      <c r="H41" s="217">
        <v>1.787</v>
      </c>
      <c r="I41" s="217">
        <v>2.029</v>
      </c>
      <c r="J41" s="217"/>
      <c r="K41" s="96"/>
    </row>
    <row r="42" spans="1:11" s="97" customFormat="1" ht="11.25" customHeight="1">
      <c r="A42" s="99" t="s">
        <v>31</v>
      </c>
      <c r="B42" s="93"/>
      <c r="C42" s="94">
        <v>2974</v>
      </c>
      <c r="D42" s="94">
        <v>2565</v>
      </c>
      <c r="E42" s="94">
        <v>2675</v>
      </c>
      <c r="F42" s="95"/>
      <c r="G42" s="95"/>
      <c r="H42" s="217">
        <v>3.014</v>
      </c>
      <c r="I42" s="217">
        <v>6.665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2313</v>
      </c>
      <c r="D43" s="94">
        <v>1500</v>
      </c>
      <c r="E43" s="94">
        <v>1800</v>
      </c>
      <c r="F43" s="95"/>
      <c r="G43" s="95"/>
      <c r="H43" s="217">
        <v>2.151</v>
      </c>
      <c r="I43" s="217">
        <v>3.742</v>
      </c>
      <c r="J43" s="217"/>
      <c r="K43" s="96"/>
    </row>
    <row r="44" spans="1:11" s="97" customFormat="1" ht="11.25" customHeight="1">
      <c r="A44" s="99" t="s">
        <v>33</v>
      </c>
      <c r="B44" s="93"/>
      <c r="C44" s="94">
        <v>1189</v>
      </c>
      <c r="D44" s="94">
        <v>326</v>
      </c>
      <c r="E44" s="94">
        <v>900</v>
      </c>
      <c r="F44" s="95"/>
      <c r="G44" s="95"/>
      <c r="H44" s="217">
        <v>0.813</v>
      </c>
      <c r="I44" s="217">
        <v>0.702</v>
      </c>
      <c r="J44" s="217"/>
      <c r="K44" s="96"/>
    </row>
    <row r="45" spans="1:11" s="97" customFormat="1" ht="11.25" customHeight="1">
      <c r="A45" s="99" t="s">
        <v>34</v>
      </c>
      <c r="B45" s="93"/>
      <c r="C45" s="94">
        <v>6982</v>
      </c>
      <c r="D45" s="94">
        <v>2183</v>
      </c>
      <c r="E45" s="94">
        <v>2000</v>
      </c>
      <c r="F45" s="95"/>
      <c r="G45" s="95"/>
      <c r="H45" s="217">
        <v>6.624</v>
      </c>
      <c r="I45" s="217">
        <v>4.429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2842</v>
      </c>
      <c r="D46" s="94">
        <v>2203</v>
      </c>
      <c r="E46" s="94">
        <v>2000</v>
      </c>
      <c r="F46" s="95"/>
      <c r="G46" s="95"/>
      <c r="H46" s="217">
        <v>0.858</v>
      </c>
      <c r="I46" s="217">
        <v>3.519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1775</v>
      </c>
      <c r="D47" s="94">
        <v>1158</v>
      </c>
      <c r="E47" s="94">
        <v>1150</v>
      </c>
      <c r="F47" s="95"/>
      <c r="G47" s="95"/>
      <c r="H47" s="217">
        <v>1.088</v>
      </c>
      <c r="I47" s="217">
        <v>2.276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7582</v>
      </c>
      <c r="D48" s="94">
        <v>5819</v>
      </c>
      <c r="E48" s="94">
        <v>5758</v>
      </c>
      <c r="F48" s="95"/>
      <c r="G48" s="95"/>
      <c r="H48" s="217">
        <v>10.94</v>
      </c>
      <c r="I48" s="217">
        <v>18.455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9704</v>
      </c>
      <c r="D49" s="94">
        <v>7320</v>
      </c>
      <c r="E49" s="94">
        <v>5000</v>
      </c>
      <c r="F49" s="95"/>
      <c r="G49" s="95"/>
      <c r="H49" s="217">
        <v>12.205</v>
      </c>
      <c r="I49" s="217">
        <v>10.095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38253</v>
      </c>
      <c r="D50" s="102">
        <v>24173</v>
      </c>
      <c r="E50" s="102">
        <v>23343</v>
      </c>
      <c r="F50" s="103">
        <v>96.56641707690399</v>
      </c>
      <c r="G50" s="104"/>
      <c r="H50" s="218">
        <v>39.48</v>
      </c>
      <c r="I50" s="219">
        <v>51.91199999999999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1311</v>
      </c>
      <c r="D52" s="102">
        <v>831</v>
      </c>
      <c r="E52" s="102">
        <v>831</v>
      </c>
      <c r="F52" s="103">
        <v>100</v>
      </c>
      <c r="G52" s="104"/>
      <c r="H52" s="218">
        <v>1.355</v>
      </c>
      <c r="I52" s="219">
        <v>1.328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2001</v>
      </c>
      <c r="D54" s="94">
        <v>2458</v>
      </c>
      <c r="E54" s="94">
        <v>2310</v>
      </c>
      <c r="F54" s="95"/>
      <c r="G54" s="95"/>
      <c r="H54" s="217">
        <v>5.03</v>
      </c>
      <c r="I54" s="217">
        <v>6.867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259</v>
      </c>
      <c r="D55" s="94">
        <v>600</v>
      </c>
      <c r="E55" s="94">
        <v>598</v>
      </c>
      <c r="F55" s="95"/>
      <c r="G55" s="95"/>
      <c r="H55" s="217">
        <v>0.363</v>
      </c>
      <c r="I55" s="217">
        <v>0.87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980</v>
      </c>
      <c r="D56" s="94">
        <v>941</v>
      </c>
      <c r="E56" s="94">
        <v>1195</v>
      </c>
      <c r="F56" s="95"/>
      <c r="G56" s="95"/>
      <c r="H56" s="217">
        <v>1.227</v>
      </c>
      <c r="I56" s="217">
        <v>1.411</v>
      </c>
      <c r="J56" s="217"/>
      <c r="K56" s="96"/>
    </row>
    <row r="57" spans="1:11" s="97" customFormat="1" ht="11.25" customHeight="1">
      <c r="A57" s="99" t="s">
        <v>44</v>
      </c>
      <c r="B57" s="93"/>
      <c r="C57" s="94">
        <v>5445</v>
      </c>
      <c r="D57" s="94">
        <v>4228</v>
      </c>
      <c r="E57" s="94">
        <v>4228</v>
      </c>
      <c r="F57" s="95"/>
      <c r="G57" s="95"/>
      <c r="H57" s="217">
        <v>9.186</v>
      </c>
      <c r="I57" s="217">
        <v>6.755</v>
      </c>
      <c r="J57" s="217"/>
      <c r="K57" s="96"/>
    </row>
    <row r="58" spans="1:11" s="97" customFormat="1" ht="11.25" customHeight="1">
      <c r="A58" s="99" t="s">
        <v>45</v>
      </c>
      <c r="B58" s="93"/>
      <c r="C58" s="94">
        <v>3198</v>
      </c>
      <c r="D58" s="94">
        <v>3955</v>
      </c>
      <c r="E58" s="94">
        <v>4120</v>
      </c>
      <c r="F58" s="95"/>
      <c r="G58" s="95"/>
      <c r="H58" s="217">
        <v>8.577</v>
      </c>
      <c r="I58" s="217">
        <v>13.566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11883</v>
      </c>
      <c r="D59" s="102">
        <v>12182</v>
      </c>
      <c r="E59" s="102">
        <v>12451</v>
      </c>
      <c r="F59" s="103">
        <v>102.20817599737317</v>
      </c>
      <c r="G59" s="104"/>
      <c r="H59" s="218">
        <v>24.383000000000003</v>
      </c>
      <c r="I59" s="219">
        <v>29.469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/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/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>
        <v>17</v>
      </c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>
        <v>17</v>
      </c>
      <c r="F64" s="103"/>
      <c r="G64" s="104"/>
      <c r="H64" s="218"/>
      <c r="I64" s="219"/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18"/>
      <c r="I66" s="219"/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>
        <v>2320</v>
      </c>
      <c r="E68" s="94">
        <v>2000</v>
      </c>
      <c r="F68" s="95"/>
      <c r="G68" s="95"/>
      <c r="H68" s="217">
        <v>3.083</v>
      </c>
      <c r="I68" s="217">
        <v>4</v>
      </c>
      <c r="J68" s="217"/>
      <c r="K68" s="96"/>
    </row>
    <row r="69" spans="1:11" s="97" customFormat="1" ht="11.25" customHeight="1">
      <c r="A69" s="99" t="s">
        <v>53</v>
      </c>
      <c r="B69" s="93"/>
      <c r="C69" s="94">
        <v>1742</v>
      </c>
      <c r="D69" s="94">
        <v>200</v>
      </c>
      <c r="E69" s="94">
        <v>150</v>
      </c>
      <c r="F69" s="95"/>
      <c r="G69" s="95"/>
      <c r="H69" s="217">
        <v>0.133</v>
      </c>
      <c r="I69" s="217">
        <v>0.5</v>
      </c>
      <c r="J69" s="217"/>
      <c r="K69" s="96"/>
    </row>
    <row r="70" spans="1:11" s="106" customFormat="1" ht="11.25" customHeight="1">
      <c r="A70" s="100" t="s">
        <v>54</v>
      </c>
      <c r="B70" s="101"/>
      <c r="C70" s="102">
        <v>1742</v>
      </c>
      <c r="D70" s="102">
        <v>2520</v>
      </c>
      <c r="E70" s="102">
        <v>2150</v>
      </c>
      <c r="F70" s="103">
        <v>85.31746031746032</v>
      </c>
      <c r="G70" s="104"/>
      <c r="H70" s="218">
        <v>3.216</v>
      </c>
      <c r="I70" s="219">
        <v>4.5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/>
      <c r="I72" s="217"/>
      <c r="J72" s="217"/>
      <c r="K72" s="96"/>
    </row>
    <row r="73" spans="1:11" s="97" customFormat="1" ht="11.25" customHeight="1">
      <c r="A73" s="99" t="s">
        <v>56</v>
      </c>
      <c r="B73" s="93"/>
      <c r="C73" s="94">
        <v>1266</v>
      </c>
      <c r="D73" s="94">
        <v>445</v>
      </c>
      <c r="E73" s="94">
        <v>466</v>
      </c>
      <c r="F73" s="95"/>
      <c r="G73" s="95"/>
      <c r="H73" s="217">
        <v>1.37</v>
      </c>
      <c r="I73" s="217">
        <v>0.859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4666</v>
      </c>
      <c r="D74" s="94">
        <v>4574</v>
      </c>
      <c r="E74" s="94">
        <v>4000</v>
      </c>
      <c r="F74" s="95"/>
      <c r="G74" s="95"/>
      <c r="H74" s="217">
        <v>4.973</v>
      </c>
      <c r="I74" s="217">
        <v>10.063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65</v>
      </c>
      <c r="D75" s="94">
        <v>28</v>
      </c>
      <c r="E75" s="94">
        <v>28</v>
      </c>
      <c r="F75" s="95"/>
      <c r="G75" s="95"/>
      <c r="H75" s="217">
        <v>0.03</v>
      </c>
      <c r="I75" s="217">
        <v>0.013</v>
      </c>
      <c r="J75" s="217"/>
      <c r="K75" s="96"/>
    </row>
    <row r="76" spans="1:11" s="97" customFormat="1" ht="11.25" customHeight="1">
      <c r="A76" s="99" t="s">
        <v>59</v>
      </c>
      <c r="B76" s="93"/>
      <c r="C76" s="94">
        <v>786</v>
      </c>
      <c r="D76" s="94">
        <v>400</v>
      </c>
      <c r="E76" s="94">
        <v>400</v>
      </c>
      <c r="F76" s="95"/>
      <c r="G76" s="95"/>
      <c r="H76" s="217">
        <v>2.271</v>
      </c>
      <c r="I76" s="217">
        <v>0.806</v>
      </c>
      <c r="J76" s="217"/>
      <c r="K76" s="96"/>
    </row>
    <row r="77" spans="1:11" s="97" customFormat="1" ht="11.25" customHeight="1">
      <c r="A77" s="99" t="s">
        <v>60</v>
      </c>
      <c r="B77" s="93"/>
      <c r="C77" s="94">
        <v>49</v>
      </c>
      <c r="D77" s="94">
        <v>103</v>
      </c>
      <c r="E77" s="94">
        <v>96</v>
      </c>
      <c r="F77" s="95"/>
      <c r="G77" s="95"/>
      <c r="H77" s="217">
        <v>0.061</v>
      </c>
      <c r="I77" s="217">
        <v>0.155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735</v>
      </c>
      <c r="D78" s="94">
        <v>855</v>
      </c>
      <c r="E78" s="94">
        <v>855</v>
      </c>
      <c r="F78" s="95"/>
      <c r="G78" s="95"/>
      <c r="H78" s="217">
        <v>0.758</v>
      </c>
      <c r="I78" s="217">
        <v>0.613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13258</v>
      </c>
      <c r="D79" s="94">
        <v>13258</v>
      </c>
      <c r="E79" s="94">
        <v>4084</v>
      </c>
      <c r="F79" s="95"/>
      <c r="G79" s="95"/>
      <c r="H79" s="217">
        <v>24.558</v>
      </c>
      <c r="I79" s="217">
        <v>27.353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20825</v>
      </c>
      <c r="D80" s="102">
        <v>19663</v>
      </c>
      <c r="E80" s="102">
        <v>9929</v>
      </c>
      <c r="F80" s="103">
        <v>50.4958551594365</v>
      </c>
      <c r="G80" s="104"/>
      <c r="H80" s="218">
        <v>34.021</v>
      </c>
      <c r="I80" s="219">
        <v>39.862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95801</v>
      </c>
      <c r="D87" s="117">
        <v>86781</v>
      </c>
      <c r="E87" s="117">
        <v>72282</v>
      </c>
      <c r="F87" s="118">
        <f>IF(D87&gt;0,100*E87/D87,0)</f>
        <v>83.29242576139939</v>
      </c>
      <c r="G87" s="104"/>
      <c r="H87" s="222">
        <v>153.665</v>
      </c>
      <c r="I87" s="223">
        <v>195.93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2" zoomScaleSheetLayoutView="92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89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>
        <v>470</v>
      </c>
      <c r="E9" s="94">
        <v>31</v>
      </c>
      <c r="F9" s="95"/>
      <c r="G9" s="95"/>
      <c r="H9" s="217"/>
      <c r="I9" s="217">
        <v>7.05</v>
      </c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>
        <v>210</v>
      </c>
      <c r="E10" s="94">
        <v>230</v>
      </c>
      <c r="F10" s="95"/>
      <c r="G10" s="95"/>
      <c r="H10" s="217"/>
      <c r="I10" s="217">
        <v>3.066</v>
      </c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>
        <v>42</v>
      </c>
      <c r="E11" s="94"/>
      <c r="F11" s="95"/>
      <c r="G11" s="95"/>
      <c r="H11" s="217"/>
      <c r="I11" s="217">
        <v>0.613</v>
      </c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>
        <v>50</v>
      </c>
      <c r="E12" s="94">
        <v>30</v>
      </c>
      <c r="F12" s="95"/>
      <c r="G12" s="95"/>
      <c r="H12" s="217"/>
      <c r="I12" s="217">
        <v>0.75</v>
      </c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>
        <v>772</v>
      </c>
      <c r="E13" s="102">
        <v>291</v>
      </c>
      <c r="F13" s="103">
        <v>37.69430051813472</v>
      </c>
      <c r="G13" s="104"/>
      <c r="H13" s="218"/>
      <c r="I13" s="219">
        <v>11.479</v>
      </c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155</v>
      </c>
      <c r="D17" s="102">
        <v>87</v>
      </c>
      <c r="E17" s="102">
        <v>125</v>
      </c>
      <c r="F17" s="103">
        <v>143.67816091954023</v>
      </c>
      <c r="G17" s="104"/>
      <c r="H17" s="218">
        <v>1.86</v>
      </c>
      <c r="I17" s="219">
        <v>1.044</v>
      </c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778</v>
      </c>
      <c r="D19" s="94">
        <v>1013</v>
      </c>
      <c r="E19" s="94">
        <v>1013</v>
      </c>
      <c r="F19" s="95"/>
      <c r="G19" s="95"/>
      <c r="H19" s="217">
        <v>17.074</v>
      </c>
      <c r="I19" s="217">
        <v>23.805</v>
      </c>
      <c r="J19" s="217"/>
      <c r="K19" s="96"/>
    </row>
    <row r="20" spans="1:11" s="97" customFormat="1" ht="11.25" customHeight="1">
      <c r="A20" s="99" t="s">
        <v>15</v>
      </c>
      <c r="B20" s="93"/>
      <c r="C20" s="94">
        <v>40</v>
      </c>
      <c r="D20" s="94">
        <v>40</v>
      </c>
      <c r="E20" s="94"/>
      <c r="F20" s="95"/>
      <c r="G20" s="95"/>
      <c r="H20" s="217">
        <v>0.96</v>
      </c>
      <c r="I20" s="217">
        <v>1.04</v>
      </c>
      <c r="J20" s="217"/>
      <c r="K20" s="96"/>
    </row>
    <row r="21" spans="1:11" s="97" customFormat="1" ht="11.25" customHeight="1">
      <c r="A21" s="99" t="s">
        <v>16</v>
      </c>
      <c r="B21" s="93"/>
      <c r="C21" s="94">
        <v>25</v>
      </c>
      <c r="D21" s="94">
        <v>25</v>
      </c>
      <c r="E21" s="94"/>
      <c r="F21" s="95"/>
      <c r="G21" s="95"/>
      <c r="H21" s="217">
        <v>0.594</v>
      </c>
      <c r="I21" s="217">
        <v>0.663</v>
      </c>
      <c r="J21" s="217"/>
      <c r="K21" s="96"/>
    </row>
    <row r="22" spans="1:11" s="106" customFormat="1" ht="11.25" customHeight="1">
      <c r="A22" s="100" t="s">
        <v>17</v>
      </c>
      <c r="B22" s="101"/>
      <c r="C22" s="102">
        <v>843</v>
      </c>
      <c r="D22" s="102">
        <v>1078</v>
      </c>
      <c r="E22" s="102">
        <v>1013</v>
      </c>
      <c r="F22" s="103">
        <v>93.97031539888683</v>
      </c>
      <c r="G22" s="104"/>
      <c r="H22" s="218">
        <v>18.628000000000004</v>
      </c>
      <c r="I22" s="219">
        <v>25.508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4638</v>
      </c>
      <c r="D24" s="102">
        <v>5761</v>
      </c>
      <c r="E24" s="102">
        <v>5500</v>
      </c>
      <c r="F24" s="103">
        <v>95.46953653879535</v>
      </c>
      <c r="G24" s="104"/>
      <c r="H24" s="218">
        <v>81.077</v>
      </c>
      <c r="I24" s="219">
        <v>99.344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322</v>
      </c>
      <c r="D26" s="102">
        <v>300</v>
      </c>
      <c r="E26" s="102">
        <v>300</v>
      </c>
      <c r="F26" s="103">
        <v>100</v>
      </c>
      <c r="G26" s="104"/>
      <c r="H26" s="218">
        <v>4.65</v>
      </c>
      <c r="I26" s="219">
        <v>4.1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1536</v>
      </c>
      <c r="D28" s="94">
        <v>2275</v>
      </c>
      <c r="E28" s="94">
        <v>2300</v>
      </c>
      <c r="F28" s="95"/>
      <c r="G28" s="95"/>
      <c r="H28" s="217">
        <v>22.968</v>
      </c>
      <c r="I28" s="217">
        <v>32.592</v>
      </c>
      <c r="J28" s="217"/>
      <c r="K28" s="96"/>
    </row>
    <row r="29" spans="1:11" s="97" customFormat="1" ht="11.25" customHeight="1">
      <c r="A29" s="99" t="s">
        <v>21</v>
      </c>
      <c r="B29" s="93"/>
      <c r="C29" s="94">
        <v>590</v>
      </c>
      <c r="D29" s="94">
        <v>490</v>
      </c>
      <c r="E29" s="94">
        <v>490</v>
      </c>
      <c r="F29" s="95"/>
      <c r="G29" s="95"/>
      <c r="H29" s="217">
        <v>1.4</v>
      </c>
      <c r="I29" s="217">
        <v>5.536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339</v>
      </c>
      <c r="D30" s="94">
        <v>306</v>
      </c>
      <c r="E30" s="94">
        <v>300</v>
      </c>
      <c r="F30" s="95"/>
      <c r="G30" s="95"/>
      <c r="H30" s="217">
        <v>4.077</v>
      </c>
      <c r="I30" s="217">
        <v>8.42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2465</v>
      </c>
      <c r="D31" s="102">
        <v>3071</v>
      </c>
      <c r="E31" s="102">
        <v>3090</v>
      </c>
      <c r="F31" s="103">
        <v>100.61869098013676</v>
      </c>
      <c r="G31" s="104"/>
      <c r="H31" s="218">
        <v>28.445</v>
      </c>
      <c r="I31" s="219">
        <v>46.548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5</v>
      </c>
      <c r="D33" s="94">
        <v>15</v>
      </c>
      <c r="E33" s="94"/>
      <c r="F33" s="95"/>
      <c r="G33" s="95"/>
      <c r="H33" s="217">
        <v>0.059</v>
      </c>
      <c r="I33" s="217">
        <v>0.177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43</v>
      </c>
      <c r="D34" s="94"/>
      <c r="E34" s="94">
        <v>60</v>
      </c>
      <c r="F34" s="95"/>
      <c r="G34" s="95"/>
      <c r="H34" s="217">
        <v>0.736</v>
      </c>
      <c r="I34" s="217"/>
      <c r="J34" s="217"/>
      <c r="K34" s="96"/>
    </row>
    <row r="35" spans="1:11" s="97" customFormat="1" ht="11.25" customHeight="1">
      <c r="A35" s="99" t="s">
        <v>26</v>
      </c>
      <c r="B35" s="93"/>
      <c r="C35" s="94">
        <v>50</v>
      </c>
      <c r="D35" s="94">
        <v>70</v>
      </c>
      <c r="E35" s="94">
        <v>60</v>
      </c>
      <c r="F35" s="95"/>
      <c r="G35" s="95"/>
      <c r="H35" s="217">
        <v>0.738</v>
      </c>
      <c r="I35" s="217">
        <v>1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1</v>
      </c>
      <c r="D36" s="94">
        <v>1</v>
      </c>
      <c r="E36" s="94"/>
      <c r="F36" s="95"/>
      <c r="G36" s="95"/>
      <c r="H36" s="217">
        <v>0.024</v>
      </c>
      <c r="I36" s="217">
        <v>0.024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99</v>
      </c>
      <c r="D37" s="102">
        <v>86</v>
      </c>
      <c r="E37" s="102">
        <v>120</v>
      </c>
      <c r="F37" s="103">
        <v>139.53488372093022</v>
      </c>
      <c r="G37" s="104"/>
      <c r="H37" s="218">
        <v>1.557</v>
      </c>
      <c r="I37" s="219">
        <v>1.201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121</v>
      </c>
      <c r="D39" s="102">
        <v>125</v>
      </c>
      <c r="E39" s="102">
        <v>220</v>
      </c>
      <c r="F39" s="103">
        <v>176</v>
      </c>
      <c r="G39" s="104"/>
      <c r="H39" s="218">
        <v>1.138</v>
      </c>
      <c r="I39" s="219">
        <v>1.1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5455</v>
      </c>
      <c r="D41" s="94">
        <v>5344</v>
      </c>
      <c r="E41" s="94">
        <v>4915</v>
      </c>
      <c r="F41" s="95"/>
      <c r="G41" s="95"/>
      <c r="H41" s="217">
        <v>26.635</v>
      </c>
      <c r="I41" s="217">
        <v>61.418</v>
      </c>
      <c r="J41" s="217"/>
      <c r="K41" s="96"/>
    </row>
    <row r="42" spans="1:11" s="97" customFormat="1" ht="11.25" customHeight="1">
      <c r="A42" s="99" t="s">
        <v>31</v>
      </c>
      <c r="B42" s="93"/>
      <c r="C42" s="94">
        <v>7831</v>
      </c>
      <c r="D42" s="94">
        <v>13727</v>
      </c>
      <c r="E42" s="94">
        <v>10297</v>
      </c>
      <c r="F42" s="95"/>
      <c r="G42" s="95"/>
      <c r="H42" s="217">
        <v>63.761</v>
      </c>
      <c r="I42" s="217">
        <v>235.367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11050</v>
      </c>
      <c r="D43" s="94">
        <v>12896</v>
      </c>
      <c r="E43" s="94">
        <v>9800</v>
      </c>
      <c r="F43" s="95"/>
      <c r="G43" s="95"/>
      <c r="H43" s="217">
        <v>41.723</v>
      </c>
      <c r="I43" s="217">
        <v>128.518</v>
      </c>
      <c r="J43" s="217"/>
      <c r="K43" s="96"/>
    </row>
    <row r="44" spans="1:11" s="97" customFormat="1" ht="11.25" customHeight="1">
      <c r="A44" s="99" t="s">
        <v>33</v>
      </c>
      <c r="B44" s="93"/>
      <c r="C44" s="94">
        <v>12707</v>
      </c>
      <c r="D44" s="94">
        <v>23815</v>
      </c>
      <c r="E44" s="94">
        <v>22500</v>
      </c>
      <c r="F44" s="95"/>
      <c r="G44" s="95"/>
      <c r="H44" s="217">
        <v>28.35</v>
      </c>
      <c r="I44" s="217">
        <v>428.67</v>
      </c>
      <c r="J44" s="217"/>
      <c r="K44" s="96"/>
    </row>
    <row r="45" spans="1:11" s="97" customFormat="1" ht="11.25" customHeight="1">
      <c r="A45" s="99" t="s">
        <v>34</v>
      </c>
      <c r="B45" s="93"/>
      <c r="C45" s="94">
        <v>5897</v>
      </c>
      <c r="D45" s="94">
        <v>6781</v>
      </c>
      <c r="E45" s="94">
        <v>6600</v>
      </c>
      <c r="F45" s="95"/>
      <c r="G45" s="95"/>
      <c r="H45" s="217">
        <v>23.59</v>
      </c>
      <c r="I45" s="217">
        <v>61.476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1181</v>
      </c>
      <c r="D46" s="94">
        <v>2451</v>
      </c>
      <c r="E46" s="94">
        <v>2390</v>
      </c>
      <c r="F46" s="95"/>
      <c r="G46" s="95"/>
      <c r="H46" s="217">
        <v>5.924</v>
      </c>
      <c r="I46" s="217">
        <v>35.886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333</v>
      </c>
      <c r="D47" s="94">
        <v>3921</v>
      </c>
      <c r="E47" s="94">
        <v>2375</v>
      </c>
      <c r="F47" s="95"/>
      <c r="G47" s="95"/>
      <c r="H47" s="217">
        <v>1.336</v>
      </c>
      <c r="I47" s="217">
        <v>63.618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12222</v>
      </c>
      <c r="D48" s="94">
        <v>13592</v>
      </c>
      <c r="E48" s="94">
        <v>13500</v>
      </c>
      <c r="F48" s="95"/>
      <c r="G48" s="95"/>
      <c r="H48" s="217">
        <v>10.364</v>
      </c>
      <c r="I48" s="217">
        <v>190.288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15196</v>
      </c>
      <c r="D49" s="94">
        <v>15109</v>
      </c>
      <c r="E49" s="94">
        <v>14900</v>
      </c>
      <c r="F49" s="95"/>
      <c r="G49" s="95"/>
      <c r="H49" s="217">
        <v>25.186</v>
      </c>
      <c r="I49" s="217">
        <v>254.386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71872</v>
      </c>
      <c r="D50" s="102">
        <v>97636</v>
      </c>
      <c r="E50" s="102">
        <v>87277</v>
      </c>
      <c r="F50" s="103">
        <v>89.39018394854357</v>
      </c>
      <c r="G50" s="104"/>
      <c r="H50" s="218">
        <v>226.86900000000003</v>
      </c>
      <c r="I50" s="219">
        <v>1459.627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>
        <v>344</v>
      </c>
      <c r="E52" s="102">
        <v>344</v>
      </c>
      <c r="F52" s="103">
        <v>100</v>
      </c>
      <c r="G52" s="104"/>
      <c r="H52" s="218"/>
      <c r="I52" s="219">
        <v>3.299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340</v>
      </c>
      <c r="D54" s="94">
        <v>293</v>
      </c>
      <c r="E54" s="94">
        <v>270</v>
      </c>
      <c r="F54" s="95"/>
      <c r="G54" s="95"/>
      <c r="H54" s="217">
        <v>2.3</v>
      </c>
      <c r="I54" s="217">
        <v>1.815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4702</v>
      </c>
      <c r="D55" s="94">
        <v>5199</v>
      </c>
      <c r="E55" s="94">
        <v>5200</v>
      </c>
      <c r="F55" s="95"/>
      <c r="G55" s="95"/>
      <c r="H55" s="217">
        <v>48.519</v>
      </c>
      <c r="I55" s="217">
        <v>53.084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1245</v>
      </c>
      <c r="D56" s="94">
        <v>334.5</v>
      </c>
      <c r="E56" s="94">
        <v>1700</v>
      </c>
      <c r="F56" s="95"/>
      <c r="G56" s="95"/>
      <c r="H56" s="217">
        <v>0.789</v>
      </c>
      <c r="I56" s="217">
        <v>0.67</v>
      </c>
      <c r="J56" s="217"/>
      <c r="K56" s="96"/>
    </row>
    <row r="57" spans="1:11" s="97" customFormat="1" ht="11.25" customHeight="1">
      <c r="A57" s="99" t="s">
        <v>44</v>
      </c>
      <c r="B57" s="93"/>
      <c r="C57" s="94">
        <v>162</v>
      </c>
      <c r="D57" s="94"/>
      <c r="E57" s="94"/>
      <c r="F57" s="95"/>
      <c r="G57" s="95"/>
      <c r="H57" s="217">
        <v>2.923</v>
      </c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>
        <v>5999</v>
      </c>
      <c r="D58" s="94">
        <v>5397</v>
      </c>
      <c r="E58" s="94">
        <v>5623</v>
      </c>
      <c r="F58" s="95"/>
      <c r="G58" s="95"/>
      <c r="H58" s="217">
        <v>61.212</v>
      </c>
      <c r="I58" s="217">
        <v>111.472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12448</v>
      </c>
      <c r="D59" s="102">
        <v>11223.5</v>
      </c>
      <c r="E59" s="102">
        <v>12793</v>
      </c>
      <c r="F59" s="103">
        <v>113.98405132088921</v>
      </c>
      <c r="G59" s="104"/>
      <c r="H59" s="218">
        <v>115.743</v>
      </c>
      <c r="I59" s="219">
        <v>167.041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20</v>
      </c>
      <c r="D61" s="94"/>
      <c r="E61" s="94"/>
      <c r="F61" s="95"/>
      <c r="G61" s="95"/>
      <c r="H61" s="217">
        <v>0.184</v>
      </c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94">
        <v>60</v>
      </c>
      <c r="D62" s="94">
        <v>45</v>
      </c>
      <c r="E62" s="94">
        <v>40</v>
      </c>
      <c r="F62" s="95"/>
      <c r="G62" s="95"/>
      <c r="H62" s="217">
        <v>0.312</v>
      </c>
      <c r="I62" s="217">
        <v>0.31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47</v>
      </c>
      <c r="D63" s="94">
        <v>48</v>
      </c>
      <c r="E63" s="94">
        <v>52</v>
      </c>
      <c r="F63" s="95"/>
      <c r="G63" s="95"/>
      <c r="H63" s="217">
        <v>0.034</v>
      </c>
      <c r="I63" s="217">
        <v>0.221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127</v>
      </c>
      <c r="D64" s="102">
        <v>93</v>
      </c>
      <c r="E64" s="102">
        <v>92</v>
      </c>
      <c r="F64" s="103">
        <v>98.9247311827957</v>
      </c>
      <c r="G64" s="104"/>
      <c r="H64" s="218">
        <v>0.53</v>
      </c>
      <c r="I64" s="219">
        <v>0.531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148</v>
      </c>
      <c r="D66" s="102">
        <v>148</v>
      </c>
      <c r="E66" s="102">
        <v>200</v>
      </c>
      <c r="F66" s="103">
        <v>135.13513513513513</v>
      </c>
      <c r="G66" s="104"/>
      <c r="H66" s="218">
        <v>0.696</v>
      </c>
      <c r="I66" s="219">
        <v>0.148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14764</v>
      </c>
      <c r="D68" s="94">
        <v>14000</v>
      </c>
      <c r="E68" s="94">
        <v>13500</v>
      </c>
      <c r="F68" s="95"/>
      <c r="G68" s="95"/>
      <c r="H68" s="217">
        <v>217.031</v>
      </c>
      <c r="I68" s="217">
        <v>180</v>
      </c>
      <c r="J68" s="217"/>
      <c r="K68" s="96"/>
    </row>
    <row r="69" spans="1:11" s="97" customFormat="1" ht="11.25" customHeight="1">
      <c r="A69" s="99" t="s">
        <v>53</v>
      </c>
      <c r="B69" s="93"/>
      <c r="C69" s="94">
        <v>4022</v>
      </c>
      <c r="D69" s="94">
        <v>4860</v>
      </c>
      <c r="E69" s="94">
        <v>4000</v>
      </c>
      <c r="F69" s="95"/>
      <c r="G69" s="95"/>
      <c r="H69" s="217">
        <v>37.002</v>
      </c>
      <c r="I69" s="217">
        <v>58</v>
      </c>
      <c r="J69" s="217"/>
      <c r="K69" s="96"/>
    </row>
    <row r="70" spans="1:11" s="106" customFormat="1" ht="11.25" customHeight="1">
      <c r="A70" s="100" t="s">
        <v>54</v>
      </c>
      <c r="B70" s="101"/>
      <c r="C70" s="102">
        <v>18786</v>
      </c>
      <c r="D70" s="102">
        <v>18860</v>
      </c>
      <c r="E70" s="102">
        <v>17500</v>
      </c>
      <c r="F70" s="103">
        <v>92.78897136797455</v>
      </c>
      <c r="G70" s="104"/>
      <c r="H70" s="218">
        <v>254.03300000000002</v>
      </c>
      <c r="I70" s="219">
        <v>238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22</v>
      </c>
      <c r="D72" s="94">
        <v>21</v>
      </c>
      <c r="E72" s="94">
        <v>21</v>
      </c>
      <c r="F72" s="95"/>
      <c r="G72" s="95"/>
      <c r="H72" s="217">
        <v>0.072</v>
      </c>
      <c r="I72" s="217">
        <v>0.055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10</v>
      </c>
      <c r="D73" s="94">
        <v>11</v>
      </c>
      <c r="E73" s="94">
        <v>11</v>
      </c>
      <c r="F73" s="95"/>
      <c r="G73" s="95"/>
      <c r="H73" s="217">
        <v>0.038</v>
      </c>
      <c r="I73" s="217">
        <v>0.061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765</v>
      </c>
      <c r="D74" s="94">
        <v>360</v>
      </c>
      <c r="E74" s="94">
        <v>500</v>
      </c>
      <c r="F74" s="95"/>
      <c r="G74" s="95"/>
      <c r="H74" s="217">
        <v>12.225</v>
      </c>
      <c r="I74" s="217">
        <v>9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290</v>
      </c>
      <c r="D75" s="94">
        <v>1032</v>
      </c>
      <c r="E75" s="94">
        <v>323</v>
      </c>
      <c r="F75" s="95"/>
      <c r="G75" s="95"/>
      <c r="H75" s="217">
        <v>2.871</v>
      </c>
      <c r="I75" s="217">
        <v>9.106</v>
      </c>
      <c r="J75" s="217"/>
      <c r="K75" s="96"/>
    </row>
    <row r="76" spans="1:11" s="97" customFormat="1" ht="11.25" customHeight="1">
      <c r="A76" s="99" t="s">
        <v>59</v>
      </c>
      <c r="B76" s="93"/>
      <c r="C76" s="94">
        <v>325</v>
      </c>
      <c r="D76" s="94">
        <v>124</v>
      </c>
      <c r="E76" s="94">
        <v>124</v>
      </c>
      <c r="F76" s="95"/>
      <c r="G76" s="95"/>
      <c r="H76" s="217">
        <v>3.412</v>
      </c>
      <c r="I76" s="217">
        <v>1.18</v>
      </c>
      <c r="J76" s="217"/>
      <c r="K76" s="96"/>
    </row>
    <row r="77" spans="1:11" s="97" customFormat="1" ht="11.25" customHeight="1">
      <c r="A77" s="99" t="s">
        <v>60</v>
      </c>
      <c r="B77" s="93"/>
      <c r="C77" s="94">
        <v>265</v>
      </c>
      <c r="D77" s="94">
        <v>283</v>
      </c>
      <c r="E77" s="94">
        <v>178</v>
      </c>
      <c r="F77" s="95"/>
      <c r="G77" s="95"/>
      <c r="H77" s="217">
        <v>2.354</v>
      </c>
      <c r="I77" s="217">
        <v>9.905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1648</v>
      </c>
      <c r="D78" s="94">
        <v>2130</v>
      </c>
      <c r="E78" s="94">
        <v>1500</v>
      </c>
      <c r="F78" s="95"/>
      <c r="G78" s="95"/>
      <c r="H78" s="217">
        <v>9.288</v>
      </c>
      <c r="I78" s="217">
        <v>11.928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2715</v>
      </c>
      <c r="D79" s="94">
        <v>943</v>
      </c>
      <c r="E79" s="94">
        <v>2715</v>
      </c>
      <c r="F79" s="95"/>
      <c r="G79" s="95"/>
      <c r="H79" s="217">
        <v>29.089</v>
      </c>
      <c r="I79" s="217">
        <v>8.457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6040</v>
      </c>
      <c r="D80" s="102">
        <v>4904</v>
      </c>
      <c r="E80" s="102">
        <v>5372</v>
      </c>
      <c r="F80" s="103">
        <v>109.54323001631322</v>
      </c>
      <c r="G80" s="104"/>
      <c r="H80" s="218">
        <v>59.349</v>
      </c>
      <c r="I80" s="219">
        <v>49.692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>
        <v>55</v>
      </c>
      <c r="D83" s="94">
        <v>55</v>
      </c>
      <c r="E83" s="94">
        <v>55</v>
      </c>
      <c r="F83" s="95"/>
      <c r="G83" s="95"/>
      <c r="H83" s="217">
        <v>0.216</v>
      </c>
      <c r="I83" s="217">
        <v>0.2</v>
      </c>
      <c r="J83" s="217"/>
      <c r="K83" s="96"/>
    </row>
    <row r="84" spans="1:11" s="106" customFormat="1" ht="11.25" customHeight="1">
      <c r="A84" s="100" t="s">
        <v>66</v>
      </c>
      <c r="B84" s="101"/>
      <c r="C84" s="102">
        <v>55</v>
      </c>
      <c r="D84" s="102">
        <v>55</v>
      </c>
      <c r="E84" s="102">
        <v>55</v>
      </c>
      <c r="F84" s="103">
        <v>100</v>
      </c>
      <c r="G84" s="104"/>
      <c r="H84" s="218">
        <v>0.216</v>
      </c>
      <c r="I84" s="219">
        <v>0.2</v>
      </c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118119</v>
      </c>
      <c r="D87" s="117">
        <v>144543.5</v>
      </c>
      <c r="E87" s="117">
        <v>134292</v>
      </c>
      <c r="F87" s="118">
        <f>IF(D87&gt;0,100*E87/D87,0)</f>
        <v>92.90767139304084</v>
      </c>
      <c r="G87" s="104"/>
      <c r="H87" s="222">
        <v>794.7910000000002</v>
      </c>
      <c r="I87" s="223">
        <v>2108.8619999999996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90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239</v>
      </c>
      <c r="D9" s="94">
        <v>260</v>
      </c>
      <c r="E9" s="94">
        <v>220</v>
      </c>
      <c r="F9" s="95"/>
      <c r="G9" s="95"/>
      <c r="H9" s="217">
        <v>8.114</v>
      </c>
      <c r="I9" s="217">
        <v>8.213</v>
      </c>
      <c r="J9" s="217"/>
      <c r="K9" s="96"/>
    </row>
    <row r="10" spans="1:11" s="97" customFormat="1" ht="11.25" customHeight="1">
      <c r="A10" s="99" t="s">
        <v>8</v>
      </c>
      <c r="B10" s="93"/>
      <c r="C10" s="94">
        <v>129</v>
      </c>
      <c r="D10" s="94">
        <v>142</v>
      </c>
      <c r="E10" s="94">
        <v>120</v>
      </c>
      <c r="F10" s="95"/>
      <c r="G10" s="95"/>
      <c r="H10" s="217">
        <v>3.812</v>
      </c>
      <c r="I10" s="217">
        <v>4.31</v>
      </c>
      <c r="J10" s="217"/>
      <c r="K10" s="96"/>
    </row>
    <row r="11" spans="1:11" s="97" customFormat="1" ht="11.25" customHeight="1">
      <c r="A11" s="92" t="s">
        <v>9</v>
      </c>
      <c r="B11" s="93"/>
      <c r="C11" s="94">
        <v>149</v>
      </c>
      <c r="D11" s="94">
        <v>130</v>
      </c>
      <c r="E11" s="94">
        <v>145</v>
      </c>
      <c r="F11" s="95"/>
      <c r="G11" s="95"/>
      <c r="H11" s="217">
        <v>3.736</v>
      </c>
      <c r="I11" s="217">
        <v>3.656</v>
      </c>
      <c r="J11" s="217"/>
      <c r="K11" s="96"/>
    </row>
    <row r="12" spans="1:11" s="97" customFormat="1" ht="11.25" customHeight="1">
      <c r="A12" s="99" t="s">
        <v>10</v>
      </c>
      <c r="B12" s="93"/>
      <c r="C12" s="94">
        <v>269</v>
      </c>
      <c r="D12" s="94">
        <v>329</v>
      </c>
      <c r="E12" s="94">
        <v>259</v>
      </c>
      <c r="F12" s="95"/>
      <c r="G12" s="95"/>
      <c r="H12" s="217">
        <v>9.262</v>
      </c>
      <c r="I12" s="217">
        <v>10.724</v>
      </c>
      <c r="J12" s="217"/>
      <c r="K12" s="96"/>
    </row>
    <row r="13" spans="1:11" s="106" customFormat="1" ht="11.25" customHeight="1">
      <c r="A13" s="100" t="s">
        <v>11</v>
      </c>
      <c r="B13" s="101"/>
      <c r="C13" s="102">
        <v>786</v>
      </c>
      <c r="D13" s="102">
        <v>861</v>
      </c>
      <c r="E13" s="102">
        <v>744</v>
      </c>
      <c r="F13" s="103">
        <v>86.41114982578397</v>
      </c>
      <c r="G13" s="104"/>
      <c r="H13" s="218">
        <v>24.924</v>
      </c>
      <c r="I13" s="219">
        <v>26.903</v>
      </c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>
        <v>70</v>
      </c>
      <c r="D15" s="102">
        <v>70</v>
      </c>
      <c r="E15" s="102">
        <v>75</v>
      </c>
      <c r="F15" s="103">
        <v>107.14285714285714</v>
      </c>
      <c r="G15" s="104"/>
      <c r="H15" s="218">
        <v>1.442</v>
      </c>
      <c r="I15" s="219">
        <v>1.545</v>
      </c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11</v>
      </c>
      <c r="D17" s="102">
        <v>2</v>
      </c>
      <c r="E17" s="102">
        <v>1</v>
      </c>
      <c r="F17" s="103">
        <v>50</v>
      </c>
      <c r="G17" s="104"/>
      <c r="H17" s="218">
        <v>0.251</v>
      </c>
      <c r="I17" s="219">
        <v>0.069</v>
      </c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106</v>
      </c>
      <c r="D19" s="94">
        <v>106</v>
      </c>
      <c r="E19" s="94">
        <v>106</v>
      </c>
      <c r="F19" s="95"/>
      <c r="G19" s="95"/>
      <c r="H19" s="217">
        <v>2.756</v>
      </c>
      <c r="I19" s="217">
        <v>2.544</v>
      </c>
      <c r="J19" s="217"/>
      <c r="K19" s="96"/>
    </row>
    <row r="20" spans="1:11" s="97" customFormat="1" ht="11.25" customHeight="1">
      <c r="A20" s="99" t="s">
        <v>15</v>
      </c>
      <c r="B20" s="93"/>
      <c r="C20" s="94">
        <v>125</v>
      </c>
      <c r="D20" s="94">
        <v>124</v>
      </c>
      <c r="E20" s="94">
        <v>124</v>
      </c>
      <c r="F20" s="95"/>
      <c r="G20" s="95"/>
      <c r="H20" s="217">
        <v>3.438</v>
      </c>
      <c r="I20" s="217">
        <v>2.728</v>
      </c>
      <c r="J20" s="217"/>
      <c r="K20" s="96"/>
    </row>
    <row r="21" spans="1:11" s="97" customFormat="1" ht="11.25" customHeight="1">
      <c r="A21" s="99" t="s">
        <v>16</v>
      </c>
      <c r="B21" s="93"/>
      <c r="C21" s="94">
        <v>166</v>
      </c>
      <c r="D21" s="94">
        <v>166</v>
      </c>
      <c r="E21" s="94">
        <v>166</v>
      </c>
      <c r="F21" s="95"/>
      <c r="G21" s="95"/>
      <c r="H21" s="217">
        <v>4.201</v>
      </c>
      <c r="I21" s="217">
        <v>3.652</v>
      </c>
      <c r="J21" s="217"/>
      <c r="K21" s="96"/>
    </row>
    <row r="22" spans="1:11" s="106" customFormat="1" ht="11.25" customHeight="1">
      <c r="A22" s="100" t="s">
        <v>17</v>
      </c>
      <c r="B22" s="101"/>
      <c r="C22" s="102">
        <v>397</v>
      </c>
      <c r="D22" s="102">
        <v>396</v>
      </c>
      <c r="E22" s="102">
        <v>396</v>
      </c>
      <c r="F22" s="103">
        <v>100</v>
      </c>
      <c r="G22" s="104"/>
      <c r="H22" s="218">
        <v>10.395</v>
      </c>
      <c r="I22" s="219">
        <v>8.924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509</v>
      </c>
      <c r="D24" s="102">
        <v>466</v>
      </c>
      <c r="E24" s="102">
        <v>466</v>
      </c>
      <c r="F24" s="103">
        <v>100</v>
      </c>
      <c r="G24" s="104"/>
      <c r="H24" s="218">
        <v>10.622</v>
      </c>
      <c r="I24" s="219">
        <v>9.834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103</v>
      </c>
      <c r="D26" s="102">
        <v>105</v>
      </c>
      <c r="E26" s="102">
        <v>105</v>
      </c>
      <c r="F26" s="103">
        <v>100</v>
      </c>
      <c r="G26" s="104"/>
      <c r="H26" s="218">
        <v>2.635</v>
      </c>
      <c r="I26" s="219">
        <v>2.6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4</v>
      </c>
      <c r="D28" s="94">
        <v>2</v>
      </c>
      <c r="E28" s="94">
        <v>2</v>
      </c>
      <c r="F28" s="95"/>
      <c r="G28" s="95"/>
      <c r="H28" s="217">
        <v>0.12</v>
      </c>
      <c r="I28" s="217">
        <v>0.06</v>
      </c>
      <c r="J28" s="217"/>
      <c r="K28" s="96"/>
    </row>
    <row r="29" spans="1:11" s="97" customFormat="1" ht="11.25" customHeight="1">
      <c r="A29" s="99" t="s">
        <v>21</v>
      </c>
      <c r="B29" s="93"/>
      <c r="C29" s="94">
        <v>1</v>
      </c>
      <c r="D29" s="94"/>
      <c r="E29" s="94"/>
      <c r="F29" s="95"/>
      <c r="G29" s="95"/>
      <c r="H29" s="217">
        <v>0.015</v>
      </c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>
        <v>9</v>
      </c>
      <c r="D30" s="94">
        <v>18</v>
      </c>
      <c r="E30" s="94">
        <v>20</v>
      </c>
      <c r="F30" s="95"/>
      <c r="G30" s="95"/>
      <c r="H30" s="217">
        <v>0.226</v>
      </c>
      <c r="I30" s="217">
        <v>0.176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14</v>
      </c>
      <c r="D31" s="102">
        <v>20</v>
      </c>
      <c r="E31" s="102">
        <v>22</v>
      </c>
      <c r="F31" s="103">
        <v>110</v>
      </c>
      <c r="G31" s="104"/>
      <c r="H31" s="218">
        <v>0.361</v>
      </c>
      <c r="I31" s="219">
        <v>0.236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302</v>
      </c>
      <c r="D33" s="94">
        <v>300</v>
      </c>
      <c r="E33" s="94">
        <v>250</v>
      </c>
      <c r="F33" s="95"/>
      <c r="G33" s="95"/>
      <c r="H33" s="217">
        <v>8.186</v>
      </c>
      <c r="I33" s="217">
        <v>7.09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143</v>
      </c>
      <c r="D34" s="94">
        <v>183</v>
      </c>
      <c r="E34" s="94">
        <v>180</v>
      </c>
      <c r="F34" s="95"/>
      <c r="G34" s="95"/>
      <c r="H34" s="217">
        <v>3.479</v>
      </c>
      <c r="I34" s="217">
        <v>4.35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103</v>
      </c>
      <c r="D35" s="94">
        <v>120</v>
      </c>
      <c r="E35" s="94">
        <v>120</v>
      </c>
      <c r="F35" s="95"/>
      <c r="G35" s="95"/>
      <c r="H35" s="217">
        <v>2.54</v>
      </c>
      <c r="I35" s="217">
        <v>3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323</v>
      </c>
      <c r="D36" s="94">
        <v>323</v>
      </c>
      <c r="E36" s="94">
        <v>295</v>
      </c>
      <c r="F36" s="95"/>
      <c r="G36" s="95"/>
      <c r="H36" s="217">
        <v>8.065</v>
      </c>
      <c r="I36" s="217">
        <v>8.065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871</v>
      </c>
      <c r="D37" s="102">
        <v>926</v>
      </c>
      <c r="E37" s="102">
        <v>845</v>
      </c>
      <c r="F37" s="103">
        <v>91.25269978401728</v>
      </c>
      <c r="G37" s="104"/>
      <c r="H37" s="218">
        <v>22.269999999999996</v>
      </c>
      <c r="I37" s="219">
        <v>22.505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119</v>
      </c>
      <c r="D39" s="102">
        <v>120</v>
      </c>
      <c r="E39" s="102">
        <v>120</v>
      </c>
      <c r="F39" s="103">
        <v>100</v>
      </c>
      <c r="G39" s="104"/>
      <c r="H39" s="218">
        <v>3.057</v>
      </c>
      <c r="I39" s="219">
        <v>3.25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8</v>
      </c>
      <c r="D41" s="94">
        <v>7</v>
      </c>
      <c r="E41" s="94">
        <v>5</v>
      </c>
      <c r="F41" s="95"/>
      <c r="G41" s="95"/>
      <c r="H41" s="217">
        <v>0.224</v>
      </c>
      <c r="I41" s="217">
        <v>0.203</v>
      </c>
      <c r="J41" s="217"/>
      <c r="K41" s="96"/>
    </row>
    <row r="42" spans="1:11" s="97" customFormat="1" ht="11.25" customHeight="1">
      <c r="A42" s="99" t="s">
        <v>31</v>
      </c>
      <c r="B42" s="93"/>
      <c r="C42" s="94">
        <v>55</v>
      </c>
      <c r="D42" s="94">
        <v>60</v>
      </c>
      <c r="E42" s="94">
        <v>63</v>
      </c>
      <c r="F42" s="95"/>
      <c r="G42" s="95"/>
      <c r="H42" s="217">
        <v>1.65</v>
      </c>
      <c r="I42" s="217">
        <v>2.1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46</v>
      </c>
      <c r="D43" s="94">
        <v>45</v>
      </c>
      <c r="E43" s="94">
        <v>40</v>
      </c>
      <c r="F43" s="95"/>
      <c r="G43" s="95"/>
      <c r="H43" s="217">
        <v>1.288</v>
      </c>
      <c r="I43" s="217">
        <v>0.908</v>
      </c>
      <c r="J43" s="217"/>
      <c r="K43" s="96"/>
    </row>
    <row r="44" spans="1:11" s="97" customFormat="1" ht="11.25" customHeight="1">
      <c r="A44" s="99" t="s">
        <v>33</v>
      </c>
      <c r="B44" s="93"/>
      <c r="C44" s="94">
        <v>4</v>
      </c>
      <c r="D44" s="94">
        <v>3</v>
      </c>
      <c r="E44" s="94">
        <v>3</v>
      </c>
      <c r="F44" s="95"/>
      <c r="G44" s="95"/>
      <c r="H44" s="217">
        <v>0.18</v>
      </c>
      <c r="I44" s="217">
        <v>0.174</v>
      </c>
      <c r="J44" s="217"/>
      <c r="K44" s="96"/>
    </row>
    <row r="45" spans="1:11" s="97" customFormat="1" ht="11.25" customHeight="1">
      <c r="A45" s="99" t="s">
        <v>34</v>
      </c>
      <c r="B45" s="93"/>
      <c r="C45" s="94">
        <v>32</v>
      </c>
      <c r="D45" s="94">
        <v>28</v>
      </c>
      <c r="E45" s="94">
        <v>23</v>
      </c>
      <c r="F45" s="95"/>
      <c r="G45" s="95"/>
      <c r="H45" s="217">
        <v>1.024</v>
      </c>
      <c r="I45" s="217">
        <v>0.896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68</v>
      </c>
      <c r="D46" s="94">
        <v>70</v>
      </c>
      <c r="E46" s="94">
        <v>64</v>
      </c>
      <c r="F46" s="95"/>
      <c r="G46" s="95"/>
      <c r="H46" s="217">
        <v>2.72</v>
      </c>
      <c r="I46" s="217">
        <v>2.66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160</v>
      </c>
      <c r="D47" s="94">
        <v>168</v>
      </c>
      <c r="E47" s="94">
        <v>160</v>
      </c>
      <c r="F47" s="95"/>
      <c r="G47" s="95"/>
      <c r="H47" s="217">
        <v>4.917</v>
      </c>
      <c r="I47" s="217">
        <v>5.88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40</v>
      </c>
      <c r="D48" s="94">
        <v>23</v>
      </c>
      <c r="E48" s="94">
        <v>20</v>
      </c>
      <c r="F48" s="95"/>
      <c r="G48" s="95"/>
      <c r="H48" s="217">
        <v>1.2</v>
      </c>
      <c r="I48" s="217">
        <v>0.875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1</v>
      </c>
      <c r="D49" s="94">
        <v>1</v>
      </c>
      <c r="E49" s="94">
        <v>1</v>
      </c>
      <c r="F49" s="95"/>
      <c r="G49" s="95"/>
      <c r="H49" s="217">
        <v>0.036</v>
      </c>
      <c r="I49" s="217">
        <v>0.036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414</v>
      </c>
      <c r="D50" s="102">
        <v>405</v>
      </c>
      <c r="E50" s="102">
        <v>379</v>
      </c>
      <c r="F50" s="103">
        <v>93.58024691358025</v>
      </c>
      <c r="G50" s="104"/>
      <c r="H50" s="218">
        <v>13.238999999999999</v>
      </c>
      <c r="I50" s="219">
        <v>13.732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30</v>
      </c>
      <c r="D52" s="102">
        <v>30</v>
      </c>
      <c r="E52" s="102">
        <v>30</v>
      </c>
      <c r="F52" s="103">
        <v>100</v>
      </c>
      <c r="G52" s="104"/>
      <c r="H52" s="218">
        <v>0.741</v>
      </c>
      <c r="I52" s="219">
        <v>0.741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1650</v>
      </c>
      <c r="D54" s="94">
        <v>1341</v>
      </c>
      <c r="E54" s="94">
        <v>1400</v>
      </c>
      <c r="F54" s="95"/>
      <c r="G54" s="95"/>
      <c r="H54" s="217">
        <v>74.25</v>
      </c>
      <c r="I54" s="217">
        <v>61.686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3</v>
      </c>
      <c r="D55" s="94"/>
      <c r="E55" s="94"/>
      <c r="F55" s="95"/>
      <c r="G55" s="95"/>
      <c r="H55" s="217">
        <v>0.075</v>
      </c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94">
        <v>18</v>
      </c>
      <c r="D56" s="94"/>
      <c r="E56" s="94"/>
      <c r="F56" s="95"/>
      <c r="G56" s="95"/>
      <c r="H56" s="217">
        <v>0.25</v>
      </c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>
        <v>2</v>
      </c>
      <c r="D57" s="94">
        <v>1</v>
      </c>
      <c r="E57" s="94">
        <v>1</v>
      </c>
      <c r="F57" s="95"/>
      <c r="G57" s="95"/>
      <c r="H57" s="217">
        <v>0.03</v>
      </c>
      <c r="I57" s="217">
        <v>0.01</v>
      </c>
      <c r="J57" s="217"/>
      <c r="K57" s="96"/>
    </row>
    <row r="58" spans="1:11" s="97" customFormat="1" ht="11.25" customHeight="1">
      <c r="A58" s="99" t="s">
        <v>45</v>
      </c>
      <c r="B58" s="93"/>
      <c r="C58" s="94">
        <v>22</v>
      </c>
      <c r="D58" s="94">
        <v>14</v>
      </c>
      <c r="E58" s="94">
        <v>8</v>
      </c>
      <c r="F58" s="95"/>
      <c r="G58" s="95"/>
      <c r="H58" s="217">
        <v>0.462</v>
      </c>
      <c r="I58" s="217">
        <v>0.364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1695</v>
      </c>
      <c r="D59" s="102">
        <v>1356</v>
      </c>
      <c r="E59" s="102">
        <v>1409</v>
      </c>
      <c r="F59" s="103">
        <v>103.90855457227138</v>
      </c>
      <c r="G59" s="104"/>
      <c r="H59" s="218">
        <v>75.06700000000001</v>
      </c>
      <c r="I59" s="219">
        <v>62.059999999999995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1122</v>
      </c>
      <c r="D61" s="94">
        <v>1050</v>
      </c>
      <c r="E61" s="94">
        <v>1050</v>
      </c>
      <c r="F61" s="95"/>
      <c r="G61" s="95"/>
      <c r="H61" s="217">
        <v>34.63</v>
      </c>
      <c r="I61" s="217">
        <v>31.5</v>
      </c>
      <c r="J61" s="217"/>
      <c r="K61" s="96"/>
    </row>
    <row r="62" spans="1:11" s="97" customFormat="1" ht="11.25" customHeight="1">
      <c r="A62" s="99" t="s">
        <v>48</v>
      </c>
      <c r="B62" s="93"/>
      <c r="C62" s="94">
        <v>454</v>
      </c>
      <c r="D62" s="94">
        <v>392</v>
      </c>
      <c r="E62" s="94">
        <v>379</v>
      </c>
      <c r="F62" s="95"/>
      <c r="G62" s="95"/>
      <c r="H62" s="217">
        <v>10.145</v>
      </c>
      <c r="I62" s="217">
        <v>8.094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438</v>
      </c>
      <c r="D63" s="94">
        <v>438</v>
      </c>
      <c r="E63" s="94">
        <v>435</v>
      </c>
      <c r="F63" s="95"/>
      <c r="G63" s="95"/>
      <c r="H63" s="217">
        <v>21.055</v>
      </c>
      <c r="I63" s="217">
        <v>19.71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2014</v>
      </c>
      <c r="D64" s="102">
        <v>1880</v>
      </c>
      <c r="E64" s="102">
        <v>1864</v>
      </c>
      <c r="F64" s="103">
        <v>99.14893617021276</v>
      </c>
      <c r="G64" s="104"/>
      <c r="H64" s="218">
        <v>65.83000000000001</v>
      </c>
      <c r="I64" s="219">
        <v>59.304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15632</v>
      </c>
      <c r="D66" s="102">
        <v>15632</v>
      </c>
      <c r="E66" s="102">
        <v>15895</v>
      </c>
      <c r="F66" s="103">
        <v>101.68244626407369</v>
      </c>
      <c r="G66" s="104"/>
      <c r="H66" s="218">
        <v>453.099</v>
      </c>
      <c r="I66" s="219">
        <v>388.484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8</v>
      </c>
      <c r="D68" s="94">
        <v>5</v>
      </c>
      <c r="E68" s="94"/>
      <c r="F68" s="95"/>
      <c r="G68" s="95"/>
      <c r="H68" s="217">
        <v>0.2</v>
      </c>
      <c r="I68" s="217">
        <v>0.125</v>
      </c>
      <c r="J68" s="217"/>
      <c r="K68" s="96"/>
    </row>
    <row r="69" spans="1:11" s="97" customFormat="1" ht="11.25" customHeight="1">
      <c r="A69" s="99" t="s">
        <v>53</v>
      </c>
      <c r="B69" s="93"/>
      <c r="C69" s="94">
        <v>3</v>
      </c>
      <c r="D69" s="94">
        <v>1</v>
      </c>
      <c r="E69" s="94"/>
      <c r="F69" s="95"/>
      <c r="G69" s="95"/>
      <c r="H69" s="217">
        <v>0.075</v>
      </c>
      <c r="I69" s="217">
        <v>0.03</v>
      </c>
      <c r="J69" s="217"/>
      <c r="K69" s="96"/>
    </row>
    <row r="70" spans="1:11" s="106" customFormat="1" ht="11.25" customHeight="1">
      <c r="A70" s="100" t="s">
        <v>54</v>
      </c>
      <c r="B70" s="101"/>
      <c r="C70" s="102">
        <v>11</v>
      </c>
      <c r="D70" s="102">
        <v>6</v>
      </c>
      <c r="E70" s="102"/>
      <c r="F70" s="103"/>
      <c r="G70" s="104"/>
      <c r="H70" s="218">
        <v>0.275</v>
      </c>
      <c r="I70" s="219">
        <v>0.155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7191</v>
      </c>
      <c r="D72" s="94">
        <v>5914</v>
      </c>
      <c r="E72" s="94">
        <v>6445</v>
      </c>
      <c r="F72" s="95"/>
      <c r="G72" s="95"/>
      <c r="H72" s="217">
        <v>158.298</v>
      </c>
      <c r="I72" s="217">
        <v>220.387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87</v>
      </c>
      <c r="D73" s="94">
        <v>87</v>
      </c>
      <c r="E73" s="94">
        <v>96</v>
      </c>
      <c r="F73" s="95"/>
      <c r="G73" s="95"/>
      <c r="H73" s="217">
        <v>2.08</v>
      </c>
      <c r="I73" s="217">
        <v>2.08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239</v>
      </c>
      <c r="D74" s="94">
        <v>10</v>
      </c>
      <c r="E74" s="94">
        <v>15</v>
      </c>
      <c r="F74" s="95"/>
      <c r="G74" s="95"/>
      <c r="H74" s="217">
        <v>5.975</v>
      </c>
      <c r="I74" s="217">
        <v>0.21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3158</v>
      </c>
      <c r="D75" s="94">
        <v>3158</v>
      </c>
      <c r="E75" s="94">
        <v>3158</v>
      </c>
      <c r="F75" s="95"/>
      <c r="G75" s="95"/>
      <c r="H75" s="217">
        <v>95.808</v>
      </c>
      <c r="I75" s="217">
        <v>95.806</v>
      </c>
      <c r="J75" s="217"/>
      <c r="K75" s="96"/>
    </row>
    <row r="76" spans="1:11" s="97" customFormat="1" ht="11.25" customHeight="1">
      <c r="A76" s="99" t="s">
        <v>59</v>
      </c>
      <c r="B76" s="93"/>
      <c r="C76" s="94">
        <v>235</v>
      </c>
      <c r="D76" s="94">
        <v>235</v>
      </c>
      <c r="E76" s="94">
        <v>235</v>
      </c>
      <c r="F76" s="95"/>
      <c r="G76" s="95"/>
      <c r="H76" s="217">
        <v>5.199</v>
      </c>
      <c r="I76" s="217">
        <v>5.199</v>
      </c>
      <c r="J76" s="217"/>
      <c r="K76" s="96"/>
    </row>
    <row r="77" spans="1:11" s="97" customFormat="1" ht="11.25" customHeight="1">
      <c r="A77" s="99" t="s">
        <v>60</v>
      </c>
      <c r="B77" s="93"/>
      <c r="C77" s="94">
        <v>41</v>
      </c>
      <c r="D77" s="94">
        <v>40</v>
      </c>
      <c r="E77" s="94">
        <v>31</v>
      </c>
      <c r="F77" s="95"/>
      <c r="G77" s="95"/>
      <c r="H77" s="217">
        <v>0.943</v>
      </c>
      <c r="I77" s="217">
        <v>0.713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223</v>
      </c>
      <c r="D78" s="94">
        <v>225</v>
      </c>
      <c r="E78" s="94">
        <v>208</v>
      </c>
      <c r="F78" s="95"/>
      <c r="G78" s="95"/>
      <c r="H78" s="217">
        <v>5.766</v>
      </c>
      <c r="I78" s="217">
        <v>5.818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105</v>
      </c>
      <c r="D79" s="94">
        <v>28</v>
      </c>
      <c r="E79" s="94">
        <v>28</v>
      </c>
      <c r="F79" s="95"/>
      <c r="G79" s="95"/>
      <c r="H79" s="217">
        <v>3.744</v>
      </c>
      <c r="I79" s="217">
        <v>0.56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11279</v>
      </c>
      <c r="D80" s="102">
        <v>9697</v>
      </c>
      <c r="E80" s="102">
        <v>10216</v>
      </c>
      <c r="F80" s="103">
        <v>105.35217077446633</v>
      </c>
      <c r="G80" s="104"/>
      <c r="H80" s="218">
        <v>277.81300000000005</v>
      </c>
      <c r="I80" s="219">
        <v>330.773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222</v>
      </c>
      <c r="D82" s="94">
        <v>222</v>
      </c>
      <c r="E82" s="94">
        <v>222</v>
      </c>
      <c r="F82" s="95"/>
      <c r="G82" s="95"/>
      <c r="H82" s="217">
        <v>7.462</v>
      </c>
      <c r="I82" s="217">
        <v>7.462</v>
      </c>
      <c r="J82" s="217"/>
      <c r="K82" s="96"/>
    </row>
    <row r="83" spans="1:11" s="97" customFormat="1" ht="11.25" customHeight="1">
      <c r="A83" s="99" t="s">
        <v>65</v>
      </c>
      <c r="B83" s="93"/>
      <c r="C83" s="94">
        <v>331</v>
      </c>
      <c r="D83" s="94">
        <v>330</v>
      </c>
      <c r="E83" s="94">
        <v>330</v>
      </c>
      <c r="F83" s="95"/>
      <c r="G83" s="95"/>
      <c r="H83" s="217">
        <v>6.629</v>
      </c>
      <c r="I83" s="217">
        <v>6</v>
      </c>
      <c r="J83" s="217"/>
      <c r="K83" s="96"/>
    </row>
    <row r="84" spans="1:11" s="106" customFormat="1" ht="11.25" customHeight="1">
      <c r="A84" s="100" t="s">
        <v>66</v>
      </c>
      <c r="B84" s="101"/>
      <c r="C84" s="102">
        <v>553</v>
      </c>
      <c r="D84" s="102">
        <v>552</v>
      </c>
      <c r="E84" s="102">
        <v>552</v>
      </c>
      <c r="F84" s="103">
        <v>100</v>
      </c>
      <c r="G84" s="104"/>
      <c r="H84" s="218">
        <v>14.091</v>
      </c>
      <c r="I84" s="219">
        <v>13.462</v>
      </c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34508</v>
      </c>
      <c r="D87" s="117">
        <v>32524</v>
      </c>
      <c r="E87" s="117">
        <v>33119</v>
      </c>
      <c r="F87" s="118">
        <f>IF(D87&gt;0,100*E87/D87,0)</f>
        <v>101.82941827573484</v>
      </c>
      <c r="G87" s="104"/>
      <c r="H87" s="222">
        <v>976.112</v>
      </c>
      <c r="I87" s="223">
        <v>944.577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1" zoomScaleSheetLayoutView="91" zoomScalePageLayoutView="0" workbookViewId="0" topLeftCell="A1">
      <selection activeCell="D11" sqref="D11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91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130</v>
      </c>
      <c r="D9" s="94">
        <v>8</v>
      </c>
      <c r="E9" s="94">
        <v>12</v>
      </c>
      <c r="F9" s="95"/>
      <c r="G9" s="95"/>
      <c r="H9" s="217">
        <v>1.524</v>
      </c>
      <c r="I9" s="217">
        <v>0.565</v>
      </c>
      <c r="J9" s="217">
        <v>0.84</v>
      </c>
      <c r="K9" s="96"/>
    </row>
    <row r="10" spans="1:11" s="97" customFormat="1" ht="11.25" customHeight="1">
      <c r="A10" s="99" t="s">
        <v>8</v>
      </c>
      <c r="B10" s="93"/>
      <c r="C10" s="94">
        <v>4</v>
      </c>
      <c r="D10" s="94">
        <v>4</v>
      </c>
      <c r="E10" s="94">
        <v>5</v>
      </c>
      <c r="F10" s="95"/>
      <c r="G10" s="95"/>
      <c r="H10" s="217">
        <v>0.344</v>
      </c>
      <c r="I10" s="217">
        <v>0.32</v>
      </c>
      <c r="J10" s="217">
        <v>0.35</v>
      </c>
      <c r="K10" s="96"/>
    </row>
    <row r="11" spans="1:11" s="97" customFormat="1" ht="11.25" customHeight="1">
      <c r="A11" s="92" t="s">
        <v>9</v>
      </c>
      <c r="B11" s="93"/>
      <c r="C11" s="94">
        <v>4</v>
      </c>
      <c r="D11" s="94">
        <v>4</v>
      </c>
      <c r="E11" s="94">
        <v>4</v>
      </c>
      <c r="F11" s="95"/>
      <c r="G11" s="95"/>
      <c r="H11" s="217">
        <v>0.372</v>
      </c>
      <c r="I11" s="217">
        <v>0.352</v>
      </c>
      <c r="J11" s="217">
        <v>0.28</v>
      </c>
      <c r="K11" s="96"/>
    </row>
    <row r="12" spans="1:11" s="97" customFormat="1" ht="11.25" customHeight="1">
      <c r="A12" s="99" t="s">
        <v>10</v>
      </c>
      <c r="B12" s="93"/>
      <c r="C12" s="94">
        <v>14</v>
      </c>
      <c r="D12" s="94">
        <v>10</v>
      </c>
      <c r="E12" s="94">
        <v>10</v>
      </c>
      <c r="F12" s="95"/>
      <c r="G12" s="95"/>
      <c r="H12" s="217">
        <v>1.38</v>
      </c>
      <c r="I12" s="217">
        <v>0.925</v>
      </c>
      <c r="J12" s="217">
        <v>0.949</v>
      </c>
      <c r="K12" s="96"/>
    </row>
    <row r="13" spans="1:11" s="106" customFormat="1" ht="11.25" customHeight="1">
      <c r="A13" s="100" t="s">
        <v>11</v>
      </c>
      <c r="B13" s="101"/>
      <c r="C13" s="102">
        <v>152</v>
      </c>
      <c r="D13" s="102">
        <v>26</v>
      </c>
      <c r="E13" s="102">
        <v>31</v>
      </c>
      <c r="F13" s="103">
        <v>119.23076923076923</v>
      </c>
      <c r="G13" s="104"/>
      <c r="H13" s="218">
        <v>3.6199999999999997</v>
      </c>
      <c r="I13" s="219">
        <v>2.162</v>
      </c>
      <c r="J13" s="219">
        <v>2.419</v>
      </c>
      <c r="K13" s="105">
        <v>111.88714153561517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>
        <v>10</v>
      </c>
      <c r="E17" s="102">
        <v>2</v>
      </c>
      <c r="F17" s="103">
        <v>20</v>
      </c>
      <c r="G17" s="104"/>
      <c r="H17" s="218"/>
      <c r="I17" s="219">
        <v>0.35</v>
      </c>
      <c r="J17" s="219">
        <v>0.071</v>
      </c>
      <c r="K17" s="105">
        <v>20.285714285714285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1</v>
      </c>
      <c r="D19" s="94"/>
      <c r="E19" s="94"/>
      <c r="F19" s="95"/>
      <c r="G19" s="95"/>
      <c r="H19" s="217">
        <v>0.05</v>
      </c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>
        <v>5</v>
      </c>
      <c r="D20" s="94"/>
      <c r="E20" s="94"/>
      <c r="F20" s="95"/>
      <c r="G20" s="95"/>
      <c r="H20" s="217">
        <v>0.276</v>
      </c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6</v>
      </c>
      <c r="D22" s="102"/>
      <c r="E22" s="102"/>
      <c r="F22" s="103"/>
      <c r="G22" s="104"/>
      <c r="H22" s="218">
        <v>0.326</v>
      </c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/>
      <c r="I26" s="219"/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1</v>
      </c>
      <c r="D28" s="94">
        <v>1</v>
      </c>
      <c r="E28" s="94">
        <v>1</v>
      </c>
      <c r="F28" s="95"/>
      <c r="G28" s="95"/>
      <c r="H28" s="217">
        <v>0.166</v>
      </c>
      <c r="I28" s="217">
        <v>0.15</v>
      </c>
      <c r="J28" s="217">
        <v>0.14</v>
      </c>
      <c r="K28" s="96"/>
    </row>
    <row r="29" spans="1:11" s="97" customFormat="1" ht="11.25" customHeight="1">
      <c r="A29" s="99" t="s">
        <v>21</v>
      </c>
      <c r="B29" s="93"/>
      <c r="C29" s="94">
        <v>2</v>
      </c>
      <c r="D29" s="94">
        <v>2</v>
      </c>
      <c r="E29" s="94">
        <v>2</v>
      </c>
      <c r="F29" s="95"/>
      <c r="G29" s="95"/>
      <c r="H29" s="217">
        <v>0.138</v>
      </c>
      <c r="I29" s="217">
        <v>0.17</v>
      </c>
      <c r="J29" s="217">
        <v>0.183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102">
        <v>3</v>
      </c>
      <c r="D31" s="102">
        <v>3</v>
      </c>
      <c r="E31" s="102">
        <v>3</v>
      </c>
      <c r="F31" s="103">
        <v>100</v>
      </c>
      <c r="G31" s="104"/>
      <c r="H31" s="218">
        <v>0.30400000000000005</v>
      </c>
      <c r="I31" s="219">
        <v>0.32</v>
      </c>
      <c r="J31" s="219">
        <v>0.323</v>
      </c>
      <c r="K31" s="105">
        <v>100.93750000000001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30</v>
      </c>
      <c r="D33" s="94">
        <v>30</v>
      </c>
      <c r="E33" s="94">
        <v>30</v>
      </c>
      <c r="F33" s="95"/>
      <c r="G33" s="95"/>
      <c r="H33" s="217">
        <v>1.602</v>
      </c>
      <c r="I33" s="217">
        <v>1.6</v>
      </c>
      <c r="J33" s="217">
        <v>1.6</v>
      </c>
      <c r="K33" s="96"/>
    </row>
    <row r="34" spans="1:11" s="97" customFormat="1" ht="11.25" customHeight="1">
      <c r="A34" s="99" t="s">
        <v>25</v>
      </c>
      <c r="B34" s="93"/>
      <c r="C34" s="94">
        <v>20</v>
      </c>
      <c r="D34" s="94">
        <v>25</v>
      </c>
      <c r="E34" s="94">
        <v>27</v>
      </c>
      <c r="F34" s="95"/>
      <c r="G34" s="95"/>
      <c r="H34" s="217">
        <v>0.659</v>
      </c>
      <c r="I34" s="217">
        <v>0.75</v>
      </c>
      <c r="J34" s="217">
        <v>0.85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7"/>
      <c r="I35" s="217"/>
      <c r="J35" s="217"/>
      <c r="K35" s="96"/>
    </row>
    <row r="36" spans="1:11" s="97" customFormat="1" ht="11.25" customHeight="1">
      <c r="A36" s="99" t="s">
        <v>27</v>
      </c>
      <c r="B36" s="93"/>
      <c r="C36" s="94">
        <v>8</v>
      </c>
      <c r="D36" s="94">
        <v>8</v>
      </c>
      <c r="E36" s="94">
        <v>7</v>
      </c>
      <c r="F36" s="95"/>
      <c r="G36" s="95"/>
      <c r="H36" s="217">
        <v>0.334</v>
      </c>
      <c r="I36" s="217">
        <v>0.334</v>
      </c>
      <c r="J36" s="217">
        <v>0.334</v>
      </c>
      <c r="K36" s="96"/>
    </row>
    <row r="37" spans="1:11" s="106" customFormat="1" ht="11.25" customHeight="1">
      <c r="A37" s="100" t="s">
        <v>28</v>
      </c>
      <c r="B37" s="101"/>
      <c r="C37" s="102">
        <v>58</v>
      </c>
      <c r="D37" s="102">
        <v>63</v>
      </c>
      <c r="E37" s="102">
        <v>64</v>
      </c>
      <c r="F37" s="103">
        <v>101.58730158730158</v>
      </c>
      <c r="G37" s="104"/>
      <c r="H37" s="218">
        <v>2.595</v>
      </c>
      <c r="I37" s="219">
        <v>2.684</v>
      </c>
      <c r="J37" s="219">
        <v>2.7840000000000003</v>
      </c>
      <c r="K37" s="105">
        <v>103.725782414307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85</v>
      </c>
      <c r="D39" s="102">
        <v>85</v>
      </c>
      <c r="E39" s="102">
        <v>80</v>
      </c>
      <c r="F39" s="103">
        <v>94.11764705882354</v>
      </c>
      <c r="G39" s="104"/>
      <c r="H39" s="218">
        <v>2.463</v>
      </c>
      <c r="I39" s="219">
        <v>2.4</v>
      </c>
      <c r="J39" s="219">
        <v>1.93</v>
      </c>
      <c r="K39" s="105">
        <v>80.41666666666667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/>
      <c r="I50" s="219"/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1</v>
      </c>
      <c r="D52" s="102">
        <v>1</v>
      </c>
      <c r="E52" s="102">
        <v>1</v>
      </c>
      <c r="F52" s="103">
        <v>100</v>
      </c>
      <c r="G52" s="104"/>
      <c r="H52" s="218">
        <v>0.093</v>
      </c>
      <c r="I52" s="219">
        <v>0.093</v>
      </c>
      <c r="J52" s="219">
        <v>0.093</v>
      </c>
      <c r="K52" s="105">
        <v>100.00000000000001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18"/>
      <c r="I59" s="219"/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142</v>
      </c>
      <c r="D61" s="94">
        <v>140</v>
      </c>
      <c r="E61" s="94">
        <v>145</v>
      </c>
      <c r="F61" s="95"/>
      <c r="G61" s="95"/>
      <c r="H61" s="217">
        <v>12.78</v>
      </c>
      <c r="I61" s="217">
        <v>12.6</v>
      </c>
      <c r="J61" s="217">
        <v>17.4</v>
      </c>
      <c r="K61" s="96"/>
    </row>
    <row r="62" spans="1:11" s="97" customFormat="1" ht="11.25" customHeight="1">
      <c r="A62" s="99" t="s">
        <v>48</v>
      </c>
      <c r="B62" s="93"/>
      <c r="C62" s="94">
        <v>92</v>
      </c>
      <c r="D62" s="94">
        <v>85</v>
      </c>
      <c r="E62" s="94">
        <v>91</v>
      </c>
      <c r="F62" s="95"/>
      <c r="G62" s="95"/>
      <c r="H62" s="217">
        <v>2.809</v>
      </c>
      <c r="I62" s="217">
        <v>2.628</v>
      </c>
      <c r="J62" s="217">
        <v>2.867</v>
      </c>
      <c r="K62" s="96"/>
    </row>
    <row r="63" spans="1:11" s="97" customFormat="1" ht="11.25" customHeight="1">
      <c r="A63" s="99" t="s">
        <v>49</v>
      </c>
      <c r="B63" s="93"/>
      <c r="C63" s="94">
        <v>19</v>
      </c>
      <c r="D63" s="94">
        <v>19</v>
      </c>
      <c r="E63" s="94">
        <v>19</v>
      </c>
      <c r="F63" s="95"/>
      <c r="G63" s="95"/>
      <c r="H63" s="217">
        <v>1.155</v>
      </c>
      <c r="I63" s="217">
        <v>0.665</v>
      </c>
      <c r="J63" s="217">
        <v>0.857</v>
      </c>
      <c r="K63" s="96"/>
    </row>
    <row r="64" spans="1:11" s="106" customFormat="1" ht="11.25" customHeight="1">
      <c r="A64" s="100" t="s">
        <v>50</v>
      </c>
      <c r="B64" s="101"/>
      <c r="C64" s="102">
        <v>253</v>
      </c>
      <c r="D64" s="102">
        <v>244</v>
      </c>
      <c r="E64" s="102">
        <v>255</v>
      </c>
      <c r="F64" s="103">
        <v>104.50819672131148</v>
      </c>
      <c r="G64" s="104"/>
      <c r="H64" s="218">
        <v>16.744</v>
      </c>
      <c r="I64" s="219">
        <v>15.893</v>
      </c>
      <c r="J64" s="219">
        <v>21.124</v>
      </c>
      <c r="K64" s="105">
        <v>132.91386144843642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921</v>
      </c>
      <c r="D66" s="102">
        <v>825</v>
      </c>
      <c r="E66" s="102">
        <v>959</v>
      </c>
      <c r="F66" s="103">
        <v>116.24242424242425</v>
      </c>
      <c r="G66" s="104"/>
      <c r="H66" s="218">
        <v>109.133</v>
      </c>
      <c r="I66" s="219">
        <v>98.125</v>
      </c>
      <c r="J66" s="219">
        <v>120.509</v>
      </c>
      <c r="K66" s="105">
        <v>122.81171974522293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6900</v>
      </c>
      <c r="D72" s="94">
        <v>6900</v>
      </c>
      <c r="E72" s="94">
        <v>6900</v>
      </c>
      <c r="F72" s="95"/>
      <c r="G72" s="95"/>
      <c r="H72" s="217">
        <v>643.758</v>
      </c>
      <c r="I72" s="217">
        <v>605.232</v>
      </c>
      <c r="J72" s="217">
        <v>589.161</v>
      </c>
      <c r="K72" s="96"/>
    </row>
    <row r="73" spans="1:11" s="97" customFormat="1" ht="11.25" customHeight="1">
      <c r="A73" s="99" t="s">
        <v>56</v>
      </c>
      <c r="B73" s="93"/>
      <c r="C73" s="94">
        <v>373</v>
      </c>
      <c r="D73" s="94">
        <v>373</v>
      </c>
      <c r="E73" s="94">
        <v>344</v>
      </c>
      <c r="F73" s="95"/>
      <c r="G73" s="95"/>
      <c r="H73" s="217">
        <v>11.555</v>
      </c>
      <c r="I73" s="217">
        <v>11.555</v>
      </c>
      <c r="J73" s="217">
        <v>10.985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/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94">
        <v>1381</v>
      </c>
      <c r="D75" s="94">
        <v>1381</v>
      </c>
      <c r="E75" s="94">
        <v>1381</v>
      </c>
      <c r="F75" s="95"/>
      <c r="G75" s="95"/>
      <c r="H75" s="217">
        <v>140.922</v>
      </c>
      <c r="I75" s="217">
        <v>140.922</v>
      </c>
      <c r="J75" s="217">
        <v>140.922</v>
      </c>
      <c r="K75" s="96"/>
    </row>
    <row r="76" spans="1:11" s="97" customFormat="1" ht="11.25" customHeight="1">
      <c r="A76" s="99" t="s">
        <v>59</v>
      </c>
      <c r="B76" s="93"/>
      <c r="C76" s="94">
        <v>10</v>
      </c>
      <c r="D76" s="94">
        <v>10</v>
      </c>
      <c r="E76" s="94">
        <v>10</v>
      </c>
      <c r="F76" s="95"/>
      <c r="G76" s="95"/>
      <c r="H76" s="217">
        <v>0.516</v>
      </c>
      <c r="I76" s="217">
        <v>0.3</v>
      </c>
      <c r="J76" s="217">
        <v>0.3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7"/>
      <c r="I77" s="217"/>
      <c r="J77" s="217"/>
      <c r="K77" s="96"/>
    </row>
    <row r="78" spans="1:11" s="97" customFormat="1" ht="11.25" customHeight="1">
      <c r="A78" s="99" t="s">
        <v>61</v>
      </c>
      <c r="B78" s="93"/>
      <c r="C78" s="94">
        <v>353</v>
      </c>
      <c r="D78" s="94">
        <v>350</v>
      </c>
      <c r="E78" s="94">
        <v>350</v>
      </c>
      <c r="F78" s="95"/>
      <c r="G78" s="95"/>
      <c r="H78" s="217">
        <v>23.777</v>
      </c>
      <c r="I78" s="217">
        <v>19.25</v>
      </c>
      <c r="J78" s="217">
        <v>23.625</v>
      </c>
      <c r="K78" s="96"/>
    </row>
    <row r="79" spans="1:11" s="97" customFormat="1" ht="11.25" customHeight="1">
      <c r="A79" s="99" t="s">
        <v>62</v>
      </c>
      <c r="B79" s="93"/>
      <c r="C79" s="94">
        <v>45</v>
      </c>
      <c r="D79" s="94">
        <v>10</v>
      </c>
      <c r="E79" s="94">
        <v>50</v>
      </c>
      <c r="F79" s="95"/>
      <c r="G79" s="95"/>
      <c r="H79" s="217">
        <v>2.7</v>
      </c>
      <c r="I79" s="217">
        <v>0.996</v>
      </c>
      <c r="J79" s="217">
        <v>2.5</v>
      </c>
      <c r="K79" s="96"/>
    </row>
    <row r="80" spans="1:11" s="106" customFormat="1" ht="11.25" customHeight="1">
      <c r="A80" s="107" t="s">
        <v>63</v>
      </c>
      <c r="B80" s="101"/>
      <c r="C80" s="102">
        <v>9062</v>
      </c>
      <c r="D80" s="102">
        <v>9024</v>
      </c>
      <c r="E80" s="102">
        <v>9035</v>
      </c>
      <c r="F80" s="103">
        <v>100.12189716312056</v>
      </c>
      <c r="G80" s="104"/>
      <c r="H80" s="218">
        <v>823.2280000000001</v>
      </c>
      <c r="I80" s="219">
        <v>778.2549999999999</v>
      </c>
      <c r="J80" s="219">
        <v>767.4929999999999</v>
      </c>
      <c r="K80" s="105">
        <v>98.6171627551381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315</v>
      </c>
      <c r="D82" s="94">
        <v>315</v>
      </c>
      <c r="E82" s="94">
        <v>315</v>
      </c>
      <c r="F82" s="95"/>
      <c r="G82" s="95"/>
      <c r="H82" s="217">
        <v>29.666</v>
      </c>
      <c r="I82" s="217">
        <v>29.666</v>
      </c>
      <c r="J82" s="217">
        <v>29.666</v>
      </c>
      <c r="K82" s="96"/>
    </row>
    <row r="83" spans="1:11" s="97" customFormat="1" ht="11.25" customHeight="1">
      <c r="A83" s="99" t="s">
        <v>65</v>
      </c>
      <c r="B83" s="93"/>
      <c r="C83" s="94">
        <v>92</v>
      </c>
      <c r="D83" s="94">
        <v>92</v>
      </c>
      <c r="E83" s="94">
        <v>80</v>
      </c>
      <c r="F83" s="95"/>
      <c r="G83" s="95"/>
      <c r="H83" s="217">
        <v>7.333</v>
      </c>
      <c r="I83" s="217">
        <v>5.685</v>
      </c>
      <c r="J83" s="217">
        <v>6</v>
      </c>
      <c r="K83" s="96"/>
    </row>
    <row r="84" spans="1:11" s="106" customFormat="1" ht="11.25" customHeight="1">
      <c r="A84" s="100" t="s">
        <v>66</v>
      </c>
      <c r="B84" s="101"/>
      <c r="C84" s="102">
        <v>407</v>
      </c>
      <c r="D84" s="102">
        <v>407</v>
      </c>
      <c r="E84" s="102">
        <v>395</v>
      </c>
      <c r="F84" s="103">
        <v>97.05159705159706</v>
      </c>
      <c r="G84" s="104"/>
      <c r="H84" s="218">
        <v>36.999</v>
      </c>
      <c r="I84" s="219">
        <v>35.351</v>
      </c>
      <c r="J84" s="219">
        <v>35.666</v>
      </c>
      <c r="K84" s="105">
        <v>100.89106390201124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10948</v>
      </c>
      <c r="D87" s="117">
        <v>10688</v>
      </c>
      <c r="E87" s="117">
        <v>10825</v>
      </c>
      <c r="F87" s="118">
        <f>IF(D87&gt;0,100*E87/D87,0)</f>
        <v>101.2818113772455</v>
      </c>
      <c r="G87" s="104"/>
      <c r="H87" s="222">
        <v>995.5050000000001</v>
      </c>
      <c r="I87" s="223">
        <v>935.6329999999999</v>
      </c>
      <c r="J87" s="223">
        <v>952.4119999999998</v>
      </c>
      <c r="K87" s="118">
        <f>IF(I87&gt;0,100*J87/I87,0)</f>
        <v>101.79333135962497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92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>
        <v>1</v>
      </c>
      <c r="E17" s="102"/>
      <c r="F17" s="103"/>
      <c r="G17" s="104"/>
      <c r="H17" s="218"/>
      <c r="I17" s="219">
        <v>0.017</v>
      </c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1991</v>
      </c>
      <c r="D24" s="102">
        <v>1870</v>
      </c>
      <c r="E24" s="102">
        <v>1870</v>
      </c>
      <c r="F24" s="103">
        <v>100</v>
      </c>
      <c r="G24" s="104"/>
      <c r="H24" s="218">
        <v>141.692</v>
      </c>
      <c r="I24" s="219">
        <v>141.933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80</v>
      </c>
      <c r="D26" s="102">
        <v>92</v>
      </c>
      <c r="E26" s="102">
        <v>50</v>
      </c>
      <c r="F26" s="103">
        <v>54.34782608695652</v>
      </c>
      <c r="G26" s="104"/>
      <c r="H26" s="218">
        <v>10</v>
      </c>
      <c r="I26" s="219">
        <v>7.5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94">
        <v>2</v>
      </c>
      <c r="D29" s="94">
        <v>2</v>
      </c>
      <c r="E29" s="94"/>
      <c r="F29" s="95"/>
      <c r="G29" s="95"/>
      <c r="H29" s="217">
        <v>0.1</v>
      </c>
      <c r="I29" s="217">
        <v>0.09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623</v>
      </c>
      <c r="D30" s="94">
        <v>594</v>
      </c>
      <c r="E30" s="94">
        <v>600</v>
      </c>
      <c r="F30" s="95"/>
      <c r="G30" s="95"/>
      <c r="H30" s="217">
        <v>47.597</v>
      </c>
      <c r="I30" s="217">
        <v>39.798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625</v>
      </c>
      <c r="D31" s="102">
        <v>596</v>
      </c>
      <c r="E31" s="102">
        <v>600</v>
      </c>
      <c r="F31" s="103">
        <v>100.67114093959732</v>
      </c>
      <c r="G31" s="104"/>
      <c r="H31" s="218">
        <v>47.697</v>
      </c>
      <c r="I31" s="219">
        <v>39.888000000000005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7"/>
      <c r="I33" s="217"/>
      <c r="J33" s="217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7"/>
      <c r="I34" s="217"/>
      <c r="J34" s="217"/>
      <c r="K34" s="96"/>
    </row>
    <row r="35" spans="1:11" s="97" customFormat="1" ht="11.25" customHeight="1">
      <c r="A35" s="99" t="s">
        <v>26</v>
      </c>
      <c r="B35" s="93"/>
      <c r="C35" s="94">
        <v>55</v>
      </c>
      <c r="D35" s="94">
        <v>60</v>
      </c>
      <c r="E35" s="94"/>
      <c r="F35" s="95"/>
      <c r="G35" s="95"/>
      <c r="H35" s="217">
        <v>1.4</v>
      </c>
      <c r="I35" s="217">
        <v>2.5</v>
      </c>
      <c r="J35" s="217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7"/>
      <c r="I36" s="217"/>
      <c r="J36" s="217"/>
      <c r="K36" s="96"/>
    </row>
    <row r="37" spans="1:11" s="106" customFormat="1" ht="11.25" customHeight="1">
      <c r="A37" s="100" t="s">
        <v>28</v>
      </c>
      <c r="B37" s="101"/>
      <c r="C37" s="102">
        <v>55</v>
      </c>
      <c r="D37" s="102">
        <v>60</v>
      </c>
      <c r="E37" s="102"/>
      <c r="F37" s="103"/>
      <c r="G37" s="104"/>
      <c r="H37" s="218">
        <v>1.4</v>
      </c>
      <c r="I37" s="219">
        <v>2.5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/>
      <c r="I39" s="219"/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/>
      <c r="I50" s="219"/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107</v>
      </c>
      <c r="D54" s="94">
        <v>110</v>
      </c>
      <c r="E54" s="94">
        <v>100</v>
      </c>
      <c r="F54" s="95"/>
      <c r="G54" s="95"/>
      <c r="H54" s="217">
        <v>8.56</v>
      </c>
      <c r="I54" s="217">
        <v>8.8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200</v>
      </c>
      <c r="D55" s="94">
        <v>76</v>
      </c>
      <c r="E55" s="94">
        <v>76</v>
      </c>
      <c r="F55" s="95"/>
      <c r="G55" s="95"/>
      <c r="H55" s="217">
        <v>17</v>
      </c>
      <c r="I55" s="217">
        <v>6.46</v>
      </c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>
        <v>0.013</v>
      </c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>
        <v>445</v>
      </c>
      <c r="D58" s="94">
        <v>465</v>
      </c>
      <c r="E58" s="94">
        <v>445</v>
      </c>
      <c r="F58" s="95"/>
      <c r="G58" s="95"/>
      <c r="H58" s="217">
        <v>37.91</v>
      </c>
      <c r="I58" s="217">
        <v>51.03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752</v>
      </c>
      <c r="D59" s="102">
        <v>651</v>
      </c>
      <c r="E59" s="102">
        <v>621</v>
      </c>
      <c r="F59" s="103">
        <v>95.39170506912443</v>
      </c>
      <c r="G59" s="104"/>
      <c r="H59" s="218">
        <v>63.47</v>
      </c>
      <c r="I59" s="219">
        <v>66.303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/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/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18"/>
      <c r="I64" s="219"/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22</v>
      </c>
      <c r="D66" s="102">
        <v>35</v>
      </c>
      <c r="E66" s="102">
        <v>20</v>
      </c>
      <c r="F66" s="103">
        <v>57.142857142857146</v>
      </c>
      <c r="G66" s="104"/>
      <c r="H66" s="218">
        <v>1.49</v>
      </c>
      <c r="I66" s="219">
        <v>1.575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21400</v>
      </c>
      <c r="D68" s="94">
        <v>19910</v>
      </c>
      <c r="E68" s="94">
        <v>20500</v>
      </c>
      <c r="F68" s="95"/>
      <c r="G68" s="95"/>
      <c r="H68" s="217">
        <v>1845</v>
      </c>
      <c r="I68" s="217">
        <v>1710</v>
      </c>
      <c r="J68" s="217"/>
      <c r="K68" s="96"/>
    </row>
    <row r="69" spans="1:11" s="97" customFormat="1" ht="11.25" customHeight="1">
      <c r="A69" s="99" t="s">
        <v>53</v>
      </c>
      <c r="B69" s="93"/>
      <c r="C69" s="94">
        <v>2700</v>
      </c>
      <c r="D69" s="94">
        <v>2415</v>
      </c>
      <c r="E69" s="94">
        <v>2500</v>
      </c>
      <c r="F69" s="95"/>
      <c r="G69" s="95"/>
      <c r="H69" s="217">
        <v>230</v>
      </c>
      <c r="I69" s="217">
        <v>208</v>
      </c>
      <c r="J69" s="217"/>
      <c r="K69" s="96"/>
    </row>
    <row r="70" spans="1:11" s="106" customFormat="1" ht="11.25" customHeight="1">
      <c r="A70" s="100" t="s">
        <v>54</v>
      </c>
      <c r="B70" s="101"/>
      <c r="C70" s="102">
        <v>24100</v>
      </c>
      <c r="D70" s="102">
        <v>22325</v>
      </c>
      <c r="E70" s="102">
        <v>23000</v>
      </c>
      <c r="F70" s="103">
        <v>103.02351623740202</v>
      </c>
      <c r="G70" s="104"/>
      <c r="H70" s="218">
        <v>2075</v>
      </c>
      <c r="I70" s="219">
        <v>1918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10</v>
      </c>
      <c r="D72" s="94"/>
      <c r="E72" s="94"/>
      <c r="F72" s="95"/>
      <c r="G72" s="95"/>
      <c r="H72" s="217">
        <v>0.5</v>
      </c>
      <c r="I72" s="217"/>
      <c r="J72" s="217"/>
      <c r="K72" s="96"/>
    </row>
    <row r="73" spans="1:11" s="97" customFormat="1" ht="11.25" customHeight="1">
      <c r="A73" s="99" t="s">
        <v>56</v>
      </c>
      <c r="B73" s="93"/>
      <c r="C73" s="94">
        <v>1019</v>
      </c>
      <c r="D73" s="94">
        <v>1019</v>
      </c>
      <c r="E73" s="94">
        <v>1019</v>
      </c>
      <c r="F73" s="95"/>
      <c r="G73" s="95"/>
      <c r="H73" s="217">
        <v>20.995</v>
      </c>
      <c r="I73" s="217">
        <v>20.995</v>
      </c>
      <c r="J73" s="217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/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7"/>
      <c r="I75" s="217"/>
      <c r="J75" s="217"/>
      <c r="K75" s="96"/>
    </row>
    <row r="76" spans="1:11" s="97" customFormat="1" ht="11.25" customHeight="1">
      <c r="A76" s="99" t="s">
        <v>59</v>
      </c>
      <c r="B76" s="93"/>
      <c r="C76" s="94">
        <v>30</v>
      </c>
      <c r="D76" s="94"/>
      <c r="E76" s="94"/>
      <c r="F76" s="95"/>
      <c r="G76" s="95"/>
      <c r="H76" s="217">
        <v>2.17</v>
      </c>
      <c r="I76" s="217"/>
      <c r="J76" s="217"/>
      <c r="K76" s="96"/>
    </row>
    <row r="77" spans="1:11" s="97" customFormat="1" ht="11.25" customHeight="1">
      <c r="A77" s="99" t="s">
        <v>60</v>
      </c>
      <c r="B77" s="93"/>
      <c r="C77" s="94">
        <v>28</v>
      </c>
      <c r="D77" s="94">
        <v>28</v>
      </c>
      <c r="E77" s="94">
        <v>25</v>
      </c>
      <c r="F77" s="95"/>
      <c r="G77" s="95"/>
      <c r="H77" s="217">
        <v>2.38</v>
      </c>
      <c r="I77" s="217">
        <v>2.38</v>
      </c>
      <c r="J77" s="217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/>
      <c r="I78" s="217"/>
      <c r="J78" s="217"/>
      <c r="K78" s="96"/>
    </row>
    <row r="79" spans="1:11" s="97" customFormat="1" ht="11.25" customHeight="1">
      <c r="A79" s="99" t="s">
        <v>62</v>
      </c>
      <c r="B79" s="93"/>
      <c r="C79" s="94">
        <v>7489.7325</v>
      </c>
      <c r="D79" s="94">
        <v>7511</v>
      </c>
      <c r="E79" s="94">
        <v>4901</v>
      </c>
      <c r="F79" s="95"/>
      <c r="G79" s="95"/>
      <c r="H79" s="217">
        <v>751.078</v>
      </c>
      <c r="I79" s="217">
        <v>497.598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8576.7325</v>
      </c>
      <c r="D80" s="102">
        <v>8558</v>
      </c>
      <c r="E80" s="102">
        <v>5945</v>
      </c>
      <c r="F80" s="103">
        <v>69.46716522551998</v>
      </c>
      <c r="G80" s="104"/>
      <c r="H80" s="218">
        <v>777.1229999999999</v>
      </c>
      <c r="I80" s="219">
        <v>520.973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36201.7325</v>
      </c>
      <c r="D87" s="117">
        <v>34188</v>
      </c>
      <c r="E87" s="117">
        <v>32106</v>
      </c>
      <c r="F87" s="118">
        <f>IF(D87&gt;0,100*E87/D87,0)</f>
        <v>93.91014391014392</v>
      </c>
      <c r="G87" s="104"/>
      <c r="H87" s="222">
        <v>3117.872</v>
      </c>
      <c r="I87" s="223">
        <v>2698.689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93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11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69</v>
      </c>
      <c r="D9" s="94">
        <v>28</v>
      </c>
      <c r="E9" s="94">
        <v>28</v>
      </c>
      <c r="F9" s="95"/>
      <c r="G9" s="95"/>
      <c r="H9" s="217">
        <v>1.779</v>
      </c>
      <c r="I9" s="217">
        <v>0.721</v>
      </c>
      <c r="J9" s="217">
        <v>0.706</v>
      </c>
      <c r="K9" s="96"/>
    </row>
    <row r="10" spans="1:11" s="97" customFormat="1" ht="11.25" customHeight="1">
      <c r="A10" s="99" t="s">
        <v>8</v>
      </c>
      <c r="B10" s="93"/>
      <c r="C10" s="94">
        <v>7</v>
      </c>
      <c r="D10" s="94">
        <v>59</v>
      </c>
      <c r="E10" s="94">
        <v>59</v>
      </c>
      <c r="F10" s="95"/>
      <c r="G10" s="95"/>
      <c r="H10" s="217">
        <v>0.181</v>
      </c>
      <c r="I10" s="217">
        <v>1.441</v>
      </c>
      <c r="J10" s="217">
        <v>1.298</v>
      </c>
      <c r="K10" s="96"/>
    </row>
    <row r="11" spans="1:11" s="97" customFormat="1" ht="11.25" customHeight="1">
      <c r="A11" s="92" t="s">
        <v>9</v>
      </c>
      <c r="B11" s="93"/>
      <c r="C11" s="94">
        <v>12</v>
      </c>
      <c r="D11" s="94">
        <v>8</v>
      </c>
      <c r="E11" s="94">
        <v>11</v>
      </c>
      <c r="F11" s="95"/>
      <c r="G11" s="95"/>
      <c r="H11" s="217">
        <v>0.263</v>
      </c>
      <c r="I11" s="217">
        <v>0.118</v>
      </c>
      <c r="J11" s="217">
        <v>0.261</v>
      </c>
      <c r="K11" s="96"/>
    </row>
    <row r="12" spans="1:11" s="97" customFormat="1" ht="11.25" customHeight="1">
      <c r="A12" s="99" t="s">
        <v>10</v>
      </c>
      <c r="B12" s="93"/>
      <c r="C12" s="94">
        <v>17</v>
      </c>
      <c r="D12" s="94">
        <v>20</v>
      </c>
      <c r="E12" s="94">
        <v>20</v>
      </c>
      <c r="F12" s="95"/>
      <c r="G12" s="95"/>
      <c r="H12" s="217">
        <v>0.413</v>
      </c>
      <c r="I12" s="217">
        <v>0.529</v>
      </c>
      <c r="J12" s="217">
        <v>0.509</v>
      </c>
      <c r="K12" s="96"/>
    </row>
    <row r="13" spans="1:11" s="106" customFormat="1" ht="11.25" customHeight="1">
      <c r="A13" s="100" t="s">
        <v>11</v>
      </c>
      <c r="B13" s="101"/>
      <c r="C13" s="102">
        <v>105</v>
      </c>
      <c r="D13" s="102">
        <v>115</v>
      </c>
      <c r="E13" s="102">
        <v>118</v>
      </c>
      <c r="F13" s="103">
        <v>102.6086956521739</v>
      </c>
      <c r="G13" s="104"/>
      <c r="H13" s="218">
        <v>2.6359999999999997</v>
      </c>
      <c r="I13" s="219">
        <v>2.8089999999999997</v>
      </c>
      <c r="J13" s="219">
        <v>2.774</v>
      </c>
      <c r="K13" s="105">
        <v>98.75400498398007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>
        <v>4</v>
      </c>
      <c r="D15" s="102">
        <v>4</v>
      </c>
      <c r="E15" s="102">
        <v>4</v>
      </c>
      <c r="F15" s="103">
        <v>100</v>
      </c>
      <c r="G15" s="104"/>
      <c r="H15" s="218">
        <v>0.024</v>
      </c>
      <c r="I15" s="219">
        <v>0.02</v>
      </c>
      <c r="J15" s="219">
        <v>0.05</v>
      </c>
      <c r="K15" s="105">
        <v>250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4</v>
      </c>
      <c r="D17" s="102">
        <v>1.2</v>
      </c>
      <c r="E17" s="102"/>
      <c r="F17" s="103"/>
      <c r="G17" s="104"/>
      <c r="H17" s="218">
        <v>0.047</v>
      </c>
      <c r="I17" s="219">
        <v>0.034</v>
      </c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2</v>
      </c>
      <c r="D19" s="94"/>
      <c r="E19" s="94">
        <v>1</v>
      </c>
      <c r="F19" s="95"/>
      <c r="G19" s="95"/>
      <c r="H19" s="217">
        <v>0.012</v>
      </c>
      <c r="I19" s="217"/>
      <c r="J19" s="217">
        <v>0.001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>
        <v>2</v>
      </c>
      <c r="D21" s="94"/>
      <c r="E21" s="94"/>
      <c r="F21" s="95"/>
      <c r="G21" s="95"/>
      <c r="H21" s="217">
        <v>0.01</v>
      </c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4</v>
      </c>
      <c r="D22" s="102"/>
      <c r="E22" s="102">
        <v>1</v>
      </c>
      <c r="F22" s="103"/>
      <c r="G22" s="104"/>
      <c r="H22" s="218">
        <v>0.022</v>
      </c>
      <c r="I22" s="219"/>
      <c r="J22" s="219">
        <v>0.001</v>
      </c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1</v>
      </c>
      <c r="D24" s="102">
        <v>2</v>
      </c>
      <c r="E24" s="102">
        <v>1</v>
      </c>
      <c r="F24" s="103">
        <v>50</v>
      </c>
      <c r="G24" s="104"/>
      <c r="H24" s="218">
        <v>0.003</v>
      </c>
      <c r="I24" s="219">
        <v>0.005</v>
      </c>
      <c r="J24" s="219">
        <v>0.003</v>
      </c>
      <c r="K24" s="105">
        <v>60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1</v>
      </c>
      <c r="D26" s="102">
        <v>2</v>
      </c>
      <c r="E26" s="102">
        <v>2</v>
      </c>
      <c r="F26" s="103">
        <v>100</v>
      </c>
      <c r="G26" s="104"/>
      <c r="H26" s="218">
        <v>0.004</v>
      </c>
      <c r="I26" s="219">
        <v>0.008</v>
      </c>
      <c r="J26" s="219">
        <v>0.008</v>
      </c>
      <c r="K26" s="105">
        <v>100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7</v>
      </c>
      <c r="D28" s="94">
        <v>9</v>
      </c>
      <c r="E28" s="94">
        <v>9</v>
      </c>
      <c r="F28" s="95"/>
      <c r="G28" s="95"/>
      <c r="H28" s="217">
        <v>0.168</v>
      </c>
      <c r="I28" s="217">
        <v>0.284</v>
      </c>
      <c r="J28" s="217">
        <v>0.275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102">
        <v>7</v>
      </c>
      <c r="D31" s="102">
        <v>9</v>
      </c>
      <c r="E31" s="102">
        <v>9</v>
      </c>
      <c r="F31" s="103">
        <v>100</v>
      </c>
      <c r="G31" s="104"/>
      <c r="H31" s="218">
        <v>0.168</v>
      </c>
      <c r="I31" s="219">
        <v>0.284</v>
      </c>
      <c r="J31" s="219">
        <v>0.275</v>
      </c>
      <c r="K31" s="105">
        <v>96.83098591549297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57</v>
      </c>
      <c r="D33" s="94">
        <v>50</v>
      </c>
      <c r="E33" s="94">
        <v>57</v>
      </c>
      <c r="F33" s="95"/>
      <c r="G33" s="95"/>
      <c r="H33" s="217">
        <v>1.869</v>
      </c>
      <c r="I33" s="217">
        <v>1.64</v>
      </c>
      <c r="J33" s="217">
        <v>1.925</v>
      </c>
      <c r="K33" s="96"/>
    </row>
    <row r="34" spans="1:11" s="97" customFormat="1" ht="11.25" customHeight="1">
      <c r="A34" s="99" t="s">
        <v>25</v>
      </c>
      <c r="B34" s="93"/>
      <c r="C34" s="94">
        <v>32</v>
      </c>
      <c r="D34" s="94">
        <v>30</v>
      </c>
      <c r="E34" s="94">
        <v>30</v>
      </c>
      <c r="F34" s="95"/>
      <c r="G34" s="95"/>
      <c r="H34" s="217">
        <v>1.069</v>
      </c>
      <c r="I34" s="217">
        <v>1</v>
      </c>
      <c r="J34" s="217">
        <v>0.75</v>
      </c>
      <c r="K34" s="96"/>
    </row>
    <row r="35" spans="1:11" s="97" customFormat="1" ht="11.25" customHeight="1">
      <c r="A35" s="99" t="s">
        <v>26</v>
      </c>
      <c r="B35" s="93"/>
      <c r="C35" s="94">
        <v>3</v>
      </c>
      <c r="D35" s="94">
        <v>3</v>
      </c>
      <c r="E35" s="94">
        <v>2</v>
      </c>
      <c r="F35" s="95"/>
      <c r="G35" s="95"/>
      <c r="H35" s="217">
        <v>0.033</v>
      </c>
      <c r="I35" s="217">
        <v>0.03</v>
      </c>
      <c r="J35" s="217">
        <v>0.02</v>
      </c>
      <c r="K35" s="96"/>
    </row>
    <row r="36" spans="1:11" s="97" customFormat="1" ht="11.25" customHeight="1">
      <c r="A36" s="99" t="s">
        <v>27</v>
      </c>
      <c r="B36" s="93"/>
      <c r="C36" s="94">
        <v>2</v>
      </c>
      <c r="D36" s="94">
        <v>2</v>
      </c>
      <c r="E36" s="94">
        <v>2</v>
      </c>
      <c r="F36" s="95"/>
      <c r="G36" s="95"/>
      <c r="H36" s="217">
        <v>0.05</v>
      </c>
      <c r="I36" s="217">
        <v>0.049</v>
      </c>
      <c r="J36" s="217">
        <v>0.05</v>
      </c>
      <c r="K36" s="96"/>
    </row>
    <row r="37" spans="1:11" s="106" customFormat="1" ht="11.25" customHeight="1">
      <c r="A37" s="100" t="s">
        <v>28</v>
      </c>
      <c r="B37" s="101"/>
      <c r="C37" s="102">
        <v>94</v>
      </c>
      <c r="D37" s="102">
        <v>85</v>
      </c>
      <c r="E37" s="102">
        <v>91</v>
      </c>
      <c r="F37" s="103">
        <v>107.05882352941177</v>
      </c>
      <c r="G37" s="104"/>
      <c r="H37" s="218">
        <v>3.0209999999999995</v>
      </c>
      <c r="I37" s="219">
        <v>2.7189999999999994</v>
      </c>
      <c r="J37" s="219">
        <v>2.7449999999999997</v>
      </c>
      <c r="K37" s="105">
        <v>100.95623390952557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10</v>
      </c>
      <c r="D39" s="102">
        <v>10</v>
      </c>
      <c r="E39" s="102">
        <v>12</v>
      </c>
      <c r="F39" s="103">
        <v>120</v>
      </c>
      <c r="G39" s="104"/>
      <c r="H39" s="218">
        <v>0.108</v>
      </c>
      <c r="I39" s="219">
        <v>0.1</v>
      </c>
      <c r="J39" s="219">
        <v>0.35</v>
      </c>
      <c r="K39" s="105">
        <v>350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28</v>
      </c>
      <c r="D41" s="94">
        <v>34</v>
      </c>
      <c r="E41" s="94">
        <v>39</v>
      </c>
      <c r="F41" s="95"/>
      <c r="G41" s="95"/>
      <c r="H41" s="217">
        <v>0.42</v>
      </c>
      <c r="I41" s="217">
        <v>0.85</v>
      </c>
      <c r="J41" s="217">
        <v>0.979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>
        <v>2</v>
      </c>
      <c r="D45" s="94">
        <v>6</v>
      </c>
      <c r="E45" s="94">
        <v>6</v>
      </c>
      <c r="F45" s="95"/>
      <c r="G45" s="95"/>
      <c r="H45" s="217">
        <v>0.026</v>
      </c>
      <c r="I45" s="217">
        <v>0.09</v>
      </c>
      <c r="J45" s="217">
        <v>0.084</v>
      </c>
      <c r="K45" s="96"/>
    </row>
    <row r="46" spans="1:11" s="97" customFormat="1" ht="11.25" customHeight="1">
      <c r="A46" s="99" t="s">
        <v>35</v>
      </c>
      <c r="B46" s="93"/>
      <c r="C46" s="94">
        <v>42</v>
      </c>
      <c r="D46" s="94">
        <v>65</v>
      </c>
      <c r="E46" s="94">
        <v>52</v>
      </c>
      <c r="F46" s="95"/>
      <c r="G46" s="95"/>
      <c r="H46" s="217">
        <v>0.672</v>
      </c>
      <c r="I46" s="217">
        <v>1.04</v>
      </c>
      <c r="J46" s="217">
        <v>0.832</v>
      </c>
      <c r="K46" s="96"/>
    </row>
    <row r="47" spans="1:11" s="97" customFormat="1" ht="11.25" customHeight="1">
      <c r="A47" s="99" t="s">
        <v>36</v>
      </c>
      <c r="B47" s="93"/>
      <c r="C47" s="94">
        <v>11</v>
      </c>
      <c r="D47" s="94">
        <v>9</v>
      </c>
      <c r="E47" s="94">
        <v>12</v>
      </c>
      <c r="F47" s="95"/>
      <c r="G47" s="95"/>
      <c r="H47" s="217">
        <v>0.33</v>
      </c>
      <c r="I47" s="217">
        <v>0.27</v>
      </c>
      <c r="J47" s="217">
        <v>0.36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>
        <v>83</v>
      </c>
      <c r="D50" s="102">
        <v>114</v>
      </c>
      <c r="E50" s="102">
        <v>109</v>
      </c>
      <c r="F50" s="103">
        <v>95.6140350877193</v>
      </c>
      <c r="G50" s="104"/>
      <c r="H50" s="218">
        <v>1.4480000000000002</v>
      </c>
      <c r="I50" s="219">
        <v>2.25</v>
      </c>
      <c r="J50" s="219">
        <v>2.255</v>
      </c>
      <c r="K50" s="105">
        <v>100.22222222222223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16</v>
      </c>
      <c r="D52" s="102">
        <v>16</v>
      </c>
      <c r="E52" s="102">
        <v>16</v>
      </c>
      <c r="F52" s="103">
        <v>100</v>
      </c>
      <c r="G52" s="104"/>
      <c r="H52" s="218">
        <v>0.24</v>
      </c>
      <c r="I52" s="219">
        <v>0.24</v>
      </c>
      <c r="J52" s="219">
        <v>0.24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18"/>
      <c r="I59" s="219"/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/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/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94">
        <v>4</v>
      </c>
      <c r="D63" s="94">
        <v>4</v>
      </c>
      <c r="E63" s="94">
        <v>4</v>
      </c>
      <c r="F63" s="95"/>
      <c r="G63" s="95"/>
      <c r="H63" s="217">
        <v>0.116</v>
      </c>
      <c r="I63" s="217">
        <v>0.116</v>
      </c>
      <c r="J63" s="217">
        <v>0.116</v>
      </c>
      <c r="K63" s="96"/>
    </row>
    <row r="64" spans="1:11" s="106" customFormat="1" ht="11.25" customHeight="1">
      <c r="A64" s="100" t="s">
        <v>50</v>
      </c>
      <c r="B64" s="101"/>
      <c r="C64" s="102">
        <v>4</v>
      </c>
      <c r="D64" s="102">
        <v>4</v>
      </c>
      <c r="E64" s="102">
        <v>4</v>
      </c>
      <c r="F64" s="103">
        <v>100</v>
      </c>
      <c r="G64" s="104"/>
      <c r="H64" s="218">
        <v>0.116</v>
      </c>
      <c r="I64" s="219">
        <v>0.116</v>
      </c>
      <c r="J64" s="219">
        <v>0.116</v>
      </c>
      <c r="K64" s="105">
        <v>100.00000000000001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/>
      <c r="D66" s="102">
        <v>1</v>
      </c>
      <c r="E66" s="102"/>
      <c r="F66" s="103"/>
      <c r="G66" s="104"/>
      <c r="H66" s="218"/>
      <c r="I66" s="219">
        <v>0.015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1</v>
      </c>
      <c r="D68" s="94"/>
      <c r="E68" s="94"/>
      <c r="F68" s="95"/>
      <c r="G68" s="95"/>
      <c r="H68" s="217">
        <v>0.015</v>
      </c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>
        <v>21</v>
      </c>
      <c r="D69" s="94"/>
      <c r="E69" s="94"/>
      <c r="F69" s="95"/>
      <c r="G69" s="95"/>
      <c r="H69" s="217">
        <v>0.525</v>
      </c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>
        <v>22</v>
      </c>
      <c r="D70" s="102"/>
      <c r="E70" s="102"/>
      <c r="F70" s="103"/>
      <c r="G70" s="104"/>
      <c r="H70" s="218">
        <v>0.54</v>
      </c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/>
      <c r="I72" s="217"/>
      <c r="J72" s="217"/>
      <c r="K72" s="96"/>
    </row>
    <row r="73" spans="1:11" s="97" customFormat="1" ht="11.25" customHeight="1">
      <c r="A73" s="99" t="s">
        <v>56</v>
      </c>
      <c r="B73" s="93"/>
      <c r="C73" s="94">
        <v>12</v>
      </c>
      <c r="D73" s="94">
        <v>12</v>
      </c>
      <c r="E73" s="94">
        <v>12</v>
      </c>
      <c r="F73" s="95"/>
      <c r="G73" s="95"/>
      <c r="H73" s="217">
        <v>0.357</v>
      </c>
      <c r="I73" s="217">
        <v>0.357</v>
      </c>
      <c r="J73" s="217">
        <v>0.39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/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94">
        <v>25</v>
      </c>
      <c r="D75" s="94">
        <v>30</v>
      </c>
      <c r="E75" s="94">
        <v>30</v>
      </c>
      <c r="F75" s="95"/>
      <c r="G75" s="95"/>
      <c r="H75" s="217">
        <v>0.282</v>
      </c>
      <c r="I75" s="217">
        <v>0.335</v>
      </c>
      <c r="J75" s="217">
        <v>0.335</v>
      </c>
      <c r="K75" s="96"/>
    </row>
    <row r="76" spans="1:11" s="97" customFormat="1" ht="11.25" customHeight="1">
      <c r="A76" s="99" t="s">
        <v>59</v>
      </c>
      <c r="B76" s="93"/>
      <c r="C76" s="94">
        <v>6355</v>
      </c>
      <c r="D76" s="94">
        <v>6545</v>
      </c>
      <c r="E76" s="94">
        <v>6545</v>
      </c>
      <c r="F76" s="95"/>
      <c r="G76" s="95"/>
      <c r="H76" s="217">
        <v>349.143</v>
      </c>
      <c r="I76" s="217">
        <v>333.795</v>
      </c>
      <c r="J76" s="217">
        <v>333.795</v>
      </c>
      <c r="K76" s="96"/>
    </row>
    <row r="77" spans="1:11" s="97" customFormat="1" ht="11.25" customHeight="1">
      <c r="A77" s="99" t="s">
        <v>60</v>
      </c>
      <c r="B77" s="93"/>
      <c r="C77" s="94">
        <v>4</v>
      </c>
      <c r="D77" s="94">
        <v>4</v>
      </c>
      <c r="E77" s="94">
        <v>4</v>
      </c>
      <c r="F77" s="95"/>
      <c r="G77" s="95"/>
      <c r="H77" s="217">
        <v>0.012</v>
      </c>
      <c r="I77" s="217">
        <v>0.012</v>
      </c>
      <c r="J77" s="217">
        <v>0.004</v>
      </c>
      <c r="K77" s="96"/>
    </row>
    <row r="78" spans="1:11" s="97" customFormat="1" ht="11.25" customHeight="1">
      <c r="A78" s="99" t="s">
        <v>61</v>
      </c>
      <c r="B78" s="93"/>
      <c r="C78" s="94">
        <v>7</v>
      </c>
      <c r="D78" s="94">
        <v>7</v>
      </c>
      <c r="E78" s="94">
        <v>7</v>
      </c>
      <c r="F78" s="95"/>
      <c r="G78" s="95"/>
      <c r="H78" s="217">
        <v>0.074</v>
      </c>
      <c r="I78" s="217">
        <v>0.073</v>
      </c>
      <c r="J78" s="217">
        <v>0.073</v>
      </c>
      <c r="K78" s="96"/>
    </row>
    <row r="79" spans="1:11" s="97" customFormat="1" ht="11.25" customHeight="1">
      <c r="A79" s="99" t="s">
        <v>62</v>
      </c>
      <c r="B79" s="93"/>
      <c r="C79" s="94">
        <v>5</v>
      </c>
      <c r="D79" s="94">
        <v>5</v>
      </c>
      <c r="E79" s="94">
        <v>5</v>
      </c>
      <c r="F79" s="95"/>
      <c r="G79" s="95"/>
      <c r="H79" s="217">
        <v>0.186</v>
      </c>
      <c r="I79" s="217">
        <v>0.195</v>
      </c>
      <c r="J79" s="217">
        <v>0.282</v>
      </c>
      <c r="K79" s="96"/>
    </row>
    <row r="80" spans="1:11" s="106" customFormat="1" ht="11.25" customHeight="1">
      <c r="A80" s="107" t="s">
        <v>63</v>
      </c>
      <c r="B80" s="101"/>
      <c r="C80" s="102">
        <v>6408</v>
      </c>
      <c r="D80" s="102">
        <v>6603</v>
      </c>
      <c r="E80" s="102">
        <v>6603</v>
      </c>
      <c r="F80" s="103">
        <v>100</v>
      </c>
      <c r="G80" s="104"/>
      <c r="H80" s="218">
        <v>350.054</v>
      </c>
      <c r="I80" s="219">
        <v>334.767</v>
      </c>
      <c r="J80" s="219">
        <v>334.879</v>
      </c>
      <c r="K80" s="105">
        <v>100.03345610529115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32</v>
      </c>
      <c r="D82" s="94">
        <v>32</v>
      </c>
      <c r="E82" s="94">
        <v>32</v>
      </c>
      <c r="F82" s="95"/>
      <c r="G82" s="95"/>
      <c r="H82" s="217">
        <v>1.321</v>
      </c>
      <c r="I82" s="217">
        <v>1.321</v>
      </c>
      <c r="J82" s="217">
        <v>1.321</v>
      </c>
      <c r="K82" s="96"/>
    </row>
    <row r="83" spans="1:11" s="97" customFormat="1" ht="11.25" customHeight="1">
      <c r="A83" s="99" t="s">
        <v>65</v>
      </c>
      <c r="B83" s="93"/>
      <c r="C83" s="94">
        <v>24</v>
      </c>
      <c r="D83" s="94">
        <v>23</v>
      </c>
      <c r="E83" s="94">
        <v>23</v>
      </c>
      <c r="F83" s="95"/>
      <c r="G83" s="95"/>
      <c r="H83" s="217">
        <v>0.664</v>
      </c>
      <c r="I83" s="217">
        <v>0.66</v>
      </c>
      <c r="J83" s="217">
        <v>0.66</v>
      </c>
      <c r="K83" s="96"/>
    </row>
    <row r="84" spans="1:11" s="106" customFormat="1" ht="11.25" customHeight="1">
      <c r="A84" s="100" t="s">
        <v>66</v>
      </c>
      <c r="B84" s="101"/>
      <c r="C84" s="102">
        <v>56</v>
      </c>
      <c r="D84" s="102">
        <v>55</v>
      </c>
      <c r="E84" s="102">
        <v>55</v>
      </c>
      <c r="F84" s="103">
        <v>100</v>
      </c>
      <c r="G84" s="104"/>
      <c r="H84" s="218">
        <v>1.9849999999999999</v>
      </c>
      <c r="I84" s="219">
        <v>1.9809999999999999</v>
      </c>
      <c r="J84" s="219">
        <v>1.9809999999999999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6819</v>
      </c>
      <c r="D87" s="117">
        <v>7021.2</v>
      </c>
      <c r="E87" s="117">
        <v>7025</v>
      </c>
      <c r="F87" s="118">
        <f>IF(D87&gt;0,100*E87/D87,0)</f>
        <v>100.05412180254088</v>
      </c>
      <c r="G87" s="104"/>
      <c r="H87" s="222">
        <v>360.416</v>
      </c>
      <c r="I87" s="223">
        <v>345.348</v>
      </c>
      <c r="J87" s="223">
        <v>345.677</v>
      </c>
      <c r="K87" s="118">
        <f>IF(I87&gt;0,100*J87/I87,0)</f>
        <v>100.09526622421443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6" zoomScaleSheetLayoutView="96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94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263</v>
      </c>
      <c r="D7" s="85" t="s">
        <v>263</v>
      </c>
      <c r="E7" s="85">
        <v>1</v>
      </c>
      <c r="F7" s="86" t="str">
        <f>CONCATENATE(D6,"=100")</f>
        <v>2017=100</v>
      </c>
      <c r="G7" s="87"/>
      <c r="H7" s="84" t="s">
        <v>263</v>
      </c>
      <c r="I7" s="85" t="s">
        <v>263</v>
      </c>
      <c r="J7" s="85">
        <v>2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/>
      <c r="F15" s="103"/>
      <c r="G15" s="104"/>
      <c r="H15" s="218">
        <v>0.01</v>
      </c>
      <c r="I15" s="219">
        <v>0.01</v>
      </c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1</v>
      </c>
      <c r="D19" s="94">
        <v>1</v>
      </c>
      <c r="E19" s="94"/>
      <c r="F19" s="95"/>
      <c r="G19" s="95"/>
      <c r="H19" s="217">
        <v>0.011</v>
      </c>
      <c r="I19" s="217">
        <v>0.012</v>
      </c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1</v>
      </c>
      <c r="D22" s="102">
        <v>1</v>
      </c>
      <c r="E22" s="102"/>
      <c r="F22" s="103"/>
      <c r="G22" s="104"/>
      <c r="H22" s="218">
        <v>0.011</v>
      </c>
      <c r="I22" s="219">
        <v>0.012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1269</v>
      </c>
      <c r="D24" s="102">
        <v>1269</v>
      </c>
      <c r="E24" s="102">
        <v>1327</v>
      </c>
      <c r="F24" s="103">
        <v>104.57052797478329</v>
      </c>
      <c r="G24" s="104"/>
      <c r="H24" s="218">
        <v>16.492</v>
      </c>
      <c r="I24" s="219">
        <v>16.492</v>
      </c>
      <c r="J24" s="219">
        <v>16.958</v>
      </c>
      <c r="K24" s="105">
        <v>102.82561241814211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175</v>
      </c>
      <c r="D26" s="102">
        <v>175</v>
      </c>
      <c r="E26" s="102">
        <v>160</v>
      </c>
      <c r="F26" s="103">
        <v>91.42857142857143</v>
      </c>
      <c r="G26" s="104"/>
      <c r="H26" s="218">
        <v>2.2</v>
      </c>
      <c r="I26" s="219">
        <v>2.415</v>
      </c>
      <c r="J26" s="219">
        <v>2.25</v>
      </c>
      <c r="K26" s="105">
        <v>93.16770186335404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3</v>
      </c>
      <c r="D28" s="94">
        <v>2</v>
      </c>
      <c r="E28" s="94">
        <v>2</v>
      </c>
      <c r="F28" s="95"/>
      <c r="G28" s="95"/>
      <c r="H28" s="217">
        <v>0.069</v>
      </c>
      <c r="I28" s="217">
        <v>0.038</v>
      </c>
      <c r="J28" s="217">
        <v>0.024</v>
      </c>
      <c r="K28" s="96"/>
    </row>
    <row r="29" spans="1:11" s="97" customFormat="1" ht="11.25" customHeight="1">
      <c r="A29" s="99" t="s">
        <v>21</v>
      </c>
      <c r="B29" s="93"/>
      <c r="C29" s="94"/>
      <c r="D29" s="94">
        <v>3</v>
      </c>
      <c r="E29" s="94"/>
      <c r="F29" s="95"/>
      <c r="G29" s="95"/>
      <c r="H29" s="217">
        <v>0.06</v>
      </c>
      <c r="I29" s="217">
        <v>0.036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33</v>
      </c>
      <c r="D30" s="94">
        <v>34</v>
      </c>
      <c r="E30" s="94">
        <v>33</v>
      </c>
      <c r="F30" s="95"/>
      <c r="G30" s="95"/>
      <c r="H30" s="217">
        <v>0.66</v>
      </c>
      <c r="I30" s="217">
        <v>0.833</v>
      </c>
      <c r="J30" s="217">
        <v>0.264</v>
      </c>
      <c r="K30" s="96"/>
    </row>
    <row r="31" spans="1:11" s="106" customFormat="1" ht="11.25" customHeight="1">
      <c r="A31" s="107" t="s">
        <v>23</v>
      </c>
      <c r="B31" s="101"/>
      <c r="C31" s="102">
        <v>36</v>
      </c>
      <c r="D31" s="102">
        <v>39</v>
      </c>
      <c r="E31" s="102">
        <v>35</v>
      </c>
      <c r="F31" s="103">
        <v>89.74358974358974</v>
      </c>
      <c r="G31" s="104"/>
      <c r="H31" s="218">
        <v>0.789</v>
      </c>
      <c r="I31" s="219">
        <v>0.9069999999999999</v>
      </c>
      <c r="J31" s="219">
        <v>0.28800000000000003</v>
      </c>
      <c r="K31" s="105">
        <v>31.753031973539148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390</v>
      </c>
      <c r="D33" s="94">
        <v>353</v>
      </c>
      <c r="E33" s="94">
        <v>300</v>
      </c>
      <c r="F33" s="95"/>
      <c r="G33" s="95"/>
      <c r="H33" s="217">
        <v>5</v>
      </c>
      <c r="I33" s="217">
        <v>5.612</v>
      </c>
      <c r="J33" s="217">
        <v>3</v>
      </c>
      <c r="K33" s="96"/>
    </row>
    <row r="34" spans="1:11" s="97" customFormat="1" ht="11.25" customHeight="1">
      <c r="A34" s="99" t="s">
        <v>25</v>
      </c>
      <c r="B34" s="93"/>
      <c r="C34" s="94">
        <v>22</v>
      </c>
      <c r="D34" s="94">
        <v>15</v>
      </c>
      <c r="E34" s="94">
        <v>15</v>
      </c>
      <c r="F34" s="95"/>
      <c r="G34" s="95"/>
      <c r="H34" s="217">
        <v>0.24</v>
      </c>
      <c r="I34" s="217">
        <v>0.152</v>
      </c>
      <c r="J34" s="217">
        <v>0.15</v>
      </c>
      <c r="K34" s="96"/>
    </row>
    <row r="35" spans="1:11" s="97" customFormat="1" ht="11.25" customHeight="1">
      <c r="A35" s="99" t="s">
        <v>26</v>
      </c>
      <c r="B35" s="93"/>
      <c r="C35" s="94">
        <v>7</v>
      </c>
      <c r="D35" s="94">
        <v>8</v>
      </c>
      <c r="E35" s="94">
        <v>7</v>
      </c>
      <c r="F35" s="95"/>
      <c r="G35" s="95"/>
      <c r="H35" s="217">
        <v>0.09</v>
      </c>
      <c r="I35" s="217">
        <v>0.089</v>
      </c>
      <c r="J35" s="217">
        <v>0.09</v>
      </c>
      <c r="K35" s="96"/>
    </row>
    <row r="36" spans="1:11" s="97" customFormat="1" ht="11.25" customHeight="1">
      <c r="A36" s="99" t="s">
        <v>27</v>
      </c>
      <c r="B36" s="93"/>
      <c r="C36" s="94">
        <v>405</v>
      </c>
      <c r="D36" s="94">
        <v>415</v>
      </c>
      <c r="E36" s="94">
        <v>415</v>
      </c>
      <c r="F36" s="95"/>
      <c r="G36" s="95"/>
      <c r="H36" s="217">
        <v>6.075</v>
      </c>
      <c r="I36" s="217">
        <v>6.206</v>
      </c>
      <c r="J36" s="217">
        <v>5.835</v>
      </c>
      <c r="K36" s="96"/>
    </row>
    <row r="37" spans="1:11" s="106" customFormat="1" ht="11.25" customHeight="1">
      <c r="A37" s="100" t="s">
        <v>28</v>
      </c>
      <c r="B37" s="101"/>
      <c r="C37" s="102">
        <v>824</v>
      </c>
      <c r="D37" s="102">
        <v>791</v>
      </c>
      <c r="E37" s="102">
        <v>737</v>
      </c>
      <c r="F37" s="103">
        <v>93.173198482933</v>
      </c>
      <c r="G37" s="104"/>
      <c r="H37" s="218">
        <v>11.405000000000001</v>
      </c>
      <c r="I37" s="219">
        <v>12.059000000000001</v>
      </c>
      <c r="J37" s="219">
        <v>9.075</v>
      </c>
      <c r="K37" s="105">
        <v>75.25499626834727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90</v>
      </c>
      <c r="D39" s="102">
        <v>61</v>
      </c>
      <c r="E39" s="102">
        <v>65</v>
      </c>
      <c r="F39" s="103">
        <v>106.55737704918033</v>
      </c>
      <c r="G39" s="104"/>
      <c r="H39" s="218">
        <v>1.33</v>
      </c>
      <c r="I39" s="219">
        <v>0.872</v>
      </c>
      <c r="J39" s="219">
        <v>0.95</v>
      </c>
      <c r="K39" s="105">
        <v>108.94495412844037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>
        <v>2</v>
      </c>
      <c r="D43" s="94">
        <v>2</v>
      </c>
      <c r="E43" s="94">
        <v>2</v>
      </c>
      <c r="F43" s="95"/>
      <c r="G43" s="95"/>
      <c r="H43" s="217">
        <v>0.03</v>
      </c>
      <c r="I43" s="217">
        <v>0.03</v>
      </c>
      <c r="J43" s="217">
        <v>0.03</v>
      </c>
      <c r="K43" s="96"/>
    </row>
    <row r="44" spans="1:11" s="97" customFormat="1" ht="11.25" customHeight="1">
      <c r="A44" s="99" t="s">
        <v>33</v>
      </c>
      <c r="B44" s="93"/>
      <c r="C44" s="94"/>
      <c r="D44" s="94">
        <v>1</v>
      </c>
      <c r="E44" s="94"/>
      <c r="F44" s="95"/>
      <c r="G44" s="95"/>
      <c r="H44" s="217"/>
      <c r="I44" s="217">
        <v>0.01</v>
      </c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>
        <v>3</v>
      </c>
      <c r="D46" s="94">
        <v>3</v>
      </c>
      <c r="E46" s="94">
        <v>1</v>
      </c>
      <c r="F46" s="95"/>
      <c r="G46" s="95"/>
      <c r="H46" s="217">
        <v>0.03</v>
      </c>
      <c r="I46" s="217">
        <v>0.03</v>
      </c>
      <c r="J46" s="217">
        <v>0.01</v>
      </c>
      <c r="K46" s="96"/>
    </row>
    <row r="47" spans="1:11" s="97" customFormat="1" ht="11.25" customHeight="1">
      <c r="A47" s="99" t="s">
        <v>36</v>
      </c>
      <c r="B47" s="93"/>
      <c r="C47" s="94">
        <v>7</v>
      </c>
      <c r="D47" s="94">
        <v>7</v>
      </c>
      <c r="E47" s="94">
        <v>9</v>
      </c>
      <c r="F47" s="95"/>
      <c r="G47" s="95"/>
      <c r="H47" s="217">
        <v>0.032</v>
      </c>
      <c r="I47" s="217">
        <v>0.032</v>
      </c>
      <c r="J47" s="217">
        <v>0.041</v>
      </c>
      <c r="K47" s="96"/>
    </row>
    <row r="48" spans="1:11" s="97" customFormat="1" ht="11.25" customHeight="1">
      <c r="A48" s="99" t="s">
        <v>37</v>
      </c>
      <c r="B48" s="93"/>
      <c r="C48" s="94">
        <v>2</v>
      </c>
      <c r="D48" s="94">
        <v>2</v>
      </c>
      <c r="E48" s="94"/>
      <c r="F48" s="95"/>
      <c r="G48" s="95"/>
      <c r="H48" s="217">
        <v>0.025</v>
      </c>
      <c r="I48" s="217">
        <v>0.026</v>
      </c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>
        <v>14</v>
      </c>
      <c r="D50" s="102">
        <v>15</v>
      </c>
      <c r="E50" s="102">
        <v>12</v>
      </c>
      <c r="F50" s="103">
        <v>80</v>
      </c>
      <c r="G50" s="104"/>
      <c r="H50" s="218">
        <v>0.11699999999999999</v>
      </c>
      <c r="I50" s="219">
        <v>0.128</v>
      </c>
      <c r="J50" s="219">
        <v>0.081</v>
      </c>
      <c r="K50" s="105">
        <v>63.28124999999999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28</v>
      </c>
      <c r="D52" s="102">
        <v>28</v>
      </c>
      <c r="E52" s="102">
        <v>28</v>
      </c>
      <c r="F52" s="103">
        <v>100</v>
      </c>
      <c r="G52" s="104"/>
      <c r="H52" s="218">
        <v>0.364</v>
      </c>
      <c r="I52" s="219">
        <v>0.364</v>
      </c>
      <c r="J52" s="219">
        <v>0.364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330</v>
      </c>
      <c r="D54" s="94">
        <v>300</v>
      </c>
      <c r="E54" s="94">
        <v>206</v>
      </c>
      <c r="F54" s="95"/>
      <c r="G54" s="95"/>
      <c r="H54" s="217">
        <v>4.29</v>
      </c>
      <c r="I54" s="217">
        <v>3.9</v>
      </c>
      <c r="J54" s="217">
        <v>2.678</v>
      </c>
      <c r="K54" s="96"/>
    </row>
    <row r="55" spans="1:11" s="97" customFormat="1" ht="11.25" customHeight="1">
      <c r="A55" s="99" t="s">
        <v>42</v>
      </c>
      <c r="B55" s="93"/>
      <c r="C55" s="94">
        <v>4</v>
      </c>
      <c r="D55" s="94">
        <v>4</v>
      </c>
      <c r="E55" s="94">
        <v>1</v>
      </c>
      <c r="F55" s="95"/>
      <c r="G55" s="95"/>
      <c r="H55" s="217">
        <v>0.04</v>
      </c>
      <c r="I55" s="217">
        <v>0.04</v>
      </c>
      <c r="J55" s="217">
        <v>0.01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>
        <v>32</v>
      </c>
      <c r="D57" s="94">
        <v>32</v>
      </c>
      <c r="E57" s="94">
        <v>28</v>
      </c>
      <c r="F57" s="95"/>
      <c r="G57" s="95"/>
      <c r="H57" s="217">
        <v>0.16</v>
      </c>
      <c r="I57" s="217">
        <v>0.448</v>
      </c>
      <c r="J57" s="217">
        <v>0.392</v>
      </c>
      <c r="K57" s="96"/>
    </row>
    <row r="58" spans="1:11" s="97" customFormat="1" ht="11.25" customHeight="1">
      <c r="A58" s="99" t="s">
        <v>45</v>
      </c>
      <c r="B58" s="93"/>
      <c r="C58" s="94">
        <v>5</v>
      </c>
      <c r="D58" s="94">
        <v>5</v>
      </c>
      <c r="E58" s="94">
        <v>6</v>
      </c>
      <c r="F58" s="95"/>
      <c r="G58" s="95"/>
      <c r="H58" s="217">
        <v>0.05</v>
      </c>
      <c r="I58" s="217">
        <v>0.05</v>
      </c>
      <c r="J58" s="217">
        <v>0.051</v>
      </c>
      <c r="K58" s="96"/>
    </row>
    <row r="59" spans="1:11" s="106" customFormat="1" ht="11.25" customHeight="1">
      <c r="A59" s="100" t="s">
        <v>46</v>
      </c>
      <c r="B59" s="101"/>
      <c r="C59" s="102">
        <v>371</v>
      </c>
      <c r="D59" s="102">
        <v>341</v>
      </c>
      <c r="E59" s="102">
        <v>241</v>
      </c>
      <c r="F59" s="103">
        <v>70.67448680351906</v>
      </c>
      <c r="G59" s="104"/>
      <c r="H59" s="218">
        <v>4.54</v>
      </c>
      <c r="I59" s="219">
        <v>4.438</v>
      </c>
      <c r="J59" s="219">
        <v>3.131</v>
      </c>
      <c r="K59" s="105">
        <v>70.54979720594862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2200</v>
      </c>
      <c r="D61" s="94">
        <v>2200</v>
      </c>
      <c r="E61" s="94">
        <v>2300</v>
      </c>
      <c r="F61" s="95"/>
      <c r="G61" s="95"/>
      <c r="H61" s="217">
        <v>26.4</v>
      </c>
      <c r="I61" s="217">
        <v>28.6</v>
      </c>
      <c r="J61" s="217">
        <v>29.9</v>
      </c>
      <c r="K61" s="96"/>
    </row>
    <row r="62" spans="1:11" s="97" customFormat="1" ht="11.25" customHeight="1">
      <c r="A62" s="99" t="s">
        <v>48</v>
      </c>
      <c r="B62" s="93"/>
      <c r="C62" s="94">
        <v>1065</v>
      </c>
      <c r="D62" s="94">
        <v>1055</v>
      </c>
      <c r="E62" s="94">
        <v>1045</v>
      </c>
      <c r="F62" s="95"/>
      <c r="G62" s="95"/>
      <c r="H62" s="217">
        <v>16.082</v>
      </c>
      <c r="I62" s="217">
        <v>15.134</v>
      </c>
      <c r="J62" s="217">
        <v>13.255</v>
      </c>
      <c r="K62" s="96"/>
    </row>
    <row r="63" spans="1:11" s="97" customFormat="1" ht="11.25" customHeight="1">
      <c r="A63" s="99" t="s">
        <v>49</v>
      </c>
      <c r="B63" s="93"/>
      <c r="C63" s="94">
        <v>1082</v>
      </c>
      <c r="D63" s="94">
        <v>1110</v>
      </c>
      <c r="E63" s="94">
        <v>1036</v>
      </c>
      <c r="F63" s="95"/>
      <c r="G63" s="95"/>
      <c r="H63" s="217">
        <v>13.518</v>
      </c>
      <c r="I63" s="217">
        <v>18.369</v>
      </c>
      <c r="J63" s="217">
        <v>15.828</v>
      </c>
      <c r="K63" s="96"/>
    </row>
    <row r="64" spans="1:11" s="106" customFormat="1" ht="11.25" customHeight="1">
      <c r="A64" s="100" t="s">
        <v>50</v>
      </c>
      <c r="B64" s="101"/>
      <c r="C64" s="102">
        <v>4347</v>
      </c>
      <c r="D64" s="102">
        <v>4365</v>
      </c>
      <c r="E64" s="102">
        <v>4381</v>
      </c>
      <c r="F64" s="103">
        <v>100.36655211912944</v>
      </c>
      <c r="G64" s="104"/>
      <c r="H64" s="218">
        <v>56</v>
      </c>
      <c r="I64" s="219">
        <v>62.103</v>
      </c>
      <c r="J64" s="219">
        <v>58.983000000000004</v>
      </c>
      <c r="K64" s="105">
        <v>94.97608811168543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7259</v>
      </c>
      <c r="D66" s="102">
        <v>7540</v>
      </c>
      <c r="E66" s="102">
        <v>7047</v>
      </c>
      <c r="F66" s="103">
        <v>93.46153846153847</v>
      </c>
      <c r="G66" s="104"/>
      <c r="H66" s="218">
        <v>105.256</v>
      </c>
      <c r="I66" s="219">
        <v>101.036</v>
      </c>
      <c r="J66" s="219">
        <v>99.139</v>
      </c>
      <c r="K66" s="105">
        <v>98.12245140346015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>
        <v>2</v>
      </c>
      <c r="E68" s="94"/>
      <c r="F68" s="95"/>
      <c r="G68" s="95"/>
      <c r="H68" s="217"/>
      <c r="I68" s="217">
        <v>0.026</v>
      </c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>
        <v>2</v>
      </c>
      <c r="E70" s="102"/>
      <c r="F70" s="103"/>
      <c r="G70" s="104"/>
      <c r="H70" s="218"/>
      <c r="I70" s="219">
        <v>0.026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211</v>
      </c>
      <c r="D72" s="94">
        <v>211</v>
      </c>
      <c r="E72" s="94">
        <v>250</v>
      </c>
      <c r="F72" s="95"/>
      <c r="G72" s="95"/>
      <c r="H72" s="217">
        <v>2.396</v>
      </c>
      <c r="I72" s="217">
        <v>2.396</v>
      </c>
      <c r="J72" s="217">
        <v>2.75</v>
      </c>
      <c r="K72" s="96"/>
    </row>
    <row r="73" spans="1:11" s="97" customFormat="1" ht="11.25" customHeight="1">
      <c r="A73" s="99" t="s">
        <v>56</v>
      </c>
      <c r="B73" s="93"/>
      <c r="C73" s="94">
        <v>170</v>
      </c>
      <c r="D73" s="94">
        <v>170</v>
      </c>
      <c r="E73" s="94">
        <v>170</v>
      </c>
      <c r="F73" s="95"/>
      <c r="G73" s="95"/>
      <c r="H73" s="217">
        <v>3.1</v>
      </c>
      <c r="I73" s="217">
        <v>3.1</v>
      </c>
      <c r="J73" s="217">
        <v>3.158</v>
      </c>
      <c r="K73" s="96"/>
    </row>
    <row r="74" spans="1:11" s="97" customFormat="1" ht="11.25" customHeight="1">
      <c r="A74" s="99" t="s">
        <v>57</v>
      </c>
      <c r="B74" s="93"/>
      <c r="C74" s="94">
        <v>75</v>
      </c>
      <c r="D74" s="94">
        <v>81</v>
      </c>
      <c r="E74" s="94">
        <v>23</v>
      </c>
      <c r="F74" s="95"/>
      <c r="G74" s="95"/>
      <c r="H74" s="217">
        <v>1.012</v>
      </c>
      <c r="I74" s="217">
        <v>1.094</v>
      </c>
      <c r="J74" s="217">
        <v>0.31</v>
      </c>
      <c r="K74" s="96"/>
    </row>
    <row r="75" spans="1:11" s="97" customFormat="1" ht="11.25" customHeight="1">
      <c r="A75" s="99" t="s">
        <v>58</v>
      </c>
      <c r="B75" s="93"/>
      <c r="C75" s="94">
        <v>846</v>
      </c>
      <c r="D75" s="94">
        <v>783</v>
      </c>
      <c r="E75" s="94">
        <v>783</v>
      </c>
      <c r="F75" s="95"/>
      <c r="G75" s="95"/>
      <c r="H75" s="217">
        <v>10.135</v>
      </c>
      <c r="I75" s="217">
        <v>9.073</v>
      </c>
      <c r="J75" s="217">
        <v>9.073</v>
      </c>
      <c r="K75" s="96"/>
    </row>
    <row r="76" spans="1:11" s="97" customFormat="1" ht="11.25" customHeight="1">
      <c r="A76" s="99" t="s">
        <v>59</v>
      </c>
      <c r="B76" s="93"/>
      <c r="C76" s="94">
        <v>15</v>
      </c>
      <c r="D76" s="94">
        <v>5</v>
      </c>
      <c r="E76" s="94">
        <v>7</v>
      </c>
      <c r="F76" s="95"/>
      <c r="G76" s="95"/>
      <c r="H76" s="217">
        <v>0.195</v>
      </c>
      <c r="I76" s="217">
        <v>0.195</v>
      </c>
      <c r="J76" s="217">
        <v>0.193</v>
      </c>
      <c r="K76" s="96"/>
    </row>
    <row r="77" spans="1:11" s="97" customFormat="1" ht="11.25" customHeight="1">
      <c r="A77" s="99" t="s">
        <v>60</v>
      </c>
      <c r="B77" s="93"/>
      <c r="C77" s="94">
        <v>15</v>
      </c>
      <c r="D77" s="94">
        <v>40</v>
      </c>
      <c r="E77" s="94">
        <v>39</v>
      </c>
      <c r="F77" s="95"/>
      <c r="G77" s="95"/>
      <c r="H77" s="217">
        <v>0.225</v>
      </c>
      <c r="I77" s="217">
        <v>0.52</v>
      </c>
      <c r="J77" s="217">
        <v>0.475</v>
      </c>
      <c r="K77" s="96"/>
    </row>
    <row r="78" spans="1:11" s="97" customFormat="1" ht="11.25" customHeight="1">
      <c r="A78" s="99" t="s">
        <v>61</v>
      </c>
      <c r="B78" s="93"/>
      <c r="C78" s="94">
        <v>270</v>
      </c>
      <c r="D78" s="94">
        <v>275</v>
      </c>
      <c r="E78" s="94">
        <v>275</v>
      </c>
      <c r="F78" s="95"/>
      <c r="G78" s="95"/>
      <c r="H78" s="217">
        <v>4.55</v>
      </c>
      <c r="I78" s="217">
        <v>4.54</v>
      </c>
      <c r="J78" s="217">
        <v>4.565</v>
      </c>
      <c r="K78" s="96"/>
    </row>
    <row r="79" spans="1:11" s="97" customFormat="1" ht="11.25" customHeight="1">
      <c r="A79" s="99" t="s">
        <v>62</v>
      </c>
      <c r="B79" s="93"/>
      <c r="C79" s="94">
        <v>180.237</v>
      </c>
      <c r="D79" s="94">
        <v>198</v>
      </c>
      <c r="E79" s="94">
        <v>221</v>
      </c>
      <c r="F79" s="95"/>
      <c r="G79" s="95"/>
      <c r="H79" s="217">
        <v>1.51880256788905</v>
      </c>
      <c r="I79" s="217">
        <v>1.317</v>
      </c>
      <c r="J79" s="217">
        <v>1.879</v>
      </c>
      <c r="K79" s="96"/>
    </row>
    <row r="80" spans="1:11" s="106" customFormat="1" ht="11.25" customHeight="1">
      <c r="A80" s="107" t="s">
        <v>63</v>
      </c>
      <c r="B80" s="101"/>
      <c r="C80" s="102">
        <v>1782.237</v>
      </c>
      <c r="D80" s="102">
        <v>1763</v>
      </c>
      <c r="E80" s="102">
        <v>1768</v>
      </c>
      <c r="F80" s="103">
        <v>100.28360748723766</v>
      </c>
      <c r="G80" s="104"/>
      <c r="H80" s="218">
        <v>23.131802567889054</v>
      </c>
      <c r="I80" s="219">
        <v>22.235</v>
      </c>
      <c r="J80" s="219">
        <v>22.403000000000002</v>
      </c>
      <c r="K80" s="105">
        <v>100.75556554980886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1</v>
      </c>
      <c r="D82" s="94">
        <v>2</v>
      </c>
      <c r="E82" s="94">
        <v>2</v>
      </c>
      <c r="F82" s="95"/>
      <c r="G82" s="95"/>
      <c r="H82" s="217">
        <v>0.025</v>
      </c>
      <c r="I82" s="217">
        <v>0.03</v>
      </c>
      <c r="J82" s="217">
        <v>0.03</v>
      </c>
      <c r="K82" s="96"/>
    </row>
    <row r="83" spans="1:11" s="97" customFormat="1" ht="11.25" customHeight="1">
      <c r="A83" s="99" t="s">
        <v>65</v>
      </c>
      <c r="B83" s="93"/>
      <c r="C83" s="94">
        <v>10</v>
      </c>
      <c r="D83" s="94">
        <v>10</v>
      </c>
      <c r="E83" s="94">
        <v>10</v>
      </c>
      <c r="F83" s="95"/>
      <c r="G83" s="95"/>
      <c r="H83" s="217">
        <v>0.023</v>
      </c>
      <c r="I83" s="217">
        <v>0.023</v>
      </c>
      <c r="J83" s="217">
        <v>0.023</v>
      </c>
      <c r="K83" s="96"/>
    </row>
    <row r="84" spans="1:11" s="106" customFormat="1" ht="11.25" customHeight="1">
      <c r="A84" s="100" t="s">
        <v>66</v>
      </c>
      <c r="B84" s="101"/>
      <c r="C84" s="102">
        <v>11</v>
      </c>
      <c r="D84" s="102">
        <v>12</v>
      </c>
      <c r="E84" s="102">
        <v>12</v>
      </c>
      <c r="F84" s="103">
        <v>100</v>
      </c>
      <c r="G84" s="104"/>
      <c r="H84" s="218">
        <v>0.048</v>
      </c>
      <c r="I84" s="219">
        <v>0.053</v>
      </c>
      <c r="J84" s="219">
        <v>0.053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16208.237000000001</v>
      </c>
      <c r="D87" s="117">
        <v>16403</v>
      </c>
      <c r="E87" s="117">
        <v>15813</v>
      </c>
      <c r="F87" s="118">
        <f>IF(D87&gt;0,100*E87/D87,0)</f>
        <v>96.40309699445224</v>
      </c>
      <c r="G87" s="104"/>
      <c r="H87" s="222">
        <v>221.69380256788907</v>
      </c>
      <c r="I87" s="223">
        <v>223.15000000000003</v>
      </c>
      <c r="J87" s="223">
        <v>213.67499999999998</v>
      </c>
      <c r="K87" s="118">
        <f>IF(I87&gt;0,100*J87/I87,0)</f>
        <v>95.75397714541786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50"/>
  <sheetViews>
    <sheetView showZeros="0" view="pageBreakPreview" zoomScale="82" zoomScaleSheetLayoutView="82" zoomScalePageLayoutView="0" workbookViewId="0" topLeftCell="A1">
      <selection activeCell="U24" sqref="U24"/>
    </sheetView>
  </sheetViews>
  <sheetFormatPr defaultColWidth="8.7109375" defaultRowHeight="15"/>
  <cols>
    <col min="1" max="1" width="22.00390625" style="129" customWidth="1"/>
    <col min="2" max="2" width="0.9921875" style="129" customWidth="1"/>
    <col min="3" max="3" width="1.1484375" style="129" customWidth="1"/>
    <col min="4" max="4" width="6.421875" style="129" customWidth="1"/>
    <col min="5" max="7" width="9.421875" style="129" customWidth="1"/>
    <col min="8" max="8" width="10.421875" style="129" customWidth="1"/>
    <col min="9" max="9" width="0.9921875" style="129" customWidth="1"/>
    <col min="10" max="10" width="6.421875" style="129" customWidth="1"/>
    <col min="11" max="13" width="9.421875" style="129" customWidth="1"/>
    <col min="14" max="14" width="10.421875" style="129" customWidth="1"/>
    <col min="15" max="15" width="22.00390625" style="129" customWidth="1"/>
    <col min="16" max="16" width="0.9921875" style="129" customWidth="1"/>
    <col min="17" max="17" width="1.1484375" style="129" customWidth="1"/>
    <col min="18" max="18" width="6.421875" style="129" customWidth="1"/>
    <col min="19" max="21" width="9.421875" style="129" customWidth="1"/>
    <col min="22" max="22" width="10.421875" style="129" customWidth="1"/>
    <col min="23" max="23" width="0.9921875" style="129" customWidth="1"/>
    <col min="24" max="24" width="6.421875" style="129" customWidth="1"/>
    <col min="25" max="27" width="9.421875" style="129" customWidth="1"/>
    <col min="28" max="28" width="10.421875" style="129" customWidth="1"/>
    <col min="29" max="16384" width="8.7109375" style="129" customWidth="1"/>
  </cols>
  <sheetData>
    <row r="1" spans="1:22" ht="9">
      <c r="A1" s="128"/>
      <c r="B1" s="128"/>
      <c r="C1" s="128"/>
      <c r="D1" s="128"/>
      <c r="E1" s="128"/>
      <c r="F1" s="128"/>
      <c r="G1" s="128"/>
      <c r="H1" s="128"/>
      <c r="O1" s="128"/>
      <c r="P1" s="128"/>
      <c r="Q1" s="128"/>
      <c r="R1" s="128"/>
      <c r="S1" s="128"/>
      <c r="T1" s="128"/>
      <c r="U1" s="128"/>
      <c r="V1" s="128"/>
    </row>
    <row r="2" spans="1:27" s="132" customFormat="1" ht="9.75">
      <c r="A2" s="130" t="s">
        <v>110</v>
      </c>
      <c r="B2" s="131"/>
      <c r="C2" s="131"/>
      <c r="D2" s="131"/>
      <c r="E2" s="131"/>
      <c r="F2" s="131"/>
      <c r="G2" s="131"/>
      <c r="H2" s="131"/>
      <c r="J2" s="132" t="s">
        <v>111</v>
      </c>
      <c r="M2" s="132" t="s">
        <v>117</v>
      </c>
      <c r="O2" s="130" t="s">
        <v>110</v>
      </c>
      <c r="P2" s="131"/>
      <c r="Q2" s="131"/>
      <c r="R2" s="131"/>
      <c r="S2" s="131"/>
      <c r="T2" s="131"/>
      <c r="U2" s="131"/>
      <c r="V2" s="131"/>
      <c r="X2" s="132" t="s">
        <v>111</v>
      </c>
      <c r="AA2" s="132" t="s">
        <v>117</v>
      </c>
    </row>
    <row r="3" spans="1:22" s="132" customFormat="1" ht="12" customHeight="1" thickBot="1">
      <c r="A3" s="131"/>
      <c r="B3" s="131"/>
      <c r="C3" s="131"/>
      <c r="D3" s="131"/>
      <c r="E3" s="131"/>
      <c r="F3" s="131"/>
      <c r="G3" s="131"/>
      <c r="H3" s="131"/>
      <c r="O3" s="131"/>
      <c r="P3" s="131"/>
      <c r="Q3" s="131"/>
      <c r="R3" s="131"/>
      <c r="S3" s="131"/>
      <c r="T3" s="131"/>
      <c r="U3" s="131"/>
      <c r="V3" s="131"/>
    </row>
    <row r="4" spans="1:28" s="132" customFormat="1" ht="10.5" thickBot="1">
      <c r="A4" s="133"/>
      <c r="B4" s="134"/>
      <c r="C4" s="135"/>
      <c r="D4" s="254" t="s">
        <v>112</v>
      </c>
      <c r="E4" s="255"/>
      <c r="F4" s="255"/>
      <c r="G4" s="255"/>
      <c r="H4" s="256"/>
      <c r="J4" s="254" t="s">
        <v>113</v>
      </c>
      <c r="K4" s="255"/>
      <c r="L4" s="255"/>
      <c r="M4" s="255"/>
      <c r="N4" s="256"/>
      <c r="O4" s="133"/>
      <c r="P4" s="134"/>
      <c r="Q4" s="135"/>
      <c r="R4" s="254" t="s">
        <v>112</v>
      </c>
      <c r="S4" s="255"/>
      <c r="T4" s="255"/>
      <c r="U4" s="255"/>
      <c r="V4" s="256"/>
      <c r="X4" s="254" t="s">
        <v>113</v>
      </c>
      <c r="Y4" s="255"/>
      <c r="Z4" s="255"/>
      <c r="AA4" s="255"/>
      <c r="AB4" s="256"/>
    </row>
    <row r="5" spans="1:28" s="132" customFormat="1" ht="9.75">
      <c r="A5" s="136" t="s">
        <v>114</v>
      </c>
      <c r="B5" s="137"/>
      <c r="C5" s="135"/>
      <c r="D5" s="133"/>
      <c r="E5" s="138" t="s">
        <v>309</v>
      </c>
      <c r="F5" s="138" t="s">
        <v>115</v>
      </c>
      <c r="G5" s="138" t="s">
        <v>116</v>
      </c>
      <c r="H5" s="139">
        <f>G6</f>
        <v>2019</v>
      </c>
      <c r="J5" s="133"/>
      <c r="K5" s="138" t="s">
        <v>309</v>
      </c>
      <c r="L5" s="138" t="s">
        <v>115</v>
      </c>
      <c r="M5" s="138" t="s">
        <v>116</v>
      </c>
      <c r="N5" s="139">
        <f>M6</f>
        <v>2019</v>
      </c>
      <c r="O5" s="136" t="s">
        <v>114</v>
      </c>
      <c r="P5" s="137"/>
      <c r="Q5" s="135"/>
      <c r="R5" s="133"/>
      <c r="S5" s="138" t="s">
        <v>309</v>
      </c>
      <c r="T5" s="138" t="s">
        <v>115</v>
      </c>
      <c r="U5" s="138" t="s">
        <v>116</v>
      </c>
      <c r="V5" s="139">
        <f>U6</f>
        <v>2019</v>
      </c>
      <c r="X5" s="133"/>
      <c r="Y5" s="138" t="s">
        <v>309</v>
      </c>
      <c r="Z5" s="138" t="s">
        <v>115</v>
      </c>
      <c r="AA5" s="138" t="s">
        <v>116</v>
      </c>
      <c r="AB5" s="139">
        <f>AA6</f>
        <v>2019</v>
      </c>
    </row>
    <row r="6" spans="1:28" s="132" customFormat="1" ht="23.25" customHeight="1" thickBot="1">
      <c r="A6" s="140"/>
      <c r="B6" s="141"/>
      <c r="C6" s="142"/>
      <c r="D6" s="143" t="s">
        <v>308</v>
      </c>
      <c r="E6" s="144">
        <f>G6-2</f>
        <v>2017</v>
      </c>
      <c r="F6" s="144">
        <f>G6-1</f>
        <v>2018</v>
      </c>
      <c r="G6" s="144">
        <v>2019</v>
      </c>
      <c r="H6" s="145" t="str">
        <f>CONCATENATE(F6,"=100")</f>
        <v>2018=100</v>
      </c>
      <c r="I6" s="146"/>
      <c r="J6" s="143" t="s">
        <v>308</v>
      </c>
      <c r="K6" s="144">
        <f>M6-2</f>
        <v>2017</v>
      </c>
      <c r="L6" s="144">
        <f>M6-1</f>
        <v>2018</v>
      </c>
      <c r="M6" s="144">
        <v>2019</v>
      </c>
      <c r="N6" s="145" t="str">
        <f>CONCATENATE(L6,"=100")</f>
        <v>2018=100</v>
      </c>
      <c r="O6" s="140"/>
      <c r="P6" s="141"/>
      <c r="Q6" s="142"/>
      <c r="R6" s="143" t="s">
        <v>308</v>
      </c>
      <c r="S6" s="144">
        <f>U6-2</f>
        <v>2017</v>
      </c>
      <c r="T6" s="144">
        <f>U6-1</f>
        <v>2018</v>
      </c>
      <c r="U6" s="144">
        <v>2019</v>
      </c>
      <c r="V6" s="145" t="str">
        <f>CONCATENATE(T6,"=100")</f>
        <v>2018=100</v>
      </c>
      <c r="W6" s="146"/>
      <c r="X6" s="143" t="s">
        <v>308</v>
      </c>
      <c r="Y6" s="144">
        <f>AA6-2</f>
        <v>2017</v>
      </c>
      <c r="Z6" s="144">
        <f>AA6-1</f>
        <v>2018</v>
      </c>
      <c r="AA6" s="144">
        <v>2019</v>
      </c>
      <c r="AB6" s="145" t="str">
        <f>CONCATENATE(Z6,"=100")</f>
        <v>2018=100</v>
      </c>
    </row>
    <row r="7" spans="1:28" s="153" customFormat="1" ht="11.25" customHeight="1">
      <c r="A7" s="147"/>
      <c r="B7" s="147"/>
      <c r="C7" s="147"/>
      <c r="D7" s="148"/>
      <c r="E7" s="149"/>
      <c r="F7" s="149"/>
      <c r="G7" s="149"/>
      <c r="H7" s="149">
        <f>IF(AND(F7&gt;0,G7&gt;0),G7*100/F7,"")</f>
      </c>
      <c r="I7" s="150"/>
      <c r="J7" s="150"/>
      <c r="K7" s="151"/>
      <c r="L7" s="151"/>
      <c r="M7" s="151"/>
      <c r="N7" s="151">
        <f>IF(AND(L7&gt;0,M7&gt;0),M7*100/L7,"")</f>
      </c>
      <c r="O7" s="147"/>
      <c r="P7" s="147"/>
      <c r="Q7" s="147"/>
      <c r="R7" s="148"/>
      <c r="S7" s="149"/>
      <c r="T7" s="149"/>
      <c r="U7" s="149"/>
      <c r="V7" s="149">
        <f>IF(AND(T7&gt;0,U7&gt;0),U7*100/T7,"")</f>
      </c>
      <c r="W7" s="150"/>
      <c r="X7" s="150"/>
      <c r="Y7" s="151"/>
      <c r="Z7" s="151"/>
      <c r="AA7" s="151"/>
      <c r="AB7" s="152">
        <f>IF(AND(Z7&gt;0,AA7&gt;0),AA7*100/Z7,"")</f>
      </c>
    </row>
    <row r="8" spans="1:28" s="153" customFormat="1" ht="11.25" customHeight="1">
      <c r="A8" s="147"/>
      <c r="B8" s="147"/>
      <c r="C8" s="147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51"/>
      <c r="O8" s="147"/>
      <c r="P8" s="147"/>
      <c r="Q8" s="147"/>
      <c r="R8" s="148"/>
      <c r="S8" s="149"/>
      <c r="T8" s="149"/>
      <c r="U8" s="149"/>
      <c r="V8" s="149"/>
      <c r="W8" s="150"/>
      <c r="X8" s="150"/>
      <c r="Y8" s="151"/>
      <c r="Z8" s="151"/>
      <c r="AA8" s="151"/>
      <c r="AB8" s="152"/>
    </row>
    <row r="9" spans="1:28" s="153" customFormat="1" ht="11.25" customHeight="1">
      <c r="A9" s="147" t="s">
        <v>118</v>
      </c>
      <c r="B9" s="147"/>
      <c r="C9" s="147"/>
      <c r="D9" s="165"/>
      <c r="E9" s="149"/>
      <c r="F9" s="149"/>
      <c r="G9" s="149"/>
      <c r="H9" s="149">
        <f aca="true" t="shared" si="0" ref="H9:H22">IF(AND(F9&gt;0,G9&gt;0),G9*100/F9,"")</f>
      </c>
      <c r="I9" s="150"/>
      <c r="J9" s="166"/>
      <c r="K9" s="151"/>
      <c r="L9" s="151"/>
      <c r="M9" s="151"/>
      <c r="N9" s="151">
        <f aca="true" t="shared" si="1" ref="N9:N22">IF(AND(L9&gt;0,M9&gt;0),M9*100/L9,"")</f>
      </c>
      <c r="O9" s="147" t="s">
        <v>152</v>
      </c>
      <c r="P9" s="147"/>
      <c r="Q9" s="147"/>
      <c r="R9" s="165"/>
      <c r="S9" s="149"/>
      <c r="T9" s="149"/>
      <c r="U9" s="149"/>
      <c r="V9" s="149">
        <f aca="true" t="shared" si="2" ref="V9:V18">IF(AND(T9&gt;0,U9&gt;0),U9*100/T9,"")</f>
      </c>
      <c r="W9" s="150"/>
      <c r="X9" s="166"/>
      <c r="Y9" s="151"/>
      <c r="Z9" s="151"/>
      <c r="AA9" s="151"/>
      <c r="AB9" s="152">
        <f aca="true" t="shared" si="3" ref="AB9:AB18">IF(AND(Z9&gt;0,AA9&gt;0),AA9*100/Z9,"")</f>
      </c>
    </row>
    <row r="10" spans="1:28" s="153" customFormat="1" ht="11.25" customHeight="1">
      <c r="A10" s="147" t="s">
        <v>119</v>
      </c>
      <c r="B10" s="149"/>
      <c r="C10" s="149"/>
      <c r="D10" s="165">
        <v>2</v>
      </c>
      <c r="E10" s="156">
        <v>1641.635</v>
      </c>
      <c r="F10" s="156">
        <v>1689.437</v>
      </c>
      <c r="G10" s="156">
        <v>1677.83626</v>
      </c>
      <c r="H10" s="156">
        <f t="shared" si="0"/>
        <v>99.31333692821929</v>
      </c>
      <c r="I10" s="151"/>
      <c r="J10" s="166">
        <v>2</v>
      </c>
      <c r="K10" s="152">
        <v>3763.4610000000002</v>
      </c>
      <c r="L10" s="152">
        <v>6718.903</v>
      </c>
      <c r="M10" s="152"/>
      <c r="N10" s="151">
        <f t="shared" si="1"/>
      </c>
      <c r="O10" s="147" t="s">
        <v>277</v>
      </c>
      <c r="P10" s="149"/>
      <c r="Q10" s="149"/>
      <c r="R10" s="165">
        <v>1</v>
      </c>
      <c r="S10" s="156">
        <v>6.774</v>
      </c>
      <c r="T10" s="156">
        <v>6.7338000000000005</v>
      </c>
      <c r="U10" s="156">
        <v>6.026</v>
      </c>
      <c r="V10" s="156">
        <f t="shared" si="2"/>
        <v>89.48884730761235</v>
      </c>
      <c r="W10" s="151"/>
      <c r="X10" s="166">
        <v>1</v>
      </c>
      <c r="Y10" s="152">
        <v>59.209999999999994</v>
      </c>
      <c r="Z10" s="152">
        <v>57.63799999999999</v>
      </c>
      <c r="AA10" s="152">
        <v>52.39999999999999</v>
      </c>
      <c r="AB10" s="152">
        <f t="shared" si="3"/>
        <v>90.9122453936639</v>
      </c>
    </row>
    <row r="11" spans="1:28" s="153" customFormat="1" ht="11.25" customHeight="1">
      <c r="A11" s="147" t="s">
        <v>120</v>
      </c>
      <c r="B11" s="149"/>
      <c r="C11" s="149"/>
      <c r="D11" s="165">
        <v>2</v>
      </c>
      <c r="E11" s="156">
        <v>417.589</v>
      </c>
      <c r="F11" s="156">
        <v>373.76234</v>
      </c>
      <c r="G11" s="156">
        <v>354.60074</v>
      </c>
      <c r="H11" s="156">
        <f t="shared" si="0"/>
        <v>94.87331976785035</v>
      </c>
      <c r="I11" s="151"/>
      <c r="J11" s="166">
        <v>2</v>
      </c>
      <c r="K11" s="152">
        <v>1061.648</v>
      </c>
      <c r="L11" s="152">
        <v>1322.2620000000002</v>
      </c>
      <c r="M11" s="152"/>
      <c r="N11" s="151">
        <f t="shared" si="1"/>
      </c>
      <c r="O11" s="147" t="s">
        <v>278</v>
      </c>
      <c r="P11" s="149"/>
      <c r="Q11" s="149"/>
      <c r="R11" s="165">
        <v>8</v>
      </c>
      <c r="S11" s="229">
        <v>40.2</v>
      </c>
      <c r="T11" s="229">
        <v>40.2</v>
      </c>
      <c r="U11" s="229">
        <v>0</v>
      </c>
      <c r="V11" s="156">
        <f t="shared" si="2"/>
      </c>
      <c r="W11" s="151"/>
      <c r="X11" s="166">
        <v>12</v>
      </c>
      <c r="Y11" s="152">
        <v>9.159</v>
      </c>
      <c r="Z11" s="152">
        <v>9.703999999999999</v>
      </c>
      <c r="AA11" s="152">
        <v>0</v>
      </c>
      <c r="AB11" s="152">
        <f t="shared" si="3"/>
      </c>
    </row>
    <row r="12" spans="1:28" ht="11.25">
      <c r="A12" s="147" t="s">
        <v>121</v>
      </c>
      <c r="B12" s="149"/>
      <c r="C12" s="149"/>
      <c r="D12" s="165">
        <v>2</v>
      </c>
      <c r="E12" s="156">
        <v>2059.224</v>
      </c>
      <c r="F12" s="156">
        <v>2063.19934</v>
      </c>
      <c r="G12" s="156">
        <v>2032.437</v>
      </c>
      <c r="H12" s="156">
        <f t="shared" si="0"/>
        <v>98.50899816592612</v>
      </c>
      <c r="I12" s="151"/>
      <c r="J12" s="166">
        <v>2</v>
      </c>
      <c r="K12" s="152">
        <v>4825.109</v>
      </c>
      <c r="L12" s="152">
        <v>8041.164999999999</v>
      </c>
      <c r="M12" s="152"/>
      <c r="N12" s="151">
        <f t="shared" si="1"/>
      </c>
      <c r="O12" s="147" t="s">
        <v>172</v>
      </c>
      <c r="P12" s="149"/>
      <c r="Q12" s="149"/>
      <c r="R12" s="165">
        <v>10</v>
      </c>
      <c r="S12" s="156">
        <v>2.199</v>
      </c>
      <c r="T12" s="156">
        <v>2.289</v>
      </c>
      <c r="U12" s="156">
        <v>2.31</v>
      </c>
      <c r="V12" s="156">
        <f t="shared" si="2"/>
        <v>100.91743119266054</v>
      </c>
      <c r="W12" s="151"/>
      <c r="X12" s="166">
        <v>1</v>
      </c>
      <c r="Y12" s="152">
        <v>59.587</v>
      </c>
      <c r="Z12" s="152">
        <v>58.20400000000001</v>
      </c>
      <c r="AA12" s="152">
        <v>65.006</v>
      </c>
      <c r="AB12" s="152">
        <f t="shared" si="3"/>
        <v>111.68648202872654</v>
      </c>
    </row>
    <row r="13" spans="1:28" s="132" customFormat="1" ht="11.25">
      <c r="A13" s="147" t="s">
        <v>122</v>
      </c>
      <c r="B13" s="149"/>
      <c r="C13" s="149"/>
      <c r="D13" s="165">
        <v>2</v>
      </c>
      <c r="E13" s="156">
        <v>404.589</v>
      </c>
      <c r="F13" s="156">
        <v>318.249</v>
      </c>
      <c r="G13" s="156">
        <v>276.4505</v>
      </c>
      <c r="H13" s="156">
        <f t="shared" si="0"/>
        <v>86.866101700241</v>
      </c>
      <c r="I13" s="151"/>
      <c r="J13" s="166">
        <v>2</v>
      </c>
      <c r="K13" s="152">
        <v>766.3630000000002</v>
      </c>
      <c r="L13" s="152">
        <v>936.664</v>
      </c>
      <c r="M13" s="152"/>
      <c r="N13" s="151">
        <f t="shared" si="1"/>
      </c>
      <c r="O13" s="147" t="s">
        <v>173</v>
      </c>
      <c r="P13" s="149"/>
      <c r="Q13" s="149"/>
      <c r="R13" s="165">
        <v>2</v>
      </c>
      <c r="S13" s="156">
        <v>4.353</v>
      </c>
      <c r="T13" s="156">
        <v>4.504</v>
      </c>
      <c r="U13" s="156"/>
      <c r="V13" s="156">
        <f t="shared" si="2"/>
      </c>
      <c r="W13" s="151"/>
      <c r="X13" s="166">
        <v>1</v>
      </c>
      <c r="Y13" s="152">
        <v>78.802</v>
      </c>
      <c r="Z13" s="152">
        <v>75.85300000000001</v>
      </c>
      <c r="AA13" s="152">
        <v>0</v>
      </c>
      <c r="AB13" s="152">
        <f t="shared" si="3"/>
      </c>
    </row>
    <row r="14" spans="1:28" s="132" customFormat="1" ht="12" customHeight="1">
      <c r="A14" s="147" t="s">
        <v>123</v>
      </c>
      <c r="B14" s="149"/>
      <c r="C14" s="149"/>
      <c r="D14" s="165">
        <v>2</v>
      </c>
      <c r="E14" s="156">
        <v>2192.938</v>
      </c>
      <c r="F14" s="156">
        <v>2243.92</v>
      </c>
      <c r="G14" s="156">
        <v>2318.7585</v>
      </c>
      <c r="H14" s="156">
        <f t="shared" si="0"/>
        <v>103.33516792042495</v>
      </c>
      <c r="I14" s="151"/>
      <c r="J14" s="166">
        <v>2</v>
      </c>
      <c r="K14" s="152">
        <v>5019.581</v>
      </c>
      <c r="L14" s="152">
        <v>8057.229999999999</v>
      </c>
      <c r="M14" s="152"/>
      <c r="N14" s="151">
        <f t="shared" si="1"/>
      </c>
      <c r="O14" s="147" t="s">
        <v>279</v>
      </c>
      <c r="P14" s="149"/>
      <c r="Q14" s="149"/>
      <c r="R14" s="165">
        <v>2</v>
      </c>
      <c r="S14" s="229">
        <v>44.974000000000004</v>
      </c>
      <c r="T14" s="229">
        <v>41.985</v>
      </c>
      <c r="U14" s="229">
        <v>44.4</v>
      </c>
      <c r="V14" s="156">
        <f t="shared" si="2"/>
        <v>105.75205430510897</v>
      </c>
      <c r="W14" s="151"/>
      <c r="X14" s="166">
        <v>12</v>
      </c>
      <c r="Y14" s="152">
        <v>144.05200000000002</v>
      </c>
      <c r="Z14" s="152">
        <v>144.117</v>
      </c>
      <c r="AA14" s="152">
        <v>145.855</v>
      </c>
      <c r="AB14" s="152">
        <f t="shared" si="3"/>
        <v>101.2059645982084</v>
      </c>
    </row>
    <row r="15" spans="1:28" s="132" customFormat="1" ht="11.25">
      <c r="A15" s="147" t="s">
        <v>124</v>
      </c>
      <c r="B15" s="149"/>
      <c r="C15" s="149"/>
      <c r="D15" s="165">
        <v>2</v>
      </c>
      <c r="E15" s="156">
        <v>2597.527</v>
      </c>
      <c r="F15" s="156">
        <v>2562.169</v>
      </c>
      <c r="G15" s="156">
        <v>2595.209</v>
      </c>
      <c r="H15" s="156">
        <f t="shared" si="0"/>
        <v>101.28953242350525</v>
      </c>
      <c r="I15" s="151"/>
      <c r="J15" s="166">
        <v>2</v>
      </c>
      <c r="K15" s="152">
        <v>5785.9439999999995</v>
      </c>
      <c r="L15" s="152">
        <v>8993.894</v>
      </c>
      <c r="M15" s="152"/>
      <c r="N15" s="151">
        <f t="shared" si="1"/>
      </c>
      <c r="O15" s="147" t="s">
        <v>280</v>
      </c>
      <c r="P15" s="149"/>
      <c r="Q15" s="149"/>
      <c r="R15" s="165">
        <v>1</v>
      </c>
      <c r="S15" s="229">
        <v>8.51</v>
      </c>
      <c r="T15" s="229">
        <v>8.518</v>
      </c>
      <c r="U15" s="229">
        <v>9.102</v>
      </c>
      <c r="V15" s="156">
        <f t="shared" si="2"/>
        <v>106.8560694998826</v>
      </c>
      <c r="W15" s="151"/>
      <c r="X15" s="166">
        <v>2</v>
      </c>
      <c r="Y15" s="152">
        <v>14.966</v>
      </c>
      <c r="Z15" s="152">
        <v>14.799</v>
      </c>
      <c r="AA15" s="152">
        <v>16.058</v>
      </c>
      <c r="AB15" s="152">
        <f t="shared" si="3"/>
        <v>108.50733157645787</v>
      </c>
    </row>
    <row r="16" spans="1:28" s="132" customFormat="1" ht="11.25">
      <c r="A16" s="147" t="s">
        <v>125</v>
      </c>
      <c r="B16" s="149"/>
      <c r="C16" s="149"/>
      <c r="D16" s="165">
        <v>2</v>
      </c>
      <c r="E16" s="156">
        <v>558.767</v>
      </c>
      <c r="F16" s="156">
        <v>553.549</v>
      </c>
      <c r="G16" s="156">
        <v>538.23</v>
      </c>
      <c r="H16" s="156">
        <f t="shared" si="0"/>
        <v>97.23258464923612</v>
      </c>
      <c r="I16" s="151"/>
      <c r="J16" s="166">
        <v>2</v>
      </c>
      <c r="K16" s="152">
        <v>843.2589999999999</v>
      </c>
      <c r="L16" s="152">
        <v>1485.773</v>
      </c>
      <c r="M16" s="152"/>
      <c r="N16" s="151">
        <f t="shared" si="1"/>
      </c>
      <c r="O16" s="147" t="s">
        <v>174</v>
      </c>
      <c r="P16" s="149"/>
      <c r="Q16" s="149"/>
      <c r="R16" s="165">
        <v>2</v>
      </c>
      <c r="S16" s="156">
        <v>32.867</v>
      </c>
      <c r="T16" s="156">
        <v>34.859</v>
      </c>
      <c r="U16" s="156">
        <v>0</v>
      </c>
      <c r="V16" s="156">
        <f t="shared" si="2"/>
      </c>
      <c r="W16" s="151"/>
      <c r="X16" s="166">
        <v>1</v>
      </c>
      <c r="Y16" s="152">
        <v>541.448</v>
      </c>
      <c r="Z16" s="152">
        <v>570.461</v>
      </c>
      <c r="AA16" s="152">
        <v>0</v>
      </c>
      <c r="AB16" s="152">
        <f t="shared" si="3"/>
      </c>
    </row>
    <row r="17" spans="1:28" s="132" customFormat="1" ht="12" customHeight="1">
      <c r="A17" s="147" t="s">
        <v>126</v>
      </c>
      <c r="B17" s="149"/>
      <c r="C17" s="149"/>
      <c r="D17" s="165">
        <v>2</v>
      </c>
      <c r="E17" s="156">
        <v>108.08</v>
      </c>
      <c r="F17" s="156">
        <v>134.761</v>
      </c>
      <c r="G17" s="156">
        <v>136.973</v>
      </c>
      <c r="H17" s="156">
        <f t="shared" si="0"/>
        <v>101.64142444772598</v>
      </c>
      <c r="I17" s="151"/>
      <c r="J17" s="166">
        <v>2</v>
      </c>
      <c r="K17" s="152">
        <v>139.17799999999994</v>
      </c>
      <c r="L17" s="152">
        <v>384.31700000000006</v>
      </c>
      <c r="M17" s="152"/>
      <c r="N17" s="151">
        <f t="shared" si="1"/>
      </c>
      <c r="O17" s="147" t="s">
        <v>175</v>
      </c>
      <c r="P17" s="149"/>
      <c r="Q17" s="149"/>
      <c r="R17" s="165">
        <v>9</v>
      </c>
      <c r="S17" s="156">
        <v>1.79</v>
      </c>
      <c r="T17" s="156">
        <v>1.689</v>
      </c>
      <c r="U17" s="156">
        <v>1.74</v>
      </c>
      <c r="V17" s="156">
        <f t="shared" si="2"/>
        <v>103.01953818827708</v>
      </c>
      <c r="W17" s="151"/>
      <c r="X17" s="166">
        <v>12</v>
      </c>
      <c r="Y17" s="152">
        <v>94.32000000000002</v>
      </c>
      <c r="Z17" s="152">
        <v>87.655</v>
      </c>
      <c r="AA17" s="152">
        <v>103.046</v>
      </c>
      <c r="AB17" s="152">
        <f t="shared" si="3"/>
        <v>117.55861046146826</v>
      </c>
    </row>
    <row r="18" spans="1:28" s="153" customFormat="1" ht="11.25" customHeight="1">
      <c r="A18" s="147" t="s">
        <v>127</v>
      </c>
      <c r="B18" s="149"/>
      <c r="C18" s="149"/>
      <c r="D18" s="165">
        <v>2</v>
      </c>
      <c r="E18" s="156">
        <v>195.884</v>
      </c>
      <c r="F18" s="156">
        <v>216.038</v>
      </c>
      <c r="G18" s="156">
        <v>209.223</v>
      </c>
      <c r="H18" s="156">
        <f t="shared" si="0"/>
        <v>96.84546237236043</v>
      </c>
      <c r="I18" s="151"/>
      <c r="J18" s="166">
        <v>2</v>
      </c>
      <c r="K18" s="152">
        <v>355.84</v>
      </c>
      <c r="L18" s="152">
        <v>664.447</v>
      </c>
      <c r="M18" s="152"/>
      <c r="N18" s="151">
        <f t="shared" si="1"/>
      </c>
      <c r="O18" s="147" t="s">
        <v>176</v>
      </c>
      <c r="P18" s="149"/>
      <c r="Q18" s="149"/>
      <c r="R18" s="165">
        <v>12</v>
      </c>
      <c r="S18" s="156">
        <v>7.475</v>
      </c>
      <c r="T18" s="156">
        <v>7.526</v>
      </c>
      <c r="U18" s="156">
        <v>7.411</v>
      </c>
      <c r="V18" s="156">
        <f t="shared" si="2"/>
        <v>98.47196385862343</v>
      </c>
      <c r="W18" s="151"/>
      <c r="X18" s="166">
        <v>6</v>
      </c>
      <c r="Y18" s="152">
        <v>634.43</v>
      </c>
      <c r="Z18" s="152">
        <v>690.5910000000001</v>
      </c>
      <c r="AA18" s="152">
        <v>0</v>
      </c>
      <c r="AB18" s="152">
        <f t="shared" si="3"/>
      </c>
    </row>
    <row r="19" spans="1:28" s="153" customFormat="1" ht="11.25" customHeight="1">
      <c r="A19" s="147" t="s">
        <v>264</v>
      </c>
      <c r="B19" s="149"/>
      <c r="C19" s="149"/>
      <c r="D19" s="165"/>
      <c r="E19" s="156">
        <f>E12+E15+E16+E17+E18</f>
        <v>5519.482</v>
      </c>
      <c r="F19" s="156">
        <f>F12+F15+F16+F17+F18</f>
        <v>5529.716340000001</v>
      </c>
      <c r="G19" s="156">
        <f>G12+G15+G16+G17+G18</f>
        <v>5512.072</v>
      </c>
      <c r="H19" s="156">
        <f>IF(AND(F19&gt;0,G19&gt;0),G19*100/F19,"")</f>
        <v>99.68091780997213</v>
      </c>
      <c r="I19" s="151"/>
      <c r="J19" s="166"/>
      <c r="K19" s="156">
        <f>K12+K15+K16+K17+K18</f>
        <v>11949.33</v>
      </c>
      <c r="L19" s="156">
        <f>L12+L15+L16+L17+L18</f>
        <v>19569.596</v>
      </c>
      <c r="M19" s="156">
        <f>M12+M15+M16+M17+M18</f>
        <v>0</v>
      </c>
      <c r="N19" s="151">
        <f>IF(AND(L19&gt;0,M19&gt;0),M19*100/L19,"")</f>
      </c>
      <c r="O19" s="147" t="s">
        <v>281</v>
      </c>
      <c r="P19" s="149"/>
      <c r="Q19" s="149"/>
      <c r="R19" s="165">
        <v>6</v>
      </c>
      <c r="S19" s="229">
        <v>3.5000000000000004</v>
      </c>
      <c r="T19" s="229">
        <v>4</v>
      </c>
      <c r="U19" s="229">
        <v>0</v>
      </c>
      <c r="V19" s="156">
        <f aca="true" t="shared" si="4" ref="V19:V26">IF(AND(T19&gt;0,U19&gt;0),U19*100/T19,"")</f>
      </c>
      <c r="W19" s="151"/>
      <c r="X19" s="166">
        <v>11</v>
      </c>
      <c r="Y19" s="152">
        <v>0.39399999999999996</v>
      </c>
      <c r="Z19" s="152">
        <v>0.40099999999999997</v>
      </c>
      <c r="AA19" s="152">
        <v>0</v>
      </c>
      <c r="AB19" s="152">
        <f aca="true" t="shared" si="5" ref="AB19:AB26">IF(AND(Z19&gt;0,AA19&gt;0),AA19*100/Z19,"")</f>
      </c>
    </row>
    <row r="20" spans="1:28" s="153" customFormat="1" ht="11.25" customHeight="1">
      <c r="A20" s="147" t="s">
        <v>128</v>
      </c>
      <c r="B20" s="149"/>
      <c r="C20" s="149"/>
      <c r="D20" s="165">
        <v>1</v>
      </c>
      <c r="E20" s="156">
        <v>333.628</v>
      </c>
      <c r="F20" s="156">
        <v>322.47138</v>
      </c>
      <c r="G20" s="156">
        <v>0</v>
      </c>
      <c r="H20" s="156">
        <f t="shared" si="0"/>
      </c>
      <c r="I20" s="151"/>
      <c r="J20" s="166">
        <v>1</v>
      </c>
      <c r="K20" s="152">
        <v>3775.645</v>
      </c>
      <c r="L20" s="152">
        <v>3799.2239999999997</v>
      </c>
      <c r="M20" s="152">
        <v>0</v>
      </c>
      <c r="N20" s="151">
        <f t="shared" si="1"/>
      </c>
      <c r="O20" s="147" t="s">
        <v>177</v>
      </c>
      <c r="P20" s="149"/>
      <c r="Q20" s="149"/>
      <c r="R20" s="165">
        <v>1</v>
      </c>
      <c r="S20" s="156">
        <v>3.58</v>
      </c>
      <c r="T20" s="156">
        <v>3.652</v>
      </c>
      <c r="U20" s="156">
        <v>3.741</v>
      </c>
      <c r="V20" s="156">
        <f t="shared" si="4"/>
        <v>102.4370208105148</v>
      </c>
      <c r="W20" s="151"/>
      <c r="X20" s="166">
        <v>1</v>
      </c>
      <c r="Y20" s="152">
        <v>225.91200000000003</v>
      </c>
      <c r="Z20" s="152">
        <v>234.04900000000004</v>
      </c>
      <c r="AA20" s="152">
        <v>234.90800000000002</v>
      </c>
      <c r="AB20" s="152">
        <f t="shared" si="5"/>
        <v>100.36701716307269</v>
      </c>
    </row>
    <row r="21" spans="1:28" s="153" customFormat="1" ht="11.25" customHeight="1">
      <c r="A21" s="147" t="s">
        <v>129</v>
      </c>
      <c r="B21" s="149"/>
      <c r="C21" s="149"/>
      <c r="D21" s="165">
        <v>12</v>
      </c>
      <c r="E21" s="156">
        <v>6.958</v>
      </c>
      <c r="F21" s="156">
        <v>6.3856</v>
      </c>
      <c r="G21" s="156">
        <v>0</v>
      </c>
      <c r="H21" s="156">
        <f t="shared" si="0"/>
      </c>
      <c r="I21" s="151"/>
      <c r="J21" s="166">
        <v>12</v>
      </c>
      <c r="K21" s="152">
        <v>30.137999999999998</v>
      </c>
      <c r="L21" s="152">
        <v>31.037999999999997</v>
      </c>
      <c r="M21" s="152">
        <v>0</v>
      </c>
      <c r="N21" s="151">
        <f t="shared" si="1"/>
      </c>
      <c r="O21" s="147" t="s">
        <v>178</v>
      </c>
      <c r="P21" s="149"/>
      <c r="Q21" s="149"/>
      <c r="R21" s="165">
        <v>5</v>
      </c>
      <c r="S21" s="156">
        <v>3.739</v>
      </c>
      <c r="T21" s="156">
        <v>3.678</v>
      </c>
      <c r="U21" s="156">
        <v>0</v>
      </c>
      <c r="V21" s="156">
        <f t="shared" si="4"/>
      </c>
      <c r="W21" s="151"/>
      <c r="X21" s="166">
        <v>11</v>
      </c>
      <c r="Y21" s="152">
        <v>115.10399999999998</v>
      </c>
      <c r="Z21" s="152">
        <v>123.719</v>
      </c>
      <c r="AA21" s="152">
        <v>0</v>
      </c>
      <c r="AB21" s="152">
        <f t="shared" si="5"/>
      </c>
    </row>
    <row r="22" spans="1:28" s="153" customFormat="1" ht="11.25" customHeight="1">
      <c r="A22" s="147" t="s">
        <v>268</v>
      </c>
      <c r="B22" s="149"/>
      <c r="C22" s="149"/>
      <c r="D22" s="165">
        <v>2</v>
      </c>
      <c r="E22" s="156">
        <v>107.604</v>
      </c>
      <c r="F22" s="156">
        <v>104.922</v>
      </c>
      <c r="G22" s="156">
        <v>102.399</v>
      </c>
      <c r="H22" s="156">
        <f t="shared" si="0"/>
        <v>97.59535655058043</v>
      </c>
      <c r="I22" s="151"/>
      <c r="J22" s="166">
        <v>11</v>
      </c>
      <c r="K22" s="152">
        <v>835.178</v>
      </c>
      <c r="L22" s="152">
        <v>843.923</v>
      </c>
      <c r="M22" s="152">
        <v>0</v>
      </c>
      <c r="N22" s="151">
        <f t="shared" si="1"/>
      </c>
      <c r="O22" s="147" t="s">
        <v>179</v>
      </c>
      <c r="P22" s="149"/>
      <c r="Q22" s="149"/>
      <c r="R22" s="165">
        <v>2</v>
      </c>
      <c r="S22" s="156">
        <v>11.218</v>
      </c>
      <c r="T22" s="156">
        <v>11.04</v>
      </c>
      <c r="U22" s="156">
        <v>11.251</v>
      </c>
      <c r="V22" s="156">
        <f t="shared" si="4"/>
        <v>101.91123188405797</v>
      </c>
      <c r="W22" s="151"/>
      <c r="X22" s="166">
        <v>2</v>
      </c>
      <c r="Y22" s="152">
        <v>587.1740000000001</v>
      </c>
      <c r="Z22" s="152">
        <v>585.157</v>
      </c>
      <c r="AA22" s="152">
        <v>573.607</v>
      </c>
      <c r="AB22" s="152">
        <f t="shared" si="5"/>
        <v>98.02617075417365</v>
      </c>
    </row>
    <row r="23" spans="1:28" s="153" customFormat="1" ht="11.25" customHeight="1">
      <c r="A23" s="147"/>
      <c r="B23" s="149"/>
      <c r="C23" s="149"/>
      <c r="D23" s="165"/>
      <c r="E23" s="156"/>
      <c r="F23" s="156"/>
      <c r="G23" s="156"/>
      <c r="H23" s="156"/>
      <c r="I23" s="151"/>
      <c r="J23" s="166"/>
      <c r="K23" s="152"/>
      <c r="L23" s="152"/>
      <c r="M23" s="152"/>
      <c r="N23" s="151"/>
      <c r="O23" s="147" t="s">
        <v>180</v>
      </c>
      <c r="P23" s="149"/>
      <c r="Q23" s="149"/>
      <c r="R23" s="165">
        <v>2</v>
      </c>
      <c r="S23" s="156">
        <v>6.444</v>
      </c>
      <c r="T23" s="156">
        <v>6.205</v>
      </c>
      <c r="U23" s="156">
        <v>6.342</v>
      </c>
      <c r="V23" s="156">
        <f t="shared" si="4"/>
        <v>102.20789685737307</v>
      </c>
      <c r="W23" s="151"/>
      <c r="X23" s="166">
        <v>1</v>
      </c>
      <c r="Y23" s="152">
        <v>389.84399999999994</v>
      </c>
      <c r="Z23" s="152">
        <v>374.13199999999995</v>
      </c>
      <c r="AA23" s="152"/>
      <c r="AB23" s="152">
        <f t="shared" si="5"/>
      </c>
    </row>
    <row r="24" spans="1:28" s="153" customFormat="1" ht="11.25" customHeight="1">
      <c r="A24" s="147" t="s">
        <v>130</v>
      </c>
      <c r="B24" s="149"/>
      <c r="C24" s="149"/>
      <c r="D24" s="165"/>
      <c r="E24" s="156"/>
      <c r="F24" s="156"/>
      <c r="G24" s="156"/>
      <c r="H24" s="156"/>
      <c r="I24" s="151"/>
      <c r="J24" s="166"/>
      <c r="K24" s="152"/>
      <c r="L24" s="152"/>
      <c r="M24" s="152"/>
      <c r="N24" s="151"/>
      <c r="O24" s="147" t="s">
        <v>282</v>
      </c>
      <c r="P24" s="149"/>
      <c r="Q24" s="149"/>
      <c r="R24" s="165">
        <v>9</v>
      </c>
      <c r="S24" s="156">
        <v>6.551</v>
      </c>
      <c r="T24" s="156">
        <v>6.109</v>
      </c>
      <c r="U24" s="156">
        <v>6.12809</v>
      </c>
      <c r="V24" s="156">
        <f t="shared" si="4"/>
        <v>100.312489769193</v>
      </c>
      <c r="W24" s="151"/>
      <c r="X24" s="166">
        <v>12</v>
      </c>
      <c r="Y24" s="152">
        <v>76.741</v>
      </c>
      <c r="Z24" s="152">
        <v>81.466</v>
      </c>
      <c r="AA24" s="152">
        <v>80.202</v>
      </c>
      <c r="AB24" s="152">
        <f t="shared" si="5"/>
        <v>98.4484324748975</v>
      </c>
    </row>
    <row r="25" spans="1:28" s="153" customFormat="1" ht="11.25" customHeight="1">
      <c r="A25" s="147" t="s">
        <v>131</v>
      </c>
      <c r="B25" s="149"/>
      <c r="C25" s="149"/>
      <c r="D25" s="165">
        <v>11</v>
      </c>
      <c r="E25" s="156">
        <v>10.31</v>
      </c>
      <c r="F25" s="156">
        <v>9.524</v>
      </c>
      <c r="G25" s="156">
        <v>0</v>
      </c>
      <c r="H25" s="156">
        <f aca="true" t="shared" si="6" ref="H25:H32">IF(AND(F25&gt;0,G25&gt;0),G25*100/F25,"")</f>
      </c>
      <c r="I25" s="151"/>
      <c r="J25" s="166">
        <v>11</v>
      </c>
      <c r="K25" s="152">
        <v>19.675000000000004</v>
      </c>
      <c r="L25" s="152">
        <v>18.004999999999995</v>
      </c>
      <c r="M25" s="152">
        <v>0</v>
      </c>
      <c r="N25" s="151">
        <f aca="true" t="shared" si="7" ref="N25:N32">IF(AND(L25&gt;0,M25&gt;0),M25*100/L25,"")</f>
      </c>
      <c r="O25" s="147" t="s">
        <v>283</v>
      </c>
      <c r="P25" s="149"/>
      <c r="Q25" s="149"/>
      <c r="R25" s="165">
        <v>10</v>
      </c>
      <c r="S25" s="229">
        <v>27.900000000000002</v>
      </c>
      <c r="T25" s="229">
        <v>25.2</v>
      </c>
      <c r="U25" s="229">
        <v>22.809</v>
      </c>
      <c r="V25" s="156">
        <f t="shared" si="4"/>
        <v>90.51190476190477</v>
      </c>
      <c r="W25" s="151"/>
      <c r="X25" s="166">
        <v>12</v>
      </c>
      <c r="Y25" s="152">
        <v>5.710000000000001</v>
      </c>
      <c r="Z25" s="152">
        <v>4.252</v>
      </c>
      <c r="AA25" s="152">
        <v>4.016</v>
      </c>
      <c r="AB25" s="152">
        <f t="shared" si="5"/>
        <v>94.4496707431797</v>
      </c>
    </row>
    <row r="26" spans="1:28" s="153" customFormat="1" ht="11.25" customHeight="1">
      <c r="A26" s="147" t="s">
        <v>132</v>
      </c>
      <c r="B26" s="149"/>
      <c r="C26" s="149"/>
      <c r="D26" s="165">
        <v>2</v>
      </c>
      <c r="E26" s="156">
        <v>36.574</v>
      </c>
      <c r="F26" s="156">
        <v>24.477</v>
      </c>
      <c r="G26" s="156">
        <v>25.175</v>
      </c>
      <c r="H26" s="156">
        <f t="shared" si="6"/>
        <v>102.85165665727008</v>
      </c>
      <c r="I26" s="151"/>
      <c r="J26" s="166">
        <v>8</v>
      </c>
      <c r="K26" s="152">
        <v>48.468</v>
      </c>
      <c r="L26" s="152">
        <v>43.243</v>
      </c>
      <c r="M26" s="152">
        <v>0</v>
      </c>
      <c r="N26" s="151">
        <f t="shared" si="7"/>
      </c>
      <c r="O26" s="147" t="s">
        <v>181</v>
      </c>
      <c r="P26" s="149"/>
      <c r="Q26" s="149"/>
      <c r="R26" s="165">
        <v>11</v>
      </c>
      <c r="S26" s="156">
        <v>3.089</v>
      </c>
      <c r="T26" s="156">
        <v>2.968</v>
      </c>
      <c r="U26" s="156">
        <v>2.6473299999999997</v>
      </c>
      <c r="V26" s="156">
        <f t="shared" si="4"/>
        <v>89.19575471698111</v>
      </c>
      <c r="W26" s="151"/>
      <c r="X26" s="166">
        <v>12</v>
      </c>
      <c r="Y26" s="152">
        <v>95.24800000000002</v>
      </c>
      <c r="Z26" s="152">
        <v>95.75999999999999</v>
      </c>
      <c r="AA26" s="152">
        <v>82.83700000000002</v>
      </c>
      <c r="AB26" s="152">
        <f t="shared" si="5"/>
        <v>86.50480367585634</v>
      </c>
    </row>
    <row r="27" spans="1:15" s="153" customFormat="1" ht="11.25" customHeight="1">
      <c r="A27" s="147" t="s">
        <v>133</v>
      </c>
      <c r="B27" s="149"/>
      <c r="C27" s="149"/>
      <c r="D27" s="165">
        <v>2</v>
      </c>
      <c r="E27" s="156">
        <v>36.504</v>
      </c>
      <c r="F27" s="156">
        <v>43.98</v>
      </c>
      <c r="G27" s="156">
        <v>34.291</v>
      </c>
      <c r="H27" s="156">
        <f t="shared" si="6"/>
        <v>77.96953160527512</v>
      </c>
      <c r="I27" s="151"/>
      <c r="J27" s="166">
        <v>8</v>
      </c>
      <c r="K27" s="152">
        <v>24.357</v>
      </c>
      <c r="L27" s="152">
        <v>42.49</v>
      </c>
      <c r="M27" s="152">
        <v>0</v>
      </c>
      <c r="N27" s="151">
        <f t="shared" si="7"/>
      </c>
      <c r="O27" s="147"/>
    </row>
    <row r="28" spans="1:28" s="153" customFormat="1" ht="11.25" customHeight="1">
      <c r="A28" s="147" t="s">
        <v>134</v>
      </c>
      <c r="B28" s="149"/>
      <c r="C28" s="149"/>
      <c r="D28" s="165">
        <v>2</v>
      </c>
      <c r="E28" s="156">
        <v>51.856</v>
      </c>
      <c r="F28" s="156">
        <v>69.727</v>
      </c>
      <c r="G28" s="156">
        <v>72.879</v>
      </c>
      <c r="H28" s="156">
        <f t="shared" si="6"/>
        <v>104.5204870423222</v>
      </c>
      <c r="I28" s="151"/>
      <c r="J28" s="166">
        <v>8</v>
      </c>
      <c r="K28" s="152">
        <v>56.498000000000005</v>
      </c>
      <c r="L28" s="152">
        <v>75.864</v>
      </c>
      <c r="M28" s="152">
        <v>0</v>
      </c>
      <c r="N28" s="151">
        <f t="shared" si="7"/>
      </c>
      <c r="O28" s="147" t="s">
        <v>182</v>
      </c>
      <c r="P28" s="149"/>
      <c r="Q28" s="149"/>
      <c r="R28" s="165"/>
      <c r="S28" s="156"/>
      <c r="T28" s="156"/>
      <c r="U28" s="156"/>
      <c r="V28" s="156"/>
      <c r="W28" s="151"/>
      <c r="X28" s="166"/>
      <c r="Y28" s="152"/>
      <c r="Z28" s="152"/>
      <c r="AA28" s="152"/>
      <c r="AB28" s="152"/>
    </row>
    <row r="29" spans="1:28" s="153" customFormat="1" ht="12" customHeight="1">
      <c r="A29" s="147" t="s">
        <v>135</v>
      </c>
      <c r="B29" s="149"/>
      <c r="C29" s="149"/>
      <c r="D29" s="165">
        <v>11</v>
      </c>
      <c r="E29" s="156">
        <v>173.854</v>
      </c>
      <c r="F29" s="156">
        <v>148.618</v>
      </c>
      <c r="G29" s="156">
        <v>149.39</v>
      </c>
      <c r="H29" s="156">
        <f t="shared" si="6"/>
        <v>100.51945255621794</v>
      </c>
      <c r="I29" s="151"/>
      <c r="J29" s="166">
        <v>8</v>
      </c>
      <c r="K29" s="152">
        <v>186.406</v>
      </c>
      <c r="L29" s="152">
        <v>262.974</v>
      </c>
      <c r="M29" s="152">
        <v>0</v>
      </c>
      <c r="N29" s="151">
        <f t="shared" si="7"/>
      </c>
      <c r="O29" s="147" t="s">
        <v>183</v>
      </c>
      <c r="P29" s="149"/>
      <c r="Q29" s="149"/>
      <c r="R29" s="165">
        <v>0</v>
      </c>
      <c r="S29" s="156">
        <v>0</v>
      </c>
      <c r="T29" s="156">
        <v>0</v>
      </c>
      <c r="U29" s="156">
        <v>0</v>
      </c>
      <c r="V29" s="156">
        <f aca="true" t="shared" si="8" ref="V29:V34">IF(AND(T29&gt;0,U29&gt;0),U29*100/T29,"")</f>
      </c>
      <c r="W29" s="151"/>
      <c r="X29" s="166">
        <v>2</v>
      </c>
      <c r="Y29" s="152">
        <v>3368.6779999999994</v>
      </c>
      <c r="Z29" s="152">
        <v>3812.584</v>
      </c>
      <c r="AA29" s="152">
        <v>0</v>
      </c>
      <c r="AB29" s="152">
        <f aca="true" t="shared" si="9" ref="AB29:AB35">IF(AND(Z29&gt;0,AA29&gt;0),AA29*100/Z29,"")</f>
      </c>
    </row>
    <row r="30" spans="1:28" s="153" customFormat="1" ht="11.25" customHeight="1">
      <c r="A30" s="147" t="s">
        <v>136</v>
      </c>
      <c r="B30" s="149"/>
      <c r="C30" s="149"/>
      <c r="D30" s="165">
        <v>2</v>
      </c>
      <c r="E30" s="156">
        <v>127.005</v>
      </c>
      <c r="F30" s="156">
        <v>102.043</v>
      </c>
      <c r="G30" s="156">
        <v>108.413</v>
      </c>
      <c r="H30" s="156">
        <f t="shared" si="6"/>
        <v>106.24246641121879</v>
      </c>
      <c r="I30" s="151"/>
      <c r="J30" s="166">
        <v>8</v>
      </c>
      <c r="K30" s="152">
        <v>72.231</v>
      </c>
      <c r="L30" s="152">
        <v>131.372</v>
      </c>
      <c r="M30" s="152">
        <v>0</v>
      </c>
      <c r="N30" s="151">
        <f t="shared" si="7"/>
      </c>
      <c r="O30" s="147" t="s">
        <v>184</v>
      </c>
      <c r="P30" s="149"/>
      <c r="Q30" s="149"/>
      <c r="R30" s="165">
        <v>0</v>
      </c>
      <c r="S30" s="156">
        <v>0</v>
      </c>
      <c r="T30" s="156">
        <v>0</v>
      </c>
      <c r="U30" s="156">
        <v>0</v>
      </c>
      <c r="V30" s="156">
        <f t="shared" si="8"/>
      </c>
      <c r="W30" s="151"/>
      <c r="X30" s="166">
        <v>2</v>
      </c>
      <c r="Y30" s="152">
        <v>927.914</v>
      </c>
      <c r="Z30" s="152">
        <v>1125.687</v>
      </c>
      <c r="AA30" s="152">
        <v>0</v>
      </c>
      <c r="AB30" s="152">
        <f t="shared" si="9"/>
      </c>
    </row>
    <row r="31" spans="1:28" s="153" customFormat="1" ht="11.25" customHeight="1">
      <c r="A31" s="147" t="s">
        <v>137</v>
      </c>
      <c r="B31" s="149"/>
      <c r="C31" s="149"/>
      <c r="D31" s="165">
        <v>11</v>
      </c>
      <c r="E31" s="156">
        <v>3.614</v>
      </c>
      <c r="F31" s="156">
        <v>2.9954</v>
      </c>
      <c r="G31" s="156">
        <v>2.2964</v>
      </c>
      <c r="H31" s="156">
        <f t="shared" si="6"/>
        <v>76.6642184683181</v>
      </c>
      <c r="I31" s="151"/>
      <c r="J31" s="166">
        <v>8</v>
      </c>
      <c r="K31" s="152">
        <v>3.127</v>
      </c>
      <c r="L31" s="152">
        <v>3.2369999999999997</v>
      </c>
      <c r="M31" s="152">
        <v>0</v>
      </c>
      <c r="N31" s="151">
        <f t="shared" si="7"/>
      </c>
      <c r="O31" s="147" t="s">
        <v>185</v>
      </c>
      <c r="P31" s="149"/>
      <c r="Q31" s="149"/>
      <c r="R31" s="165">
        <v>0</v>
      </c>
      <c r="S31" s="156">
        <v>0</v>
      </c>
      <c r="T31" s="156">
        <v>0</v>
      </c>
      <c r="U31" s="156">
        <v>0</v>
      </c>
      <c r="V31" s="156">
        <f t="shared" si="8"/>
      </c>
      <c r="W31" s="151"/>
      <c r="X31" s="166">
        <v>2</v>
      </c>
      <c r="Y31" s="152">
        <v>78.032</v>
      </c>
      <c r="Z31" s="152">
        <v>80.467</v>
      </c>
      <c r="AA31" s="152">
        <v>0</v>
      </c>
      <c r="AB31" s="152">
        <f t="shared" si="9"/>
      </c>
    </row>
    <row r="32" spans="1:28" s="153" customFormat="1" ht="11.25" customHeight="1">
      <c r="A32" s="147" t="s">
        <v>138</v>
      </c>
      <c r="B32" s="149"/>
      <c r="C32" s="149"/>
      <c r="D32" s="165">
        <v>2</v>
      </c>
      <c r="E32" s="156">
        <v>65.659</v>
      </c>
      <c r="F32" s="156">
        <v>55.468</v>
      </c>
      <c r="G32" s="156">
        <v>54.95</v>
      </c>
      <c r="H32" s="156">
        <f t="shared" si="6"/>
        <v>99.06612821807167</v>
      </c>
      <c r="I32" s="151"/>
      <c r="J32" s="166">
        <v>8</v>
      </c>
      <c r="K32" s="152">
        <v>54.86900000000001</v>
      </c>
      <c r="L32" s="152">
        <v>63.546</v>
      </c>
      <c r="M32" s="152">
        <v>0</v>
      </c>
      <c r="N32" s="151">
        <f t="shared" si="7"/>
      </c>
      <c r="O32" s="147" t="s">
        <v>186</v>
      </c>
      <c r="P32" s="149"/>
      <c r="Q32" s="149"/>
      <c r="R32" s="165">
        <v>0</v>
      </c>
      <c r="S32" s="156">
        <v>0</v>
      </c>
      <c r="T32" s="156">
        <v>0</v>
      </c>
      <c r="U32" s="156">
        <v>0</v>
      </c>
      <c r="V32" s="156">
        <f t="shared" si="8"/>
      </c>
      <c r="W32" s="151"/>
      <c r="X32" s="166">
        <v>12</v>
      </c>
      <c r="Y32" s="152">
        <v>156.406</v>
      </c>
      <c r="Z32" s="152">
        <v>193.525</v>
      </c>
      <c r="AA32" s="152">
        <v>0</v>
      </c>
      <c r="AB32" s="152">
        <f t="shared" si="9"/>
      </c>
    </row>
    <row r="33" spans="1:28" s="153" customFormat="1" ht="11.25" customHeight="1">
      <c r="A33" s="147"/>
      <c r="B33" s="149"/>
      <c r="C33" s="149"/>
      <c r="D33" s="165"/>
      <c r="E33" s="156"/>
      <c r="F33" s="156"/>
      <c r="G33" s="156"/>
      <c r="H33" s="156"/>
      <c r="I33" s="151"/>
      <c r="J33" s="166"/>
      <c r="K33" s="152"/>
      <c r="L33" s="152"/>
      <c r="M33" s="152"/>
      <c r="N33" s="151"/>
      <c r="O33" s="147" t="s">
        <v>187</v>
      </c>
      <c r="P33" s="149"/>
      <c r="Q33" s="149"/>
      <c r="R33" s="165">
        <v>0</v>
      </c>
      <c r="S33" s="156">
        <v>0</v>
      </c>
      <c r="T33" s="156">
        <v>0</v>
      </c>
      <c r="U33" s="156">
        <v>0</v>
      </c>
      <c r="V33" s="156">
        <f t="shared" si="8"/>
      </c>
      <c r="W33" s="151"/>
      <c r="X33" s="166">
        <v>1</v>
      </c>
      <c r="Y33" s="152">
        <v>1272.5679999999998</v>
      </c>
      <c r="Z33" s="152">
        <v>1430.6749999999997</v>
      </c>
      <c r="AA33" s="152">
        <v>0</v>
      </c>
      <c r="AB33" s="152">
        <f t="shared" si="9"/>
      </c>
    </row>
    <row r="34" spans="1:28" s="153" customFormat="1" ht="11.25" customHeight="1">
      <c r="A34" s="147" t="s">
        <v>139</v>
      </c>
      <c r="B34" s="149"/>
      <c r="C34" s="149"/>
      <c r="D34" s="165"/>
      <c r="E34" s="156"/>
      <c r="F34" s="156"/>
      <c r="G34" s="156"/>
      <c r="H34" s="156"/>
      <c r="I34" s="151"/>
      <c r="J34" s="166"/>
      <c r="K34" s="152"/>
      <c r="L34" s="152"/>
      <c r="M34" s="152"/>
      <c r="N34" s="151"/>
      <c r="O34" s="147" t="s">
        <v>188</v>
      </c>
      <c r="P34" s="149"/>
      <c r="Q34" s="149"/>
      <c r="R34" s="165">
        <v>0</v>
      </c>
      <c r="S34" s="156">
        <v>0</v>
      </c>
      <c r="T34" s="156">
        <v>0</v>
      </c>
      <c r="U34" s="156">
        <v>0</v>
      </c>
      <c r="V34" s="156">
        <f t="shared" si="8"/>
      </c>
      <c r="W34" s="151"/>
      <c r="X34" s="166">
        <v>1</v>
      </c>
      <c r="Y34" s="152">
        <v>567.322</v>
      </c>
      <c r="Z34" s="152">
        <v>633.0450000000001</v>
      </c>
      <c r="AA34" s="152">
        <v>0</v>
      </c>
      <c r="AB34" s="152">
        <f t="shared" si="9"/>
      </c>
    </row>
    <row r="35" spans="1:28" s="153" customFormat="1" ht="11.25" customHeight="1">
      <c r="A35" s="147" t="s">
        <v>140</v>
      </c>
      <c r="B35" s="149"/>
      <c r="C35" s="149"/>
      <c r="D35" s="165">
        <v>2</v>
      </c>
      <c r="E35" s="156">
        <v>3.917</v>
      </c>
      <c r="F35" s="156">
        <v>3.608</v>
      </c>
      <c r="G35" s="156">
        <v>3.545</v>
      </c>
      <c r="H35" s="156">
        <f>IF(AND(F35&gt;0,G35&gt;0),G35*100/F35,"")</f>
        <v>98.25388026607538</v>
      </c>
      <c r="I35" s="151"/>
      <c r="J35" s="166">
        <v>2</v>
      </c>
      <c r="K35" s="152">
        <v>92.094</v>
      </c>
      <c r="L35" s="152">
        <v>86.553</v>
      </c>
      <c r="M35" s="152">
        <v>86.875</v>
      </c>
      <c r="N35" s="151">
        <f>IF(AND(L35&gt;0,M35&gt;0),M35*100/L35,"")</f>
        <v>100.37202638845564</v>
      </c>
      <c r="O35" s="147" t="s">
        <v>266</v>
      </c>
      <c r="Y35" s="152">
        <f>Y32+Y33+Y34</f>
        <v>1996.2959999999998</v>
      </c>
      <c r="Z35" s="152">
        <f>Z32+Z33+Z34</f>
        <v>2257.245</v>
      </c>
      <c r="AA35" s="152">
        <f>AA32+AA33+AA34</f>
        <v>0</v>
      </c>
      <c r="AB35" s="152">
        <f t="shared" si="9"/>
      </c>
    </row>
    <row r="36" spans="1:14" s="153" customFormat="1" ht="11.25" customHeight="1">
      <c r="A36" s="147" t="s">
        <v>141</v>
      </c>
      <c r="B36" s="149"/>
      <c r="C36" s="149"/>
      <c r="D36" s="165">
        <v>2</v>
      </c>
      <c r="E36" s="156">
        <v>14.433</v>
      </c>
      <c r="F36" s="156">
        <v>15.212</v>
      </c>
      <c r="G36" s="156">
        <v>14.353</v>
      </c>
      <c r="H36" s="156">
        <f>IF(AND(F36&gt;0,G36&gt;0),G36*100/F36,"")</f>
        <v>94.3531422561136</v>
      </c>
      <c r="I36" s="151"/>
      <c r="J36" s="166">
        <v>6</v>
      </c>
      <c r="K36" s="152">
        <v>435.37399999999997</v>
      </c>
      <c r="L36" s="152">
        <v>368.709</v>
      </c>
      <c r="M36" s="152">
        <v>0</v>
      </c>
      <c r="N36" s="151">
        <f>IF(AND(L36&gt;0,M36&gt;0),M36*100/L36,"")</f>
      </c>
    </row>
    <row r="37" spans="1:28" s="153" customFormat="1" ht="11.25" customHeight="1">
      <c r="A37" s="147" t="s">
        <v>142</v>
      </c>
      <c r="B37" s="149"/>
      <c r="C37" s="149"/>
      <c r="D37" s="165">
        <v>2</v>
      </c>
      <c r="E37" s="156">
        <v>31.633</v>
      </c>
      <c r="F37" s="156">
        <v>29.00837</v>
      </c>
      <c r="G37" s="156"/>
      <c r="H37" s="156">
        <f>IF(AND(F37&gt;0,G37&gt;0),G37*100/F37,"")</f>
      </c>
      <c r="I37" s="151"/>
      <c r="J37" s="166">
        <v>9</v>
      </c>
      <c r="K37" s="152">
        <v>942.1709999999998</v>
      </c>
      <c r="L37" s="152">
        <v>832.8820000000001</v>
      </c>
      <c r="M37" s="152">
        <v>0</v>
      </c>
      <c r="N37" s="151">
        <f>IF(AND(L37&gt;0,M37&gt;0),M37*100/L37,"")</f>
      </c>
      <c r="O37" s="147" t="s">
        <v>189</v>
      </c>
      <c r="P37" s="149"/>
      <c r="Q37" s="149"/>
      <c r="R37" s="165"/>
      <c r="S37" s="156"/>
      <c r="T37" s="156"/>
      <c r="U37" s="156"/>
      <c r="V37" s="156"/>
      <c r="W37" s="151"/>
      <c r="X37" s="166"/>
      <c r="Y37" s="152"/>
      <c r="Z37" s="152"/>
      <c r="AA37" s="152"/>
      <c r="AB37" s="152"/>
    </row>
    <row r="38" spans="1:28" s="153" customFormat="1" ht="11.25" customHeight="1">
      <c r="A38" s="147" t="s">
        <v>143</v>
      </c>
      <c r="B38" s="149"/>
      <c r="C38" s="149"/>
      <c r="D38" s="165">
        <v>12</v>
      </c>
      <c r="E38" s="156">
        <v>20.895</v>
      </c>
      <c r="F38" s="156">
        <v>19.392</v>
      </c>
      <c r="G38" s="156">
        <v>0</v>
      </c>
      <c r="H38" s="156">
        <f>IF(AND(F38&gt;0,G38&gt;0),G38*100/F38,"")</f>
      </c>
      <c r="I38" s="151"/>
      <c r="J38" s="166">
        <v>12</v>
      </c>
      <c r="K38" s="152">
        <v>769.8309999999999</v>
      </c>
      <c r="L38" s="152">
        <v>714.7499999999999</v>
      </c>
      <c r="M38" s="152">
        <v>0</v>
      </c>
      <c r="N38" s="151">
        <f>IF(AND(L38&gt;0,M38&gt;0),M38*100/L38,"")</f>
      </c>
      <c r="O38" s="147" t="s">
        <v>190</v>
      </c>
      <c r="P38" s="149"/>
      <c r="Q38" s="149"/>
      <c r="R38" s="165">
        <v>0</v>
      </c>
      <c r="S38" s="156">
        <v>0</v>
      </c>
      <c r="T38" s="156">
        <v>0</v>
      </c>
      <c r="U38" s="156">
        <v>0</v>
      </c>
      <c r="V38" s="156">
        <f>IF(AND(T38&gt;0,U38&gt;0),U38*100/T38,"")</f>
      </c>
      <c r="W38" s="151"/>
      <c r="X38" s="166">
        <v>11</v>
      </c>
      <c r="Y38" s="152">
        <v>91.29199999999999</v>
      </c>
      <c r="Z38" s="152">
        <v>77.823</v>
      </c>
      <c r="AA38" s="152">
        <v>0</v>
      </c>
      <c r="AB38" s="152">
        <f aca="true" t="shared" si="10" ref="AB38:AB55">IF(AND(Z38&gt;0,AA38&gt;0),AA38*100/Z38,"")</f>
      </c>
    </row>
    <row r="39" spans="1:28" s="153" customFormat="1" ht="11.25" customHeight="1">
      <c r="A39" s="147" t="s">
        <v>144</v>
      </c>
      <c r="B39" s="149"/>
      <c r="C39" s="149"/>
      <c r="D39" s="165">
        <v>12</v>
      </c>
      <c r="E39" s="156">
        <v>70.878</v>
      </c>
      <c r="F39" s="156">
        <v>67.22036999999999</v>
      </c>
      <c r="G39" s="156">
        <v>0</v>
      </c>
      <c r="H39" s="156">
        <f>IF(AND(F39&gt;0,G39&gt;0),G39*100/F39,"")</f>
      </c>
      <c r="I39" s="151"/>
      <c r="J39" s="166">
        <v>12</v>
      </c>
      <c r="K39" s="152">
        <v>2239.4700000000003</v>
      </c>
      <c r="L39" s="152">
        <v>2002.8940000000002</v>
      </c>
      <c r="M39" s="152">
        <v>0</v>
      </c>
      <c r="N39" s="151">
        <f>IF(AND(L39&gt;0,M39&gt;0),M39*100/L39,"")</f>
      </c>
      <c r="O39" s="147" t="s">
        <v>191</v>
      </c>
      <c r="P39" s="149"/>
      <c r="Q39" s="149"/>
      <c r="R39" s="165">
        <v>0</v>
      </c>
      <c r="S39" s="156">
        <v>0</v>
      </c>
      <c r="T39" s="156">
        <v>0</v>
      </c>
      <c r="U39" s="156">
        <v>0</v>
      </c>
      <c r="V39" s="156">
        <f>IF(AND(T39&gt;0,U39&gt;0),U39*100/T39,"")</f>
      </c>
      <c r="W39" s="151"/>
      <c r="X39" s="166">
        <v>11</v>
      </c>
      <c r="Y39" s="152">
        <v>495.742</v>
      </c>
      <c r="Z39" s="152">
        <v>515.5769999999999</v>
      </c>
      <c r="AA39" s="152">
        <v>0</v>
      </c>
      <c r="AB39" s="152">
        <f t="shared" si="10"/>
      </c>
    </row>
    <row r="40" spans="1:28" s="153" customFormat="1" ht="11.25" customHeight="1">
      <c r="A40" s="147"/>
      <c r="B40" s="149"/>
      <c r="C40" s="149"/>
      <c r="D40" s="165"/>
      <c r="E40" s="156"/>
      <c r="F40" s="156"/>
      <c r="G40" s="156"/>
      <c r="H40" s="156"/>
      <c r="I40" s="151"/>
      <c r="J40" s="166"/>
      <c r="K40" s="152"/>
      <c r="L40" s="152"/>
      <c r="M40" s="152"/>
      <c r="N40" s="151"/>
      <c r="O40" s="153" t="s">
        <v>267</v>
      </c>
      <c r="Y40" s="152">
        <f>SUM(Y38:Y39)</f>
        <v>587.034</v>
      </c>
      <c r="Z40" s="152">
        <f>SUM(Z38:Z39)</f>
        <v>593.3999999999999</v>
      </c>
      <c r="AA40" s="152">
        <f>SUM(AA38:AA39)</f>
        <v>0</v>
      </c>
      <c r="AB40" s="152">
        <f t="shared" si="10"/>
      </c>
    </row>
    <row r="41" spans="1:28" s="153" customFormat="1" ht="11.25" customHeight="1">
      <c r="A41" s="147" t="s">
        <v>145</v>
      </c>
      <c r="B41" s="149"/>
      <c r="C41" s="149"/>
      <c r="D41" s="165"/>
      <c r="E41" s="156"/>
      <c r="F41" s="156"/>
      <c r="G41" s="156"/>
      <c r="H41" s="156"/>
      <c r="I41" s="151"/>
      <c r="J41" s="166"/>
      <c r="K41" s="152"/>
      <c r="L41" s="152"/>
      <c r="M41" s="152"/>
      <c r="N41" s="151"/>
      <c r="O41" s="147" t="s">
        <v>192</v>
      </c>
      <c r="P41" s="149"/>
      <c r="Q41" s="149"/>
      <c r="R41" s="165">
        <v>0</v>
      </c>
      <c r="S41" s="156">
        <v>0</v>
      </c>
      <c r="T41" s="156">
        <v>0</v>
      </c>
      <c r="U41" s="156">
        <v>0</v>
      </c>
      <c r="V41" s="156">
        <f aca="true" t="shared" si="11" ref="V41:V55">IF(AND(T41&gt;0,U41&gt;0),U41*100/T41,"")</f>
      </c>
      <c r="W41" s="151"/>
      <c r="X41" s="166">
        <v>11</v>
      </c>
      <c r="Y41" s="152">
        <v>360.95699999999994</v>
      </c>
      <c r="Z41" s="152">
        <v>336.53700000000003</v>
      </c>
      <c r="AA41" s="152">
        <v>0</v>
      </c>
      <c r="AB41" s="152">
        <f t="shared" si="10"/>
      </c>
    </row>
    <row r="42" spans="1:28" s="153" customFormat="1" ht="11.25" customHeight="1">
      <c r="A42" s="147" t="s">
        <v>146</v>
      </c>
      <c r="B42" s="149"/>
      <c r="C42" s="149"/>
      <c r="D42" s="165">
        <v>1</v>
      </c>
      <c r="E42" s="156">
        <v>7.57</v>
      </c>
      <c r="F42" s="156">
        <v>7.69</v>
      </c>
      <c r="G42" s="156">
        <v>7.6817</v>
      </c>
      <c r="H42" s="156">
        <f aca="true" t="shared" si="12" ref="H42:H49">IF(AND(F42&gt;0,G42&gt;0),G42*100/F42,"")</f>
        <v>99.89206762028608</v>
      </c>
      <c r="I42" s="151"/>
      <c r="J42" s="166">
        <v>9</v>
      </c>
      <c r="K42" s="152">
        <v>655.243</v>
      </c>
      <c r="L42" s="152">
        <v>699.653</v>
      </c>
      <c r="M42" s="152">
        <v>0</v>
      </c>
      <c r="N42" s="151">
        <f aca="true" t="shared" si="13" ref="N42:N49">IF(AND(L42&gt;0,M42&gt;0),M42*100/L42,"")</f>
      </c>
      <c r="O42" s="147" t="s">
        <v>193</v>
      </c>
      <c r="P42" s="149"/>
      <c r="Q42" s="149"/>
      <c r="R42" s="165">
        <v>0</v>
      </c>
      <c r="S42" s="156">
        <v>0</v>
      </c>
      <c r="T42" s="156">
        <v>0</v>
      </c>
      <c r="U42" s="156">
        <v>0</v>
      </c>
      <c r="V42" s="156">
        <f t="shared" si="11"/>
      </c>
      <c r="W42" s="151"/>
      <c r="X42" s="166">
        <v>11</v>
      </c>
      <c r="Y42" s="152">
        <v>162.872</v>
      </c>
      <c r="Z42" s="152">
        <v>183.895</v>
      </c>
      <c r="AA42" s="152">
        <v>0</v>
      </c>
      <c r="AB42" s="152">
        <f t="shared" si="10"/>
      </c>
    </row>
    <row r="43" spans="1:28" s="153" customFormat="1" ht="11.25" customHeight="1">
      <c r="A43" s="147" t="s">
        <v>147</v>
      </c>
      <c r="B43" s="149"/>
      <c r="C43" s="149"/>
      <c r="D43" s="165">
        <v>12</v>
      </c>
      <c r="E43" s="156">
        <v>29.1</v>
      </c>
      <c r="F43" s="156">
        <v>27.664</v>
      </c>
      <c r="G43" s="156">
        <v>0</v>
      </c>
      <c r="H43" s="156">
        <f t="shared" si="12"/>
      </c>
      <c r="I43" s="151"/>
      <c r="J43" s="166">
        <v>12</v>
      </c>
      <c r="K43" s="152">
        <v>2637.467</v>
      </c>
      <c r="L43" s="152">
        <v>2351.1259999999997</v>
      </c>
      <c r="M43" s="152">
        <v>0</v>
      </c>
      <c r="N43" s="151">
        <f t="shared" si="13"/>
      </c>
      <c r="O43" s="147" t="s">
        <v>194</v>
      </c>
      <c r="P43" s="149"/>
      <c r="Q43" s="149"/>
      <c r="R43" s="165">
        <v>0</v>
      </c>
      <c r="S43" s="156">
        <v>0</v>
      </c>
      <c r="T43" s="156">
        <v>0</v>
      </c>
      <c r="U43" s="156">
        <v>0</v>
      </c>
      <c r="V43" s="156">
        <f t="shared" si="11"/>
      </c>
      <c r="W43" s="151"/>
      <c r="X43" s="166">
        <v>11</v>
      </c>
      <c r="Y43" s="152">
        <v>114.43299999999999</v>
      </c>
      <c r="Z43" s="152">
        <v>110.16</v>
      </c>
      <c r="AA43" s="152">
        <v>0</v>
      </c>
      <c r="AB43" s="152">
        <f t="shared" si="10"/>
      </c>
    </row>
    <row r="44" spans="1:28" s="153" customFormat="1" ht="11.25" customHeight="1">
      <c r="A44" s="147" t="s">
        <v>265</v>
      </c>
      <c r="B44" s="149"/>
      <c r="C44" s="149"/>
      <c r="D44" s="165"/>
      <c r="E44" s="156">
        <f>SUM(E42:E43)</f>
        <v>36.67</v>
      </c>
      <c r="F44" s="156">
        <f>SUM(F42:F43)</f>
        <v>35.354</v>
      </c>
      <c r="G44" s="156"/>
      <c r="H44" s="156">
        <f t="shared" si="12"/>
      </c>
      <c r="I44" s="151"/>
      <c r="J44" s="166"/>
      <c r="K44" s="156">
        <f>SUM(K42:K43)</f>
        <v>3292.71</v>
      </c>
      <c r="L44" s="156">
        <f>SUM(L42:L43)</f>
        <v>3050.7789999999995</v>
      </c>
      <c r="M44" s="156">
        <f>SUM(M42:M43)</f>
        <v>0</v>
      </c>
      <c r="N44" s="151">
        <f t="shared" si="13"/>
      </c>
      <c r="O44" s="147" t="s">
        <v>284</v>
      </c>
      <c r="P44" s="149"/>
      <c r="Q44" s="149"/>
      <c r="R44" s="165">
        <v>0</v>
      </c>
      <c r="S44" s="156">
        <v>0</v>
      </c>
      <c r="T44" s="156">
        <v>0</v>
      </c>
      <c r="U44" s="156">
        <v>0</v>
      </c>
      <c r="V44" s="156">
        <f t="shared" si="11"/>
      </c>
      <c r="W44" s="151"/>
      <c r="X44" s="166">
        <v>9</v>
      </c>
      <c r="Y44" s="152">
        <v>1081.1569999999997</v>
      </c>
      <c r="Z44" s="152">
        <v>811.1370000000001</v>
      </c>
      <c r="AA44" s="152">
        <v>0</v>
      </c>
      <c r="AB44" s="152">
        <f t="shared" si="10"/>
      </c>
    </row>
    <row r="45" spans="1:28" s="153" customFormat="1" ht="11.25" customHeight="1">
      <c r="A45" s="147" t="s">
        <v>269</v>
      </c>
      <c r="B45" s="149"/>
      <c r="C45" s="149"/>
      <c r="D45" s="165">
        <v>1</v>
      </c>
      <c r="E45" s="156">
        <v>62.982</v>
      </c>
      <c r="F45" s="156">
        <v>65.82347999999999</v>
      </c>
      <c r="G45" s="156">
        <v>0</v>
      </c>
      <c r="H45" s="156">
        <f t="shared" si="12"/>
      </c>
      <c r="I45" s="151"/>
      <c r="J45" s="166">
        <v>1</v>
      </c>
      <c r="K45" s="152">
        <v>198.547</v>
      </c>
      <c r="L45" s="152">
        <v>211.99599999999998</v>
      </c>
      <c r="M45" s="152">
        <v>0</v>
      </c>
      <c r="N45" s="151">
        <f t="shared" si="13"/>
      </c>
      <c r="O45" s="147" t="s">
        <v>195</v>
      </c>
      <c r="P45" s="149"/>
      <c r="Q45" s="149"/>
      <c r="R45" s="165">
        <v>0</v>
      </c>
      <c r="S45" s="156">
        <v>0</v>
      </c>
      <c r="T45" s="156">
        <v>0</v>
      </c>
      <c r="U45" s="156">
        <v>0</v>
      </c>
      <c r="V45" s="156">
        <f t="shared" si="11"/>
      </c>
      <c r="W45" s="151"/>
      <c r="X45" s="166">
        <v>11</v>
      </c>
      <c r="Y45" s="152">
        <v>172.32500000000002</v>
      </c>
      <c r="Z45" s="152">
        <v>147.71699999999998</v>
      </c>
      <c r="AA45" s="152">
        <v>0</v>
      </c>
      <c r="AB45" s="152">
        <f t="shared" si="10"/>
      </c>
    </row>
    <row r="46" spans="1:28" s="153" customFormat="1" ht="11.25" customHeight="1">
      <c r="A46" s="147" t="s">
        <v>148</v>
      </c>
      <c r="B46" s="149"/>
      <c r="C46" s="149"/>
      <c r="D46" s="165">
        <v>2</v>
      </c>
      <c r="E46" s="156">
        <v>724.629</v>
      </c>
      <c r="F46" s="156">
        <v>688.382</v>
      </c>
      <c r="G46" s="156"/>
      <c r="H46" s="156">
        <f t="shared" si="12"/>
      </c>
      <c r="I46" s="151"/>
      <c r="J46" s="166">
        <v>11</v>
      </c>
      <c r="K46" s="152">
        <v>841.74</v>
      </c>
      <c r="L46" s="152">
        <v>924.2410000000001</v>
      </c>
      <c r="M46" s="152">
        <v>0</v>
      </c>
      <c r="N46" s="151">
        <f t="shared" si="13"/>
      </c>
      <c r="O46" s="147" t="s">
        <v>196</v>
      </c>
      <c r="P46" s="149"/>
      <c r="Q46" s="149"/>
      <c r="R46" s="165">
        <v>0</v>
      </c>
      <c r="S46" s="156">
        <v>0</v>
      </c>
      <c r="T46" s="156">
        <v>0</v>
      </c>
      <c r="U46" s="156">
        <v>0</v>
      </c>
      <c r="V46" s="156">
        <f t="shared" si="11"/>
      </c>
      <c r="W46" s="151"/>
      <c r="X46" s="166">
        <v>2</v>
      </c>
      <c r="Y46" s="152">
        <v>421.313</v>
      </c>
      <c r="Z46" s="152">
        <v>387.515</v>
      </c>
      <c r="AA46" s="152">
        <v>390.515</v>
      </c>
      <c r="AB46" s="152">
        <f t="shared" si="10"/>
        <v>100.77416358076462</v>
      </c>
    </row>
    <row r="47" spans="1:28" s="153" customFormat="1" ht="11.25" customHeight="1">
      <c r="A47" s="147" t="s">
        <v>149</v>
      </c>
      <c r="B47" s="149"/>
      <c r="C47" s="149"/>
      <c r="D47" s="165">
        <v>11</v>
      </c>
      <c r="E47" s="156">
        <v>1.692</v>
      </c>
      <c r="F47" s="156">
        <v>1.413</v>
      </c>
      <c r="G47" s="156">
        <v>0</v>
      </c>
      <c r="H47" s="156">
        <f t="shared" si="12"/>
      </c>
      <c r="I47" s="151"/>
      <c r="J47" s="166">
        <v>11</v>
      </c>
      <c r="K47" s="152">
        <v>4.599</v>
      </c>
      <c r="L47" s="152">
        <v>4.253</v>
      </c>
      <c r="M47" s="152">
        <v>0</v>
      </c>
      <c r="N47" s="151">
        <f t="shared" si="13"/>
      </c>
      <c r="O47" s="147" t="s">
        <v>197</v>
      </c>
      <c r="P47" s="149"/>
      <c r="Q47" s="149"/>
      <c r="R47" s="165">
        <v>0</v>
      </c>
      <c r="S47" s="156">
        <v>0</v>
      </c>
      <c r="T47" s="156">
        <v>0</v>
      </c>
      <c r="U47" s="156">
        <v>0</v>
      </c>
      <c r="V47" s="156">
        <f t="shared" si="11"/>
      </c>
      <c r="W47" s="151"/>
      <c r="X47" s="166">
        <v>10</v>
      </c>
      <c r="Y47" s="152">
        <v>36.38</v>
      </c>
      <c r="Z47" s="152">
        <v>45.672000000000004</v>
      </c>
      <c r="AA47" s="152">
        <v>0</v>
      </c>
      <c r="AB47" s="152">
        <f t="shared" si="10"/>
      </c>
    </row>
    <row r="48" spans="1:28" s="153" customFormat="1" ht="11.25" customHeight="1">
      <c r="A48" s="147" t="s">
        <v>150</v>
      </c>
      <c r="B48" s="149"/>
      <c r="C48" s="149"/>
      <c r="D48" s="165">
        <v>2</v>
      </c>
      <c r="E48" s="156">
        <v>95.801</v>
      </c>
      <c r="F48" s="156">
        <v>86.781</v>
      </c>
      <c r="G48" s="156">
        <v>72.282</v>
      </c>
      <c r="H48" s="156">
        <f t="shared" si="12"/>
        <v>83.29242576139937</v>
      </c>
      <c r="I48" s="151"/>
      <c r="J48" s="166">
        <v>7</v>
      </c>
      <c r="K48" s="152">
        <v>153.665</v>
      </c>
      <c r="L48" s="152">
        <v>195.93</v>
      </c>
      <c r="M48" s="152">
        <v>0</v>
      </c>
      <c r="N48" s="151">
        <f t="shared" si="13"/>
      </c>
      <c r="O48" s="147" t="s">
        <v>198</v>
      </c>
      <c r="P48" s="149"/>
      <c r="Q48" s="149"/>
      <c r="R48" s="165">
        <v>0</v>
      </c>
      <c r="S48" s="156">
        <v>0</v>
      </c>
      <c r="T48" s="156">
        <v>0</v>
      </c>
      <c r="U48" s="156">
        <v>0</v>
      </c>
      <c r="V48" s="156">
        <f t="shared" si="11"/>
      </c>
      <c r="W48" s="151"/>
      <c r="X48" s="166">
        <v>12</v>
      </c>
      <c r="Y48" s="152">
        <v>21.463</v>
      </c>
      <c r="Z48" s="152">
        <v>26.421000000000003</v>
      </c>
      <c r="AA48" s="152">
        <v>0</v>
      </c>
      <c r="AB48" s="152">
        <f t="shared" si="10"/>
      </c>
    </row>
    <row r="49" spans="1:28" s="153" customFormat="1" ht="11.25" customHeight="1">
      <c r="A49" s="147" t="s">
        <v>270</v>
      </c>
      <c r="B49" s="149"/>
      <c r="C49" s="149"/>
      <c r="D49" s="165">
        <v>10</v>
      </c>
      <c r="E49" s="156">
        <v>8.756</v>
      </c>
      <c r="F49" s="156">
        <v>8.431</v>
      </c>
      <c r="G49" s="156">
        <v>0</v>
      </c>
      <c r="H49" s="156">
        <f t="shared" si="12"/>
      </c>
      <c r="I49" s="151"/>
      <c r="J49" s="166">
        <v>11</v>
      </c>
      <c r="K49" s="152">
        <v>29.679000000000006</v>
      </c>
      <c r="L49" s="152">
        <v>27.594</v>
      </c>
      <c r="M49" s="152">
        <v>0</v>
      </c>
      <c r="N49" s="151">
        <f t="shared" si="13"/>
      </c>
      <c r="O49" s="147" t="s">
        <v>199</v>
      </c>
      <c r="P49" s="149"/>
      <c r="Q49" s="149"/>
      <c r="R49" s="165">
        <v>0</v>
      </c>
      <c r="S49" s="156">
        <v>0</v>
      </c>
      <c r="T49" s="156">
        <v>0</v>
      </c>
      <c r="U49" s="156">
        <v>0</v>
      </c>
      <c r="V49" s="156">
        <f t="shared" si="11"/>
      </c>
      <c r="W49" s="151"/>
      <c r="X49" s="166">
        <v>1</v>
      </c>
      <c r="Y49" s="152">
        <v>92.936</v>
      </c>
      <c r="Z49" s="152">
        <v>92.51700000000001</v>
      </c>
      <c r="AA49" s="152">
        <v>0</v>
      </c>
      <c r="AB49" s="152">
        <f t="shared" si="10"/>
      </c>
    </row>
    <row r="50" spans="1:28" s="153" customFormat="1" ht="11.25" customHeight="1">
      <c r="A50" s="147"/>
      <c r="B50" s="149"/>
      <c r="C50" s="149"/>
      <c r="D50" s="165"/>
      <c r="E50" s="156"/>
      <c r="F50" s="156"/>
      <c r="G50" s="156"/>
      <c r="H50" s="156"/>
      <c r="I50" s="151"/>
      <c r="J50" s="166"/>
      <c r="K50" s="152"/>
      <c r="L50" s="152"/>
      <c r="M50" s="152"/>
      <c r="N50" s="151"/>
      <c r="O50" s="147" t="s">
        <v>200</v>
      </c>
      <c r="P50" s="149"/>
      <c r="Q50" s="149"/>
      <c r="R50" s="165">
        <v>0</v>
      </c>
      <c r="S50" s="156">
        <v>0</v>
      </c>
      <c r="T50" s="156">
        <v>0</v>
      </c>
      <c r="U50" s="156">
        <v>0</v>
      </c>
      <c r="V50" s="156">
        <f t="shared" si="11"/>
      </c>
      <c r="W50" s="151"/>
      <c r="X50" s="166">
        <v>10</v>
      </c>
      <c r="Y50" s="152">
        <v>718.528</v>
      </c>
      <c r="Z50" s="152">
        <v>565.9250000000001</v>
      </c>
      <c r="AA50" s="152">
        <v>0</v>
      </c>
      <c r="AB50" s="152">
        <f t="shared" si="10"/>
      </c>
    </row>
    <row r="51" spans="1:28" s="153" customFormat="1" ht="11.25" customHeight="1">
      <c r="A51" s="147" t="s">
        <v>151</v>
      </c>
      <c r="B51" s="149"/>
      <c r="C51" s="149"/>
      <c r="D51" s="165"/>
      <c r="E51" s="156"/>
      <c r="F51" s="156"/>
      <c r="G51" s="156"/>
      <c r="H51" s="156"/>
      <c r="I51" s="151"/>
      <c r="J51" s="166"/>
      <c r="K51" s="152"/>
      <c r="L51" s="152"/>
      <c r="M51" s="152"/>
      <c r="N51" s="151"/>
      <c r="O51" s="147" t="s">
        <v>285</v>
      </c>
      <c r="P51" s="149"/>
      <c r="Q51" s="149"/>
      <c r="R51" s="165">
        <v>0</v>
      </c>
      <c r="S51" s="156">
        <v>0</v>
      </c>
      <c r="T51" s="156">
        <v>0</v>
      </c>
      <c r="U51" s="156">
        <v>0</v>
      </c>
      <c r="V51" s="156">
        <f t="shared" si="11"/>
      </c>
      <c r="W51" s="151"/>
      <c r="X51" s="166">
        <v>11</v>
      </c>
      <c r="Y51" s="152">
        <v>15.744</v>
      </c>
      <c r="Z51" s="152">
        <v>16.811</v>
      </c>
      <c r="AA51" s="152">
        <v>0</v>
      </c>
      <c r="AB51" s="152">
        <f t="shared" si="10"/>
      </c>
    </row>
    <row r="52" spans="1:28" s="153" customFormat="1" ht="11.25" customHeight="1">
      <c r="A52" s="147" t="s">
        <v>271</v>
      </c>
      <c r="B52" s="149"/>
      <c r="C52" s="149"/>
      <c r="D52" s="165">
        <v>11</v>
      </c>
      <c r="E52" s="156">
        <v>107.355</v>
      </c>
      <c r="F52" s="156">
        <v>107.417</v>
      </c>
      <c r="G52" s="156">
        <v>0</v>
      </c>
      <c r="H52" s="156">
        <f>IF(AND(F52&gt;0,G52&gt;0),G52*100/F52,"")</f>
      </c>
      <c r="I52" s="151"/>
      <c r="J52" s="166">
        <v>11</v>
      </c>
      <c r="K52" s="152">
        <v>3826.272</v>
      </c>
      <c r="L52" s="152">
        <v>4354.687999999999</v>
      </c>
      <c r="M52" s="152">
        <v>0</v>
      </c>
      <c r="N52" s="151">
        <f>IF(AND(L52&gt;0,M52&gt;0),M52*100/L52,"")</f>
      </c>
      <c r="O52" s="147" t="s">
        <v>201</v>
      </c>
      <c r="P52" s="149"/>
      <c r="Q52" s="149"/>
      <c r="R52" s="165">
        <v>0</v>
      </c>
      <c r="S52" s="156">
        <v>0</v>
      </c>
      <c r="T52" s="156">
        <v>0</v>
      </c>
      <c r="U52" s="156">
        <v>0</v>
      </c>
      <c r="V52" s="156">
        <f t="shared" si="11"/>
      </c>
      <c r="W52" s="151"/>
      <c r="X52" s="166">
        <v>12</v>
      </c>
      <c r="Y52" s="152">
        <v>156.22899999999998</v>
      </c>
      <c r="Z52" s="152">
        <v>158.31000000000003</v>
      </c>
      <c r="AA52" s="152">
        <v>0</v>
      </c>
      <c r="AB52" s="152">
        <f t="shared" si="10"/>
      </c>
    </row>
    <row r="53" spans="1:28" s="153" customFormat="1" ht="11.25" customHeight="1">
      <c r="A53" s="147" t="s">
        <v>272</v>
      </c>
      <c r="B53" s="149"/>
      <c r="C53" s="149"/>
      <c r="D53" s="165">
        <v>11</v>
      </c>
      <c r="E53" s="156">
        <v>266.025</v>
      </c>
      <c r="F53" s="156">
        <v>258.478</v>
      </c>
      <c r="G53" s="156">
        <v>0</v>
      </c>
      <c r="H53" s="156">
        <f>IF(AND(F53&gt;0,G53&gt;0),G53*100/F53,"")</f>
      </c>
      <c r="I53" s="151"/>
      <c r="J53" s="166">
        <v>11</v>
      </c>
      <c r="K53" s="152">
        <v>8908.163</v>
      </c>
      <c r="L53" s="152">
        <v>10206.337</v>
      </c>
      <c r="M53" s="152">
        <v>0</v>
      </c>
      <c r="N53" s="151">
        <f>IF(AND(L53&gt;0,M53&gt;0),M53*100/L53,"")</f>
      </c>
      <c r="O53" s="147" t="s">
        <v>202</v>
      </c>
      <c r="P53" s="149"/>
      <c r="Q53" s="149"/>
      <c r="R53" s="165">
        <v>0</v>
      </c>
      <c r="S53" s="156">
        <v>0</v>
      </c>
      <c r="T53" s="156">
        <v>0</v>
      </c>
      <c r="U53" s="156">
        <v>0</v>
      </c>
      <c r="V53" s="156">
        <f t="shared" si="11"/>
      </c>
      <c r="W53" s="151"/>
      <c r="X53" s="166">
        <v>2</v>
      </c>
      <c r="Y53" s="152">
        <v>43.529</v>
      </c>
      <c r="Z53" s="152">
        <v>35.026</v>
      </c>
      <c r="AA53" s="152">
        <v>35.22899999999999</v>
      </c>
      <c r="AB53" s="152">
        <f t="shared" si="10"/>
        <v>100.57956946268483</v>
      </c>
    </row>
    <row r="54" spans="1:28" s="153" customFormat="1" ht="11.25" customHeight="1">
      <c r="A54" s="147" t="s">
        <v>273</v>
      </c>
      <c r="B54" s="149"/>
      <c r="C54" s="149"/>
      <c r="D54" s="165">
        <v>2</v>
      </c>
      <c r="E54" s="156">
        <v>118.119</v>
      </c>
      <c r="F54" s="156">
        <v>144.5435</v>
      </c>
      <c r="G54" s="156">
        <v>134.292</v>
      </c>
      <c r="H54" s="156">
        <f>IF(AND(F54&gt;0,G54&gt;0),G54*100/F54,"")</f>
        <v>92.90767139304086</v>
      </c>
      <c r="I54" s="151"/>
      <c r="J54" s="166">
        <v>11</v>
      </c>
      <c r="K54" s="152">
        <v>794.7910000000002</v>
      </c>
      <c r="L54" s="152">
        <v>2108.8619999999996</v>
      </c>
      <c r="M54" s="152">
        <v>0</v>
      </c>
      <c r="N54" s="151">
        <f>IF(AND(L54&gt;0,M54&gt;0),M54*100/L54,"")</f>
      </c>
      <c r="O54" s="147" t="s">
        <v>286</v>
      </c>
      <c r="P54" s="149"/>
      <c r="Q54" s="149"/>
      <c r="R54" s="165">
        <v>0</v>
      </c>
      <c r="S54" s="156">
        <v>0</v>
      </c>
      <c r="T54" s="156">
        <v>0</v>
      </c>
      <c r="U54" s="156">
        <v>0</v>
      </c>
      <c r="V54" s="156">
        <f t="shared" si="11"/>
      </c>
      <c r="W54" s="151"/>
      <c r="X54" s="166">
        <v>11</v>
      </c>
      <c r="Y54" s="152">
        <v>243.876</v>
      </c>
      <c r="Z54" s="152">
        <v>316.571</v>
      </c>
      <c r="AA54" s="152">
        <v>0</v>
      </c>
      <c r="AB54" s="152">
        <f t="shared" si="10"/>
      </c>
    </row>
    <row r="55" spans="1:28" s="153" customFormat="1" ht="11.25" customHeight="1">
      <c r="A55" s="147"/>
      <c r="B55" s="149"/>
      <c r="C55" s="149"/>
      <c r="D55" s="165"/>
      <c r="E55" s="156"/>
      <c r="F55" s="156"/>
      <c r="G55" s="156"/>
      <c r="H55" s="156"/>
      <c r="I55" s="151"/>
      <c r="J55" s="166"/>
      <c r="K55" s="152"/>
      <c r="L55" s="152"/>
      <c r="M55" s="152"/>
      <c r="N55" s="151"/>
      <c r="O55" s="147" t="s">
        <v>287</v>
      </c>
      <c r="P55" s="149"/>
      <c r="Q55" s="149"/>
      <c r="R55" s="165">
        <v>0</v>
      </c>
      <c r="S55" s="156">
        <v>0</v>
      </c>
      <c r="T55" s="156">
        <v>0</v>
      </c>
      <c r="U55" s="156">
        <v>0</v>
      </c>
      <c r="V55" s="156">
        <f t="shared" si="11"/>
      </c>
      <c r="W55" s="151"/>
      <c r="X55" s="166">
        <v>11</v>
      </c>
      <c r="Y55" s="152">
        <v>10.487</v>
      </c>
      <c r="Z55" s="152">
        <v>4.942000000000001</v>
      </c>
      <c r="AA55" s="152">
        <v>0</v>
      </c>
      <c r="AB55" s="152">
        <f t="shared" si="10"/>
      </c>
    </row>
    <row r="56" spans="1:28" s="153" customFormat="1" ht="11.25" customHeight="1">
      <c r="A56" s="147" t="s">
        <v>152</v>
      </c>
      <c r="B56" s="149"/>
      <c r="C56" s="149"/>
      <c r="D56" s="165"/>
      <c r="E56" s="156"/>
      <c r="F56" s="156"/>
      <c r="G56" s="156"/>
      <c r="H56" s="156"/>
      <c r="I56" s="151"/>
      <c r="J56" s="166"/>
      <c r="K56" s="152"/>
      <c r="L56" s="152"/>
      <c r="M56" s="152"/>
      <c r="N56" s="151"/>
      <c r="P56" s="149"/>
      <c r="Q56" s="149"/>
      <c r="R56" s="165"/>
      <c r="S56" s="156"/>
      <c r="T56" s="156"/>
      <c r="U56" s="156"/>
      <c r="V56" s="156"/>
      <c r="W56" s="151"/>
      <c r="X56" s="166"/>
      <c r="Y56" s="152"/>
      <c r="Z56" s="152"/>
      <c r="AA56" s="152"/>
      <c r="AB56" s="152"/>
    </row>
    <row r="57" spans="1:28" s="153" customFormat="1" ht="11.25" customHeight="1">
      <c r="A57" s="147" t="s">
        <v>153</v>
      </c>
      <c r="B57" s="149"/>
      <c r="C57" s="149"/>
      <c r="D57" s="165">
        <v>11</v>
      </c>
      <c r="E57" s="156">
        <v>4.697</v>
      </c>
      <c r="F57" s="156">
        <v>5.159</v>
      </c>
      <c r="G57" s="156">
        <v>0</v>
      </c>
      <c r="H57" s="156">
        <f aca="true" t="shared" si="14" ref="H57:H78">IF(AND(F57&gt;0,G57&gt;0),G57*100/F57,"")</f>
      </c>
      <c r="I57" s="151"/>
      <c r="J57" s="166">
        <v>11</v>
      </c>
      <c r="K57" s="152">
        <v>166.96399999999997</v>
      </c>
      <c r="L57" s="152">
        <v>173.999</v>
      </c>
      <c r="M57" s="152">
        <v>0</v>
      </c>
      <c r="N57" s="151">
        <f aca="true" t="shared" si="15" ref="N57:N78">IF(AND(L57&gt;0,M57&gt;0),M57*100/L57,"")</f>
      </c>
      <c r="O57" s="147" t="s">
        <v>203</v>
      </c>
      <c r="P57" s="149"/>
      <c r="Q57" s="149"/>
      <c r="R57" s="165"/>
      <c r="S57" s="156"/>
      <c r="T57" s="156"/>
      <c r="U57" s="156"/>
      <c r="V57" s="156"/>
      <c r="W57" s="151"/>
      <c r="X57" s="166"/>
      <c r="Y57" s="152"/>
      <c r="Z57" s="152"/>
      <c r="AA57" s="152"/>
      <c r="AB57" s="152"/>
    </row>
    <row r="58" spans="1:28" s="153" customFormat="1" ht="11.25" customHeight="1">
      <c r="A58" s="147" t="s">
        <v>154</v>
      </c>
      <c r="B58" s="149"/>
      <c r="C58" s="149"/>
      <c r="D58" s="165">
        <v>7</v>
      </c>
      <c r="E58" s="156">
        <v>13.755</v>
      </c>
      <c r="F58" s="156">
        <v>13.857</v>
      </c>
      <c r="G58" s="156">
        <v>0</v>
      </c>
      <c r="H58" s="156">
        <f t="shared" si="14"/>
      </c>
      <c r="I58" s="151"/>
      <c r="J58" s="166">
        <v>7</v>
      </c>
      <c r="K58" s="152">
        <v>63.43300000000001</v>
      </c>
      <c r="L58" s="152">
        <v>66.00000000000001</v>
      </c>
      <c r="M58" s="152">
        <v>0</v>
      </c>
      <c r="N58" s="151">
        <f t="shared" si="15"/>
      </c>
      <c r="O58" s="147" t="s">
        <v>204</v>
      </c>
      <c r="P58" s="149"/>
      <c r="Q58" s="149"/>
      <c r="R58" s="165">
        <v>0</v>
      </c>
      <c r="S58" s="156">
        <v>0</v>
      </c>
      <c r="T58" s="156">
        <v>0</v>
      </c>
      <c r="U58" s="156">
        <v>0</v>
      </c>
      <c r="V58" s="156">
        <f>IF(AND(T58&gt;0,U58&gt;0),U58*100/T58,"")</f>
      </c>
      <c r="W58" s="151"/>
      <c r="X58" s="166">
        <v>11</v>
      </c>
      <c r="Y58" s="152">
        <v>266.223</v>
      </c>
      <c r="Z58" s="152">
        <v>272.833</v>
      </c>
      <c r="AA58" s="152">
        <v>0</v>
      </c>
      <c r="AB58" s="152">
        <f>IF(AND(Z58&gt;0,AA58&gt;0),AA58*100/Z58,"")</f>
      </c>
    </row>
    <row r="59" spans="1:28" s="153" customFormat="1" ht="11.25" customHeight="1">
      <c r="A59" s="147" t="s">
        <v>155</v>
      </c>
      <c r="B59" s="149"/>
      <c r="C59" s="149"/>
      <c r="D59" s="165">
        <v>2</v>
      </c>
      <c r="E59" s="156">
        <v>34.508</v>
      </c>
      <c r="F59" s="156">
        <v>32.524</v>
      </c>
      <c r="G59" s="156">
        <v>33.119</v>
      </c>
      <c r="H59" s="156">
        <f t="shared" si="14"/>
        <v>101.82941827573484</v>
      </c>
      <c r="I59" s="151"/>
      <c r="J59" s="166">
        <v>1</v>
      </c>
      <c r="K59" s="152">
        <v>976.112</v>
      </c>
      <c r="L59" s="152">
        <v>944.577</v>
      </c>
      <c r="M59" s="152">
        <v>0</v>
      </c>
      <c r="N59" s="151">
        <f t="shared" si="15"/>
      </c>
      <c r="O59" s="147" t="s">
        <v>288</v>
      </c>
      <c r="P59" s="149"/>
      <c r="Q59" s="149"/>
      <c r="R59" s="165">
        <v>0</v>
      </c>
      <c r="S59" s="156">
        <v>0</v>
      </c>
      <c r="T59" s="156">
        <v>0</v>
      </c>
      <c r="U59" s="156">
        <v>0</v>
      </c>
      <c r="V59" s="156">
        <f>IF(AND(T59&gt;0,U59&gt;0),U59*100/T59,"")</f>
      </c>
      <c r="W59" s="151"/>
      <c r="X59" s="166">
        <v>11</v>
      </c>
      <c r="Y59" s="152">
        <v>4771.540000000001</v>
      </c>
      <c r="Z59" s="152">
        <v>6297.709000000001</v>
      </c>
      <c r="AA59" s="152">
        <v>0</v>
      </c>
      <c r="AB59" s="152">
        <f>IF(AND(Z59&gt;0,AA59&gt;0),AA59*100/Z59,"")</f>
      </c>
    </row>
    <row r="60" spans="1:28" s="153" customFormat="1" ht="11.25" customHeight="1">
      <c r="A60" s="147" t="s">
        <v>156</v>
      </c>
      <c r="B60" s="149"/>
      <c r="C60" s="149"/>
      <c r="D60" s="165">
        <v>11</v>
      </c>
      <c r="E60" s="156">
        <v>20.026</v>
      </c>
      <c r="F60" s="156">
        <v>20.102</v>
      </c>
      <c r="G60" s="156">
        <v>0</v>
      </c>
      <c r="H60" s="156">
        <f t="shared" si="14"/>
      </c>
      <c r="I60" s="151"/>
      <c r="J60" s="166">
        <v>11</v>
      </c>
      <c r="K60" s="152">
        <v>1113.1919999999998</v>
      </c>
      <c r="L60" s="152">
        <v>1077.4329999999998</v>
      </c>
      <c r="M60" s="152">
        <v>0</v>
      </c>
      <c r="N60" s="151">
        <f t="shared" si="15"/>
      </c>
      <c r="O60" s="147" t="s">
        <v>289</v>
      </c>
      <c r="P60" s="149"/>
      <c r="Q60" s="149"/>
      <c r="R60" s="165">
        <v>0</v>
      </c>
      <c r="S60" s="156">
        <v>0</v>
      </c>
      <c r="T60" s="156">
        <v>0</v>
      </c>
      <c r="U60" s="156">
        <v>0</v>
      </c>
      <c r="V60" s="156">
        <f>IF(AND(T60&gt;0,U60&gt;0),U60*100/T60,"")</f>
      </c>
      <c r="W60" s="151"/>
      <c r="X60" s="166">
        <v>11</v>
      </c>
      <c r="Y60" s="152">
        <v>35467.44700000001</v>
      </c>
      <c r="Z60" s="152">
        <v>50244.939</v>
      </c>
      <c r="AA60" s="152">
        <v>0</v>
      </c>
      <c r="AB60" s="152">
        <f>IF(AND(Z60&gt;0,AA60&gt;0),AA60*100/Z60,"")</f>
      </c>
    </row>
    <row r="61" spans="1:28" s="153" customFormat="1" ht="11.25" customHeight="1">
      <c r="A61" s="147" t="s">
        <v>157</v>
      </c>
      <c r="B61" s="149"/>
      <c r="C61" s="149"/>
      <c r="D61" s="165">
        <v>11</v>
      </c>
      <c r="E61" s="156">
        <v>20.473</v>
      </c>
      <c r="F61" s="156">
        <v>19.194</v>
      </c>
      <c r="G61" s="156">
        <v>0</v>
      </c>
      <c r="H61" s="156">
        <f t="shared" si="14"/>
      </c>
      <c r="I61" s="151"/>
      <c r="J61" s="166">
        <v>11</v>
      </c>
      <c r="K61" s="152">
        <v>655.677</v>
      </c>
      <c r="L61" s="152">
        <v>683.439</v>
      </c>
      <c r="M61" s="152">
        <v>0</v>
      </c>
      <c r="N61" s="151">
        <f t="shared" si="15"/>
      </c>
      <c r="O61" s="147" t="s">
        <v>290</v>
      </c>
      <c r="P61" s="149"/>
      <c r="Q61" s="149"/>
      <c r="R61" s="165">
        <v>0</v>
      </c>
      <c r="S61" s="156">
        <v>0</v>
      </c>
      <c r="T61" s="156">
        <v>0</v>
      </c>
      <c r="U61" s="156">
        <v>0</v>
      </c>
      <c r="V61" s="156">
        <f>IF(AND(T61&gt;0,U61&gt;0),U61*100/T61,"")</f>
      </c>
      <c r="W61" s="151"/>
      <c r="X61" s="166">
        <v>11</v>
      </c>
      <c r="Y61" s="152">
        <v>1.098</v>
      </c>
      <c r="Z61" s="152">
        <v>0.9</v>
      </c>
      <c r="AA61" s="152">
        <v>0</v>
      </c>
      <c r="AB61" s="152">
        <f>IF(AND(Z61&gt;0,AA61&gt;0),AA61*100/Z61,"")</f>
      </c>
    </row>
    <row r="62" spans="1:28" s="153" customFormat="1" ht="11.25" customHeight="1">
      <c r="A62" s="147" t="s">
        <v>158</v>
      </c>
      <c r="B62" s="149"/>
      <c r="C62" s="149"/>
      <c r="D62" s="165">
        <v>2</v>
      </c>
      <c r="E62" s="156">
        <v>10.948</v>
      </c>
      <c r="F62" s="156">
        <v>10.688</v>
      </c>
      <c r="G62" s="156">
        <v>10.825</v>
      </c>
      <c r="H62" s="156">
        <f t="shared" si="14"/>
        <v>101.2818113772455</v>
      </c>
      <c r="I62" s="151"/>
      <c r="J62" s="166">
        <v>2</v>
      </c>
      <c r="K62" s="152">
        <v>995.5050000000001</v>
      </c>
      <c r="L62" s="152">
        <v>935.6329999999999</v>
      </c>
      <c r="M62" s="152">
        <v>952.4119999999998</v>
      </c>
      <c r="N62" s="151">
        <f t="shared" si="15"/>
        <v>101.79333135962497</v>
      </c>
      <c r="O62" s="147"/>
      <c r="P62" s="149"/>
      <c r="Q62" s="149"/>
      <c r="R62" s="165"/>
      <c r="S62" s="156"/>
      <c r="T62" s="156"/>
      <c r="U62" s="156"/>
      <c r="V62" s="156"/>
      <c r="W62" s="151"/>
      <c r="X62" s="166"/>
      <c r="Y62" s="152"/>
      <c r="Z62" s="152"/>
      <c r="AA62" s="152"/>
      <c r="AB62" s="152"/>
    </row>
    <row r="63" spans="1:28" s="153" customFormat="1" ht="11.25" customHeight="1">
      <c r="A63" s="147" t="s">
        <v>159</v>
      </c>
      <c r="B63" s="149"/>
      <c r="C63" s="149"/>
      <c r="D63" s="165">
        <v>9</v>
      </c>
      <c r="E63" s="156">
        <v>45.266</v>
      </c>
      <c r="F63" s="156">
        <v>40.48695</v>
      </c>
      <c r="G63" s="156">
        <v>0</v>
      </c>
      <c r="H63" s="156">
        <f t="shared" si="14"/>
      </c>
      <c r="I63" s="151"/>
      <c r="J63" s="166">
        <v>9</v>
      </c>
      <c r="K63" s="152">
        <v>3664.9660000000003</v>
      </c>
      <c r="L63" s="152">
        <v>3383.344</v>
      </c>
      <c r="M63" s="152">
        <v>0</v>
      </c>
      <c r="N63" s="151">
        <f t="shared" si="15"/>
      </c>
      <c r="O63" s="147" t="s">
        <v>205</v>
      </c>
      <c r="P63" s="149"/>
      <c r="Q63" s="149"/>
      <c r="R63" s="165"/>
      <c r="S63" s="156"/>
      <c r="T63" s="156"/>
      <c r="U63" s="156"/>
      <c r="V63" s="156"/>
      <c r="W63" s="151"/>
      <c r="X63" s="166"/>
      <c r="Y63" s="152"/>
      <c r="Z63" s="152"/>
      <c r="AA63" s="152"/>
      <c r="AB63" s="152"/>
    </row>
    <row r="64" spans="1:28" s="153" customFormat="1" ht="11.25" customHeight="1">
      <c r="A64" s="147" t="s">
        <v>160</v>
      </c>
      <c r="B64" s="149"/>
      <c r="C64" s="149"/>
      <c r="D64" s="165">
        <v>12</v>
      </c>
      <c r="E64" s="156">
        <v>4.638</v>
      </c>
      <c r="F64" s="156">
        <v>4.747</v>
      </c>
      <c r="G64" s="156">
        <v>0</v>
      </c>
      <c r="H64" s="156">
        <f t="shared" si="14"/>
      </c>
      <c r="I64" s="151"/>
      <c r="J64" s="166">
        <v>12</v>
      </c>
      <c r="K64" s="152">
        <v>502.995</v>
      </c>
      <c r="L64" s="152">
        <v>400.485</v>
      </c>
      <c r="M64" s="152">
        <v>0</v>
      </c>
      <c r="N64" s="151">
        <f t="shared" si="15"/>
      </c>
      <c r="O64" s="147" t="s">
        <v>206</v>
      </c>
      <c r="P64" s="149"/>
      <c r="Q64" s="149"/>
      <c r="R64" s="165">
        <v>0</v>
      </c>
      <c r="S64" s="156">
        <v>0</v>
      </c>
      <c r="T64" s="156">
        <v>0</v>
      </c>
      <c r="U64" s="156">
        <v>0</v>
      </c>
      <c r="V64" s="156">
        <f>IF(AND(T64&gt;0,U64&gt;0),U64*100/T64,"")</f>
      </c>
      <c r="W64" s="151"/>
      <c r="X64" s="166">
        <v>11</v>
      </c>
      <c r="Y64" s="152">
        <v>567.788</v>
      </c>
      <c r="Z64" s="152">
        <v>601.869</v>
      </c>
      <c r="AA64" s="152">
        <v>0</v>
      </c>
      <c r="AB64" s="152">
        <f>IF(AND(Z64&gt;0,AA64&gt;0),AA64*100/Z64,"")</f>
      </c>
    </row>
    <row r="65" spans="1:28" s="153" customFormat="1" ht="11.25" customHeight="1">
      <c r="A65" s="147" t="s">
        <v>161</v>
      </c>
      <c r="B65" s="149"/>
      <c r="C65" s="149"/>
      <c r="D65" s="165">
        <v>12</v>
      </c>
      <c r="E65" s="156">
        <v>60.852</v>
      </c>
      <c r="F65" s="156">
        <v>55.921949999999995</v>
      </c>
      <c r="G65" s="156">
        <v>0</v>
      </c>
      <c r="H65" s="156">
        <f t="shared" si="14"/>
      </c>
      <c r="I65" s="151"/>
      <c r="J65" s="166">
        <v>12</v>
      </c>
      <c r="K65" s="152">
        <v>5163.465999999999</v>
      </c>
      <c r="L65" s="152">
        <v>4719.4619999999995</v>
      </c>
      <c r="M65" s="152">
        <v>0</v>
      </c>
      <c r="N65" s="151">
        <f t="shared" si="15"/>
      </c>
      <c r="O65" s="147" t="s">
        <v>207</v>
      </c>
      <c r="P65" s="149"/>
      <c r="Q65" s="149"/>
      <c r="R65" s="165">
        <v>0</v>
      </c>
      <c r="S65" s="156">
        <v>0</v>
      </c>
      <c r="T65" s="156">
        <v>0</v>
      </c>
      <c r="U65" s="156">
        <v>0</v>
      </c>
      <c r="V65" s="156">
        <f>IF(AND(T65&gt;0,U65&gt;0),U65*100/T65,"")</f>
      </c>
      <c r="W65" s="151"/>
      <c r="X65" s="166">
        <v>2</v>
      </c>
      <c r="Y65" s="152">
        <v>5915.236000000001</v>
      </c>
      <c r="Z65" s="152">
        <v>8762.162</v>
      </c>
      <c r="AA65" s="152">
        <v>0</v>
      </c>
      <c r="AB65" s="152">
        <f>IF(AND(Z65&gt;0,AA65&gt;0),AA65*100/Z65,"")</f>
      </c>
    </row>
    <row r="66" spans="1:28" s="153" customFormat="1" ht="11.25" customHeight="1">
      <c r="A66" s="147" t="s">
        <v>274</v>
      </c>
      <c r="B66" s="149"/>
      <c r="C66" s="149"/>
      <c r="D66" s="165">
        <v>2</v>
      </c>
      <c r="E66" s="156">
        <v>36.2017325</v>
      </c>
      <c r="F66" s="156">
        <v>34.188</v>
      </c>
      <c r="G66" s="156">
        <v>32.106</v>
      </c>
      <c r="H66" s="156">
        <f t="shared" si="14"/>
        <v>93.91014391014392</v>
      </c>
      <c r="I66" s="151"/>
      <c r="J66" s="166">
        <v>11</v>
      </c>
      <c r="K66" s="152">
        <v>3117.872</v>
      </c>
      <c r="L66" s="152">
        <v>2698.689</v>
      </c>
      <c r="M66" s="152">
        <v>0</v>
      </c>
      <c r="N66" s="151">
        <f t="shared" si="15"/>
      </c>
      <c r="O66" s="147" t="s">
        <v>208</v>
      </c>
      <c r="P66" s="149"/>
      <c r="Q66" s="149"/>
      <c r="R66" s="165">
        <v>0</v>
      </c>
      <c r="S66" s="156">
        <v>0</v>
      </c>
      <c r="T66" s="156">
        <v>0</v>
      </c>
      <c r="U66" s="156">
        <v>0</v>
      </c>
      <c r="V66" s="156">
        <f>IF(AND(T66&gt;0,U66&gt;0),U66*100/T66,"")</f>
      </c>
      <c r="W66" s="151"/>
      <c r="X66" s="166">
        <v>2</v>
      </c>
      <c r="Y66" s="152">
        <v>1223.446</v>
      </c>
      <c r="Z66" s="152">
        <v>1749.6</v>
      </c>
      <c r="AA66" s="152">
        <v>0</v>
      </c>
      <c r="AB66" s="152">
        <f>IF(AND(Z66&gt;0,AA66&gt;0),AA66*100/Z66,"")</f>
      </c>
    </row>
    <row r="67" spans="1:14" s="153" customFormat="1" ht="11.25" customHeight="1">
      <c r="A67" s="147" t="s">
        <v>275</v>
      </c>
      <c r="B67" s="149"/>
      <c r="C67" s="149"/>
      <c r="D67" s="165">
        <v>11</v>
      </c>
      <c r="E67" s="156">
        <v>20.319</v>
      </c>
      <c r="F67" s="156">
        <v>21.565</v>
      </c>
      <c r="G67" s="156">
        <v>0</v>
      </c>
      <c r="H67" s="156">
        <f t="shared" si="14"/>
      </c>
      <c r="I67" s="151"/>
      <c r="J67" s="166">
        <v>11</v>
      </c>
      <c r="K67" s="152">
        <v>1274.2640000000001</v>
      </c>
      <c r="L67" s="152">
        <v>1292.837</v>
      </c>
      <c r="M67" s="152">
        <v>0</v>
      </c>
      <c r="N67" s="151">
        <f t="shared" si="15"/>
      </c>
    </row>
    <row r="68" spans="1:28" s="153" customFormat="1" ht="11.25" customHeight="1">
      <c r="A68" s="147" t="s">
        <v>162</v>
      </c>
      <c r="B68" s="149"/>
      <c r="C68" s="149"/>
      <c r="D68" s="165">
        <v>7</v>
      </c>
      <c r="E68" s="156">
        <v>3.012</v>
      </c>
      <c r="F68" s="156">
        <v>2.79</v>
      </c>
      <c r="G68" s="156">
        <v>0</v>
      </c>
      <c r="H68" s="156">
        <f t="shared" si="14"/>
      </c>
      <c r="I68" s="151"/>
      <c r="J68" s="166">
        <v>11</v>
      </c>
      <c r="K68" s="152">
        <v>123.078</v>
      </c>
      <c r="L68" s="152">
        <v>116.774</v>
      </c>
      <c r="M68" s="152">
        <v>0</v>
      </c>
      <c r="N68" s="151">
        <f t="shared" si="15"/>
      </c>
      <c r="O68" s="147"/>
      <c r="P68" s="149"/>
      <c r="Q68" s="149"/>
      <c r="R68" s="165"/>
      <c r="S68" s="156"/>
      <c r="T68" s="156"/>
      <c r="U68" s="156"/>
      <c r="V68" s="156"/>
      <c r="W68" s="151"/>
      <c r="X68" s="166"/>
      <c r="Y68" s="152"/>
      <c r="Z68" s="152"/>
      <c r="AA68" s="152"/>
      <c r="AB68" s="152"/>
    </row>
    <row r="69" spans="1:28" s="153" customFormat="1" ht="11.25" customHeight="1">
      <c r="A69" s="147" t="s">
        <v>163</v>
      </c>
      <c r="B69" s="149"/>
      <c r="C69" s="149"/>
      <c r="D69" s="165">
        <v>11</v>
      </c>
      <c r="E69" s="156">
        <v>6.819</v>
      </c>
      <c r="F69" s="156">
        <v>7.021199999999999</v>
      </c>
      <c r="G69" s="156">
        <v>7.025</v>
      </c>
      <c r="H69" s="156">
        <f t="shared" si="14"/>
        <v>100.05412180254089</v>
      </c>
      <c r="I69" s="151"/>
      <c r="J69" s="166">
        <v>2</v>
      </c>
      <c r="K69" s="152">
        <v>360.416</v>
      </c>
      <c r="L69" s="152">
        <v>345.348</v>
      </c>
      <c r="M69" s="152">
        <v>345.677</v>
      </c>
      <c r="N69" s="151">
        <f t="shared" si="15"/>
        <v>100.09526622421443</v>
      </c>
      <c r="O69" s="130" t="s">
        <v>110</v>
      </c>
      <c r="P69" s="131"/>
      <c r="Q69" s="131"/>
      <c r="R69" s="131"/>
      <c r="S69" s="131"/>
      <c r="T69" s="131"/>
      <c r="U69" s="131"/>
      <c r="V69" s="131"/>
      <c r="W69" s="132"/>
      <c r="X69" s="132" t="s">
        <v>111</v>
      </c>
      <c r="Y69" s="132"/>
      <c r="Z69" s="132"/>
      <c r="AA69" s="132" t="s">
        <v>117</v>
      </c>
      <c r="AB69" s="132"/>
    </row>
    <row r="70" spans="1:28" s="153" customFormat="1" ht="11.25" customHeight="1" thickBot="1">
      <c r="A70" s="147" t="s">
        <v>164</v>
      </c>
      <c r="B70" s="149"/>
      <c r="C70" s="149"/>
      <c r="D70" s="165">
        <v>1</v>
      </c>
      <c r="E70" s="156">
        <v>16.403</v>
      </c>
      <c r="F70" s="156">
        <v>15.813</v>
      </c>
      <c r="G70" s="156">
        <v>0</v>
      </c>
      <c r="H70" s="156">
        <f t="shared" si="14"/>
      </c>
      <c r="I70" s="151"/>
      <c r="J70" s="166">
        <v>2</v>
      </c>
      <c r="K70" s="152">
        <v>223.15000000000003</v>
      </c>
      <c r="L70" s="152">
        <v>213.67499999999998</v>
      </c>
      <c r="M70" s="152">
        <v>0</v>
      </c>
      <c r="N70" s="151">
        <f t="shared" si="15"/>
      </c>
      <c r="O70" s="131"/>
      <c r="P70" s="131"/>
      <c r="Q70" s="131"/>
      <c r="R70" s="131"/>
      <c r="S70" s="131"/>
      <c r="T70" s="131"/>
      <c r="U70" s="131"/>
      <c r="V70" s="131"/>
      <c r="W70" s="132"/>
      <c r="X70" s="132"/>
      <c r="Y70" s="132"/>
      <c r="Z70" s="132"/>
      <c r="AA70" s="132"/>
      <c r="AB70" s="132"/>
    </row>
    <row r="71" spans="1:28" s="153" customFormat="1" ht="11.25" customHeight="1" thickBot="1">
      <c r="A71" s="147" t="s">
        <v>165</v>
      </c>
      <c r="B71" s="149"/>
      <c r="C71" s="149"/>
      <c r="D71" s="165">
        <v>1</v>
      </c>
      <c r="E71" s="156">
        <v>6.465</v>
      </c>
      <c r="F71" s="156">
        <v>7.722</v>
      </c>
      <c r="G71" s="156">
        <v>0</v>
      </c>
      <c r="H71" s="156">
        <f t="shared" si="14"/>
      </c>
      <c r="I71" s="151"/>
      <c r="J71" s="166">
        <v>1</v>
      </c>
      <c r="K71" s="152">
        <v>147.32999999999998</v>
      </c>
      <c r="L71" s="152">
        <v>185.46300000000002</v>
      </c>
      <c r="M71" s="152">
        <v>0</v>
      </c>
      <c r="N71" s="151">
        <f t="shared" si="15"/>
      </c>
      <c r="O71" s="133"/>
      <c r="P71" s="134"/>
      <c r="Q71" s="135"/>
      <c r="R71" s="254" t="s">
        <v>112</v>
      </c>
      <c r="S71" s="255"/>
      <c r="T71" s="255"/>
      <c r="U71" s="255"/>
      <c r="V71" s="256"/>
      <c r="W71" s="132"/>
      <c r="X71" s="254" t="s">
        <v>113</v>
      </c>
      <c r="Y71" s="255"/>
      <c r="Z71" s="255"/>
      <c r="AA71" s="255"/>
      <c r="AB71" s="256"/>
    </row>
    <row r="72" spans="1:28" s="153" customFormat="1" ht="11.25" customHeight="1">
      <c r="A72" s="147" t="s">
        <v>166</v>
      </c>
      <c r="B72" s="149"/>
      <c r="C72" s="149"/>
      <c r="D72" s="165">
        <v>1</v>
      </c>
      <c r="E72" s="156">
        <v>26.63</v>
      </c>
      <c r="F72" s="156">
        <v>26.332</v>
      </c>
      <c r="G72" s="156">
        <v>27.056</v>
      </c>
      <c r="H72" s="156">
        <f t="shared" si="14"/>
        <v>102.74950630411666</v>
      </c>
      <c r="I72" s="151"/>
      <c r="J72" s="166">
        <v>8</v>
      </c>
      <c r="K72" s="152">
        <v>274.71200000000005</v>
      </c>
      <c r="L72" s="152">
        <v>263.52000000000004</v>
      </c>
      <c r="M72" s="152">
        <v>0</v>
      </c>
      <c r="N72" s="151">
        <f t="shared" si="15"/>
      </c>
      <c r="O72" s="136" t="s">
        <v>114</v>
      </c>
      <c r="P72" s="137"/>
      <c r="Q72" s="135"/>
      <c r="R72" s="133"/>
      <c r="S72" s="138" t="s">
        <v>309</v>
      </c>
      <c r="T72" s="138" t="s">
        <v>309</v>
      </c>
      <c r="U72" s="138" t="s">
        <v>116</v>
      </c>
      <c r="V72" s="139">
        <f>U73</f>
        <v>2018</v>
      </c>
      <c r="W72" s="132"/>
      <c r="X72" s="133"/>
      <c r="Y72" s="138" t="s">
        <v>309</v>
      </c>
      <c r="Z72" s="138" t="s">
        <v>309</v>
      </c>
      <c r="AA72" s="138" t="s">
        <v>116</v>
      </c>
      <c r="AB72" s="139">
        <f>AA73</f>
        <v>2018</v>
      </c>
    </row>
    <row r="73" spans="1:28" s="153" customFormat="1" ht="11.25" customHeight="1" thickBot="1">
      <c r="A73" s="147" t="s">
        <v>167</v>
      </c>
      <c r="B73" s="149"/>
      <c r="C73" s="149"/>
      <c r="D73" s="165">
        <v>2</v>
      </c>
      <c r="E73" s="156">
        <v>4.145</v>
      </c>
      <c r="F73" s="156">
        <v>4.065</v>
      </c>
      <c r="G73" s="156">
        <v>3.941</v>
      </c>
      <c r="H73" s="156">
        <f t="shared" si="14"/>
        <v>96.94956949569494</v>
      </c>
      <c r="I73" s="151"/>
      <c r="J73" s="166">
        <v>8</v>
      </c>
      <c r="K73" s="152">
        <v>258.956</v>
      </c>
      <c r="L73" s="152">
        <v>208.465</v>
      </c>
      <c r="M73" s="152">
        <v>0</v>
      </c>
      <c r="N73" s="151">
        <f t="shared" si="15"/>
      </c>
      <c r="O73" s="159"/>
      <c r="P73" s="160"/>
      <c r="Q73" s="135"/>
      <c r="R73" s="143" t="s">
        <v>308</v>
      </c>
      <c r="S73" s="161">
        <f>U73-2</f>
        <v>2016</v>
      </c>
      <c r="T73" s="161">
        <f>U73-1</f>
        <v>2017</v>
      </c>
      <c r="U73" s="161">
        <v>2018</v>
      </c>
      <c r="V73" s="145" t="str">
        <f>CONCATENATE(T73,"=100")</f>
        <v>2017=100</v>
      </c>
      <c r="W73" s="132"/>
      <c r="X73" s="143" t="s">
        <v>308</v>
      </c>
      <c r="Y73" s="161">
        <f>AA73-2</f>
        <v>2016</v>
      </c>
      <c r="Z73" s="161">
        <f>AA73-1</f>
        <v>2017</v>
      </c>
      <c r="AA73" s="161">
        <v>2018</v>
      </c>
      <c r="AB73" s="145" t="str">
        <f>CONCATENATE(Z73,"=100")</f>
        <v>2017=100</v>
      </c>
    </row>
    <row r="74" spans="1:28" s="153" customFormat="1" ht="11.25" customHeight="1">
      <c r="A74" s="147" t="s">
        <v>168</v>
      </c>
      <c r="B74" s="149"/>
      <c r="C74" s="149"/>
      <c r="D74" s="165">
        <v>2</v>
      </c>
      <c r="E74" s="156">
        <v>13.153</v>
      </c>
      <c r="F74" s="156">
        <v>12.949</v>
      </c>
      <c r="G74" s="156"/>
      <c r="H74" s="156">
        <f t="shared" si="14"/>
      </c>
      <c r="I74" s="151"/>
      <c r="J74" s="166">
        <v>10</v>
      </c>
      <c r="K74" s="152">
        <v>697.047</v>
      </c>
      <c r="L74" s="152">
        <v>787.297</v>
      </c>
      <c r="M74" s="152">
        <v>0</v>
      </c>
      <c r="N74" s="151">
        <f t="shared" si="15"/>
      </c>
      <c r="O74" s="147"/>
      <c r="P74" s="147"/>
      <c r="Q74" s="147"/>
      <c r="R74" s="148"/>
      <c r="S74" s="149"/>
      <c r="T74" s="149"/>
      <c r="U74" s="149"/>
      <c r="V74" s="149">
        <f>IF(AND(T74&gt;0,U74&gt;0),U74*100/T74,"")</f>
      </c>
      <c r="W74" s="150"/>
      <c r="X74" s="150"/>
      <c r="Y74" s="151"/>
      <c r="Z74" s="151"/>
      <c r="AA74" s="151"/>
      <c r="AB74" s="152">
        <f>IF(AND(Z74&gt;0,AA74&gt;0),AA74*100/Z74,"")</f>
      </c>
    </row>
    <row r="75" spans="1:28" s="153" customFormat="1" ht="11.25" customHeight="1">
      <c r="A75" s="147" t="s">
        <v>169</v>
      </c>
      <c r="B75" s="149"/>
      <c r="C75" s="149"/>
      <c r="D75" s="165">
        <v>11</v>
      </c>
      <c r="E75" s="156">
        <v>7.464</v>
      </c>
      <c r="F75" s="156">
        <v>7.1365</v>
      </c>
      <c r="G75" s="156">
        <v>0</v>
      </c>
      <c r="H75" s="156">
        <f t="shared" si="14"/>
      </c>
      <c r="I75" s="151"/>
      <c r="J75" s="166">
        <v>11</v>
      </c>
      <c r="K75" s="152">
        <v>403.331</v>
      </c>
      <c r="L75" s="152">
        <v>319.081</v>
      </c>
      <c r="M75" s="152">
        <v>0</v>
      </c>
      <c r="N75" s="151">
        <f t="shared" si="15"/>
      </c>
      <c r="O75" s="147"/>
      <c r="P75" s="147"/>
      <c r="Q75" s="147"/>
      <c r="R75" s="148"/>
      <c r="S75" s="149"/>
      <c r="T75" s="149"/>
      <c r="U75" s="149"/>
      <c r="V75" s="149"/>
      <c r="W75" s="150"/>
      <c r="X75" s="150"/>
      <c r="Y75" s="151"/>
      <c r="Z75" s="151"/>
      <c r="AA75" s="151"/>
      <c r="AB75" s="152"/>
    </row>
    <row r="76" spans="1:28" s="153" customFormat="1" ht="11.25" customHeight="1">
      <c r="A76" s="147" t="s">
        <v>170</v>
      </c>
      <c r="B76" s="149"/>
      <c r="C76" s="149"/>
      <c r="D76" s="165">
        <v>11</v>
      </c>
      <c r="E76" s="156">
        <v>24.762</v>
      </c>
      <c r="F76" s="156">
        <v>24.1505</v>
      </c>
      <c r="G76" s="156">
        <v>0</v>
      </c>
      <c r="H76" s="156">
        <f t="shared" si="14"/>
      </c>
      <c r="I76" s="151"/>
      <c r="J76" s="166">
        <v>11</v>
      </c>
      <c r="K76" s="152">
        <v>1359.3460000000002</v>
      </c>
      <c r="L76" s="152">
        <v>1314.843</v>
      </c>
      <c r="M76" s="152">
        <v>0</v>
      </c>
      <c r="N76" s="151">
        <f t="shared" si="15"/>
      </c>
      <c r="O76" s="147" t="s">
        <v>152</v>
      </c>
      <c r="P76" s="147"/>
      <c r="Q76" s="147"/>
      <c r="R76" s="165"/>
      <c r="S76" s="149"/>
      <c r="T76" s="149"/>
      <c r="U76" s="149"/>
      <c r="V76" s="149">
        <f>IF(AND(T76&gt;0,U76&gt;0),U76*100/T76,"")</f>
      </c>
      <c r="W76" s="150"/>
      <c r="X76" s="166"/>
      <c r="Y76" s="151"/>
      <c r="Z76" s="151"/>
      <c r="AA76" s="151"/>
      <c r="AB76" s="152">
        <f>IF(AND(Z76&gt;0,AA76&gt;0),AA76*100/Z76,"")</f>
      </c>
    </row>
    <row r="77" spans="1:28" s="153" customFormat="1" ht="11.25" customHeight="1">
      <c r="A77" s="147" t="s">
        <v>171</v>
      </c>
      <c r="B77" s="149"/>
      <c r="C77" s="149"/>
      <c r="D77" s="165">
        <v>11</v>
      </c>
      <c r="E77" s="156">
        <v>8.509</v>
      </c>
      <c r="F77" s="156">
        <v>8.253</v>
      </c>
      <c r="G77" s="156">
        <v>0</v>
      </c>
      <c r="H77" s="156">
        <f t="shared" si="14"/>
      </c>
      <c r="I77" s="151"/>
      <c r="J77" s="166">
        <v>11</v>
      </c>
      <c r="K77" s="152">
        <v>163.64899999999997</v>
      </c>
      <c r="L77" s="152">
        <v>147.46200000000002</v>
      </c>
      <c r="M77" s="152">
        <v>0</v>
      </c>
      <c r="N77" s="151">
        <f t="shared" si="15"/>
      </c>
      <c r="O77" s="147" t="s">
        <v>164</v>
      </c>
      <c r="P77" s="149"/>
      <c r="Q77" s="149"/>
      <c r="R77" s="165">
        <v>1</v>
      </c>
      <c r="S77" s="156">
        <v>16.208237</v>
      </c>
      <c r="T77" s="156">
        <v>16.403</v>
      </c>
      <c r="U77" s="156">
        <v>15.813</v>
      </c>
      <c r="V77" s="156">
        <f>IF(AND(T77&gt;0,U77&gt;0),U77*100/T77,"")</f>
        <v>96.40309699445224</v>
      </c>
      <c r="W77" s="151"/>
      <c r="X77" s="166">
        <v>2</v>
      </c>
      <c r="Y77" s="152">
        <v>221.69380256788907</v>
      </c>
      <c r="Z77" s="152">
        <v>223.15000000000003</v>
      </c>
      <c r="AA77" s="152">
        <v>213.67499999999998</v>
      </c>
      <c r="AB77" s="152">
        <f>IF(AND(Z77&gt;0,AA77&gt;0),AA77*100/Z77,"")</f>
        <v>95.75397714541786</v>
      </c>
    </row>
    <row r="78" spans="1:28" s="153" customFormat="1" ht="11.25" customHeight="1">
      <c r="A78" s="147" t="s">
        <v>276</v>
      </c>
      <c r="B78" s="149"/>
      <c r="C78" s="149"/>
      <c r="D78" s="165">
        <v>1</v>
      </c>
      <c r="E78" s="156">
        <v>14.263</v>
      </c>
      <c r="F78" s="156">
        <v>13.737</v>
      </c>
      <c r="G78" s="156">
        <v>14.235</v>
      </c>
      <c r="H78" s="156">
        <f t="shared" si="14"/>
        <v>103.62524568683118</v>
      </c>
      <c r="I78" s="151"/>
      <c r="J78" s="166">
        <v>6</v>
      </c>
      <c r="K78" s="152">
        <v>104.47200000000002</v>
      </c>
      <c r="L78" s="152">
        <v>87.43</v>
      </c>
      <c r="M78" s="152">
        <v>0</v>
      </c>
      <c r="N78" s="151">
        <f t="shared" si="15"/>
      </c>
      <c r="O78" s="147" t="s">
        <v>174</v>
      </c>
      <c r="P78" s="149"/>
      <c r="Q78" s="149"/>
      <c r="R78" s="165">
        <v>2</v>
      </c>
      <c r="S78" s="156">
        <v>27.522</v>
      </c>
      <c r="T78" s="156">
        <v>32.867</v>
      </c>
      <c r="U78" s="156">
        <v>34.859</v>
      </c>
      <c r="V78" s="156">
        <f>IF(AND(T78&gt;0,U78&gt;0),U78*100/T78,"")</f>
        <v>106.06079045851463</v>
      </c>
      <c r="W78" s="151"/>
      <c r="X78" s="166">
        <v>1</v>
      </c>
      <c r="Y78" s="152">
        <v>478.659</v>
      </c>
      <c r="Z78" s="152">
        <v>541.448</v>
      </c>
      <c r="AA78" s="152">
        <v>570.461</v>
      </c>
      <c r="AB78" s="152">
        <f>IF(AND(Z78&gt;0,AA78&gt;0),AA78*100/Z78,"")</f>
        <v>105.35840930246303</v>
      </c>
    </row>
    <row r="79" spans="1:28" s="153" customFormat="1" ht="11.25" customHeight="1">
      <c r="A79" s="147"/>
      <c r="B79" s="149"/>
      <c r="C79" s="149"/>
      <c r="D79" s="165"/>
      <c r="E79" s="156"/>
      <c r="F79" s="156"/>
      <c r="G79" s="156"/>
      <c r="H79" s="156"/>
      <c r="I79" s="151"/>
      <c r="J79" s="166"/>
      <c r="K79" s="152"/>
      <c r="L79" s="152"/>
      <c r="M79" s="152"/>
      <c r="N79" s="151"/>
      <c r="O79" s="147"/>
      <c r="P79" s="149"/>
      <c r="Q79" s="149"/>
      <c r="R79" s="165"/>
      <c r="S79" s="156"/>
      <c r="T79" s="156"/>
      <c r="U79" s="156"/>
      <c r="V79" s="156"/>
      <c r="W79" s="151"/>
      <c r="X79" s="166"/>
      <c r="Y79" s="152"/>
      <c r="Z79" s="152"/>
      <c r="AA79" s="152"/>
      <c r="AB79" s="152"/>
    </row>
    <row r="80" spans="1:28" s="153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147" t="s">
        <v>182</v>
      </c>
      <c r="P80" s="149"/>
      <c r="Q80" s="149"/>
      <c r="R80" s="165"/>
      <c r="S80" s="156"/>
      <c r="T80" s="156"/>
      <c r="U80" s="156"/>
      <c r="V80" s="156"/>
      <c r="W80" s="151"/>
      <c r="X80" s="166"/>
      <c r="Y80" s="152"/>
      <c r="Z80" s="152"/>
      <c r="AA80" s="152"/>
      <c r="AB80" s="152"/>
    </row>
    <row r="81" spans="1:28" s="153" customFormat="1" ht="11.25" customHeight="1">
      <c r="A81" s="147"/>
      <c r="B81" s="147"/>
      <c r="C81" s="147"/>
      <c r="D81" s="154"/>
      <c r="E81" s="156"/>
      <c r="F81" s="156"/>
      <c r="G81" s="156"/>
      <c r="H81" s="156"/>
      <c r="I81" s="150"/>
      <c r="J81" s="155"/>
      <c r="K81" s="152"/>
      <c r="L81" s="152"/>
      <c r="M81" s="152"/>
      <c r="N81" s="152"/>
      <c r="O81" s="147" t="s">
        <v>183</v>
      </c>
      <c r="P81" s="149"/>
      <c r="Q81" s="149"/>
      <c r="R81" s="165">
        <v>0</v>
      </c>
      <c r="S81" s="156">
        <v>0</v>
      </c>
      <c r="T81" s="156">
        <v>0</v>
      </c>
      <c r="U81" s="156">
        <v>0</v>
      </c>
      <c r="V81" s="156">
        <f>IF(AND(T81&gt;0,U81&gt;0),U81*100/T81,"")</f>
      </c>
      <c r="W81" s="151"/>
      <c r="X81" s="166">
        <v>2</v>
      </c>
      <c r="Y81" s="152">
        <v>3654.7569999999996</v>
      </c>
      <c r="Z81" s="152">
        <v>3368.6779999999994</v>
      </c>
      <c r="AA81" s="152">
        <v>3812.584</v>
      </c>
      <c r="AB81" s="152">
        <f>IF(AND(Z81&gt;0,AA81&gt;0),AA81*100/Z81,"")</f>
        <v>113.17745418232316</v>
      </c>
    </row>
    <row r="82" spans="1:28" s="153" customFormat="1" ht="11.25" customHeight="1">
      <c r="A82" s="258" t="s">
        <v>291</v>
      </c>
      <c r="B82" s="258"/>
      <c r="C82" s="258"/>
      <c r="D82" s="258"/>
      <c r="E82" s="258"/>
      <c r="F82" s="152"/>
      <c r="G82" s="152"/>
      <c r="H82" s="152"/>
      <c r="I82" s="150"/>
      <c r="J82" s="155"/>
      <c r="K82" s="152"/>
      <c r="L82" s="152"/>
      <c r="M82" s="152"/>
      <c r="N82" s="152"/>
      <c r="O82" s="147" t="s">
        <v>184</v>
      </c>
      <c r="P82" s="149"/>
      <c r="Q82" s="149"/>
      <c r="R82" s="165">
        <v>0</v>
      </c>
      <c r="S82" s="156">
        <v>0</v>
      </c>
      <c r="T82" s="156">
        <v>0</v>
      </c>
      <c r="U82" s="156">
        <v>0</v>
      </c>
      <c r="V82" s="156">
        <f>IF(AND(T82&gt;0,U82&gt;0),U82*100/T82,"")</f>
      </c>
      <c r="W82" s="151"/>
      <c r="X82" s="166">
        <v>2</v>
      </c>
      <c r="Y82" s="152">
        <v>995.895</v>
      </c>
      <c r="Z82" s="152">
        <v>927.914</v>
      </c>
      <c r="AA82" s="152">
        <v>1125.687</v>
      </c>
      <c r="AB82" s="152">
        <f>IF(AND(Z82&gt;0,AA82&gt;0),AA82*100/Z82,"")</f>
        <v>121.31372088361636</v>
      </c>
    </row>
    <row r="83" spans="1:28" s="153" customFormat="1" ht="11.25" customHeight="1">
      <c r="A83" s="258" t="s">
        <v>292</v>
      </c>
      <c r="B83" s="258"/>
      <c r="C83" s="258"/>
      <c r="D83" s="258"/>
      <c r="E83" s="258"/>
      <c r="F83" s="152"/>
      <c r="G83" s="152"/>
      <c r="H83" s="152"/>
      <c r="I83" s="150"/>
      <c r="J83" s="155"/>
      <c r="K83" s="152"/>
      <c r="L83" s="152"/>
      <c r="M83" s="152"/>
      <c r="N83" s="152"/>
      <c r="O83" s="147" t="s">
        <v>185</v>
      </c>
      <c r="P83" s="149"/>
      <c r="Q83" s="149"/>
      <c r="R83" s="165">
        <v>0</v>
      </c>
      <c r="S83" s="156">
        <v>0</v>
      </c>
      <c r="T83" s="156">
        <v>0</v>
      </c>
      <c r="U83" s="156">
        <v>0</v>
      </c>
      <c r="V83" s="156">
        <f>IF(AND(T83&gt;0,U83&gt;0),U83*100/T83,"")</f>
      </c>
      <c r="W83" s="151"/>
      <c r="X83" s="166">
        <v>2</v>
      </c>
      <c r="Y83" s="152">
        <v>73.293</v>
      </c>
      <c r="Z83" s="152">
        <v>78.032</v>
      </c>
      <c r="AA83" s="152">
        <v>80.467</v>
      </c>
      <c r="AB83" s="152">
        <f>IF(AND(Z83&gt;0,AA83&gt;0),AA83*100/Z83,"")</f>
        <v>103.12051466065205</v>
      </c>
    </row>
    <row r="84" spans="1:28" s="153" customFormat="1" ht="11.25" customHeight="1">
      <c r="A84" s="258" t="s">
        <v>293</v>
      </c>
      <c r="B84" s="258"/>
      <c r="C84" s="258"/>
      <c r="D84" s="258"/>
      <c r="E84" s="258"/>
      <c r="F84" s="152"/>
      <c r="G84" s="152"/>
      <c r="H84" s="152"/>
      <c r="I84" s="150"/>
      <c r="J84" s="155"/>
      <c r="K84" s="152"/>
      <c r="L84" s="152"/>
      <c r="M84" s="152"/>
      <c r="N84" s="152"/>
      <c r="O84" s="147"/>
      <c r="P84" s="149"/>
      <c r="Q84" s="149"/>
      <c r="R84" s="165"/>
      <c r="S84" s="156"/>
      <c r="T84" s="156"/>
      <c r="U84" s="156"/>
      <c r="V84" s="156"/>
      <c r="W84" s="151"/>
      <c r="X84" s="166"/>
      <c r="Y84" s="152"/>
      <c r="Z84" s="152"/>
      <c r="AA84" s="152"/>
      <c r="AB84" s="152"/>
    </row>
    <row r="85" spans="1:28" s="153" customFormat="1" ht="11.25" customHeight="1">
      <c r="A85" s="258" t="s">
        <v>294</v>
      </c>
      <c r="B85" s="258"/>
      <c r="C85" s="258"/>
      <c r="D85" s="258"/>
      <c r="E85" s="258"/>
      <c r="F85" s="152"/>
      <c r="G85" s="152"/>
      <c r="H85" s="152"/>
      <c r="I85" s="150"/>
      <c r="J85" s="155"/>
      <c r="K85" s="152"/>
      <c r="L85" s="152"/>
      <c r="M85" s="152"/>
      <c r="N85" s="152"/>
      <c r="O85" s="147" t="s">
        <v>205</v>
      </c>
      <c r="P85" s="149"/>
      <c r="Q85" s="149"/>
      <c r="R85" s="165"/>
      <c r="S85" s="156"/>
      <c r="T85" s="156"/>
      <c r="U85" s="156"/>
      <c r="V85" s="156"/>
      <c r="W85" s="151"/>
      <c r="X85" s="166"/>
      <c r="Y85" s="152"/>
      <c r="Z85" s="152"/>
      <c r="AA85" s="152"/>
      <c r="AB85" s="152"/>
    </row>
    <row r="86" spans="1:28" s="153" customFormat="1" ht="11.25" customHeight="1">
      <c r="A86" s="258" t="s">
        <v>295</v>
      </c>
      <c r="B86" s="258"/>
      <c r="C86" s="258"/>
      <c r="D86" s="258"/>
      <c r="E86" s="258"/>
      <c r="F86" s="152"/>
      <c r="G86" s="152"/>
      <c r="H86" s="152"/>
      <c r="I86" s="150"/>
      <c r="J86" s="155"/>
      <c r="K86" s="152"/>
      <c r="L86" s="152"/>
      <c r="M86" s="152"/>
      <c r="N86" s="152"/>
      <c r="O86" s="147" t="s">
        <v>207</v>
      </c>
      <c r="P86" s="149"/>
      <c r="Q86" s="149"/>
      <c r="R86" s="165">
        <v>0</v>
      </c>
      <c r="S86" s="156">
        <v>0</v>
      </c>
      <c r="T86" s="156">
        <v>0</v>
      </c>
      <c r="U86" s="156">
        <v>0</v>
      </c>
      <c r="V86" s="156">
        <f>IF(AND(T86&gt;0,U86&gt;0),U86*100/T86,"")</f>
      </c>
      <c r="W86" s="151"/>
      <c r="X86" s="166">
        <v>2</v>
      </c>
      <c r="Y86" s="152">
        <v>6474.545750865052</v>
      </c>
      <c r="Z86" s="152">
        <v>5915.236000000001</v>
      </c>
      <c r="AA86" s="152">
        <v>8762.162</v>
      </c>
      <c r="AB86" s="152">
        <f>IF(AND(Z86&gt;0,AA86&gt;0),AA86*100/Z86,"")</f>
        <v>148.12869680939187</v>
      </c>
    </row>
    <row r="87" spans="1:28" s="153" customFormat="1" ht="11.25" customHeight="1">
      <c r="A87" s="258" t="s">
        <v>296</v>
      </c>
      <c r="B87" s="258"/>
      <c r="C87" s="258"/>
      <c r="D87" s="258"/>
      <c r="E87" s="258"/>
      <c r="F87" s="152"/>
      <c r="G87" s="152"/>
      <c r="H87" s="152"/>
      <c r="I87" s="150"/>
      <c r="J87" s="155"/>
      <c r="K87" s="152"/>
      <c r="L87" s="152"/>
      <c r="M87" s="152"/>
      <c r="N87" s="152"/>
      <c r="O87" s="147" t="s">
        <v>208</v>
      </c>
      <c r="P87" s="149"/>
      <c r="Q87" s="149"/>
      <c r="R87" s="165">
        <v>0</v>
      </c>
      <c r="S87" s="156">
        <v>0</v>
      </c>
      <c r="T87" s="156">
        <v>0</v>
      </c>
      <c r="U87" s="156">
        <v>0</v>
      </c>
      <c r="V87" s="156">
        <f>IF(AND(T87&gt;0,U87&gt;0),U87*100/T87,"")</f>
      </c>
      <c r="W87" s="151"/>
      <c r="X87" s="166">
        <v>2</v>
      </c>
      <c r="Y87" s="152">
        <v>1282.80149</v>
      </c>
      <c r="Z87" s="152">
        <v>1223.446</v>
      </c>
      <c r="AA87" s="152">
        <v>1749.6</v>
      </c>
      <c r="AB87" s="152">
        <f>IF(AND(Z87&gt;0,AA87&gt;0),AA87*100/Z87,"")</f>
        <v>143.00590299857944</v>
      </c>
    </row>
    <row r="88" spans="1:14" s="153" customFormat="1" ht="11.25" customHeight="1">
      <c r="A88" s="258" t="s">
        <v>297</v>
      </c>
      <c r="B88" s="258"/>
      <c r="C88" s="258"/>
      <c r="D88" s="258"/>
      <c r="E88" s="258"/>
      <c r="F88" s="152"/>
      <c r="G88" s="152"/>
      <c r="H88" s="152">
        <f>IF(AND(F88&gt;0,G88&gt;0),G88*100/F88,"")</f>
      </c>
      <c r="I88" s="150"/>
      <c r="J88" s="155"/>
      <c r="K88" s="152"/>
      <c r="L88" s="152"/>
      <c r="M88" s="152"/>
      <c r="N88" s="152">
        <f>IF(AND(L88&gt;0,M88&gt;0),M88*100/L88,"")</f>
      </c>
    </row>
    <row r="89" spans="1:14" s="153" customFormat="1" ht="11.25" customHeight="1">
      <c r="A89" s="258" t="s">
        <v>298</v>
      </c>
      <c r="B89" s="258"/>
      <c r="C89" s="258"/>
      <c r="D89" s="258"/>
      <c r="E89" s="258"/>
      <c r="F89" s="152"/>
      <c r="G89" s="152"/>
      <c r="H89" s="152">
        <f>IF(AND(F89&gt;0,G89&gt;0),G89*100/F89,"")</f>
      </c>
      <c r="I89" s="150"/>
      <c r="J89" s="155"/>
      <c r="K89" s="152"/>
      <c r="L89" s="152"/>
      <c r="M89" s="152"/>
      <c r="N89" s="152">
        <f>IF(AND(L89&gt;0,M89&gt;0),M89*100/L89,"")</f>
      </c>
    </row>
    <row r="90" spans="1:8" s="153" customFormat="1" ht="11.25" customHeight="1">
      <c r="A90" s="259" t="s">
        <v>299</v>
      </c>
      <c r="B90" s="259"/>
      <c r="C90" s="259"/>
      <c r="D90" s="259"/>
      <c r="E90" s="259"/>
      <c r="F90" s="259"/>
      <c r="G90" s="259"/>
      <c r="H90" s="164"/>
    </row>
    <row r="91" spans="1:28" s="153" customFormat="1" ht="11.25" customHeight="1">
      <c r="A91" s="253" t="s">
        <v>300</v>
      </c>
      <c r="B91" s="253"/>
      <c r="C91" s="253"/>
      <c r="D91" s="253"/>
      <c r="E91" s="253"/>
      <c r="O91" s="257" t="s">
        <v>304</v>
      </c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</row>
    <row r="92" spans="1:28" s="153" customFormat="1" ht="12" customHeight="1">
      <c r="A92" s="253" t="s">
        <v>301</v>
      </c>
      <c r="B92" s="253"/>
      <c r="C92" s="253"/>
      <c r="D92" s="253"/>
      <c r="E92" s="253"/>
      <c r="N92" s="230"/>
      <c r="O92" s="231" t="s">
        <v>305</v>
      </c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132" customFormat="1" ht="11.25" customHeight="1">
      <c r="A93" s="259" t="s">
        <v>302</v>
      </c>
      <c r="B93" s="259"/>
      <c r="C93" s="259"/>
      <c r="D93" s="259"/>
      <c r="E93" s="259"/>
      <c r="F93" s="259"/>
      <c r="G93" s="259"/>
      <c r="H93" s="153"/>
      <c r="I93" s="153"/>
      <c r="J93" s="153"/>
      <c r="K93" s="153"/>
      <c r="L93" s="153"/>
      <c r="M93" s="153"/>
      <c r="N93" s="230"/>
      <c r="O93" s="253" t="s">
        <v>306</v>
      </c>
      <c r="P93" s="253"/>
      <c r="Q93" s="253"/>
      <c r="R93" s="253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</row>
    <row r="94" spans="1:25" s="164" customFormat="1" ht="11.25" customHeight="1">
      <c r="A94" s="253" t="s">
        <v>303</v>
      </c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 t="s">
        <v>307</v>
      </c>
      <c r="P94" s="253"/>
      <c r="Q94" s="253"/>
      <c r="R94" s="253"/>
      <c r="S94" s="253"/>
      <c r="T94" s="253"/>
      <c r="U94" s="253"/>
      <c r="V94" s="253"/>
      <c r="W94" s="253"/>
      <c r="X94" s="253"/>
      <c r="Y94" s="253"/>
    </row>
    <row r="95" spans="1:28" s="164" customFormat="1" ht="9.75" customHeight="1">
      <c r="A95" s="153"/>
      <c r="B95" s="153"/>
      <c r="C95" s="153"/>
      <c r="D95" s="155"/>
      <c r="E95" s="152"/>
      <c r="F95" s="152"/>
      <c r="G95" s="152"/>
      <c r="H95" s="152">
        <f>IF(AND(F95&gt;0,G95&gt;0),G95*100/F95,"")</f>
      </c>
      <c r="I95" s="150"/>
      <c r="J95" s="155"/>
      <c r="K95" s="152"/>
      <c r="L95" s="152"/>
      <c r="M95" s="152"/>
      <c r="N95" s="152">
        <f>IF(AND(L95&gt;0,M95&gt;0),M95*100/L95,"")</f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64" customFormat="1" ht="10.5" customHeight="1">
      <c r="A96" s="153"/>
      <c r="B96" s="153"/>
      <c r="C96" s="153"/>
      <c r="D96" s="155"/>
      <c r="E96" s="152"/>
      <c r="F96" s="152"/>
      <c r="G96" s="152"/>
      <c r="H96" s="152">
        <f>IF(AND(F96&gt;0,G96&gt;0),G96*100/F96,"")</f>
      </c>
      <c r="I96" s="150"/>
      <c r="J96" s="155"/>
      <c r="K96" s="152"/>
      <c r="L96" s="152"/>
      <c r="M96" s="152"/>
      <c r="N96" s="152">
        <f>IF(AND(L96&gt;0,M96&gt;0),M96*100/L96,"")</f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64" customFormat="1" ht="14.25">
      <c r="A97" s="153"/>
      <c r="B97" s="153"/>
      <c r="C97" s="153"/>
      <c r="D97" s="155"/>
      <c r="E97" s="152"/>
      <c r="F97" s="152"/>
      <c r="G97" s="152"/>
      <c r="H97" s="152">
        <f>IF(AND(F97&gt;0,G97&gt;0),G97*100/F97,"")</f>
      </c>
      <c r="I97" s="150"/>
      <c r="J97" s="155"/>
      <c r="K97" s="152"/>
      <c r="L97" s="152"/>
      <c r="M97" s="152"/>
      <c r="N97" s="152">
        <f>IF(AND(L97&gt;0,M97&gt;0),M97*100/L97,"")</f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64" customFormat="1" ht="11.25" customHeight="1">
      <c r="A98" s="153"/>
      <c r="B98" s="153"/>
      <c r="C98" s="153"/>
      <c r="D98" s="155"/>
      <c r="E98" s="151"/>
      <c r="F98" s="151"/>
      <c r="G98" s="151"/>
      <c r="H98" s="151"/>
      <c r="I98" s="150"/>
      <c r="J98" s="155"/>
      <c r="K98" s="151"/>
      <c r="L98" s="151"/>
      <c r="M98" s="151"/>
      <c r="N98" s="151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64" customFormat="1" ht="11.25" customHeight="1">
      <c r="A99" s="153"/>
      <c r="B99" s="153"/>
      <c r="C99" s="153"/>
      <c r="D99" s="155"/>
      <c r="E99" s="152"/>
      <c r="F99" s="152"/>
      <c r="G99" s="152"/>
      <c r="H99" s="152">
        <f aca="true" t="shared" si="16" ref="H99:H137">IF(AND(F99&gt;0,G99&gt;0),G99*100/F99,"")</f>
      </c>
      <c r="I99" s="150"/>
      <c r="J99" s="155"/>
      <c r="K99" s="152"/>
      <c r="L99" s="152"/>
      <c r="M99" s="152"/>
      <c r="N99" s="152">
        <f aca="true" t="shared" si="17" ref="N99:N137">IF(AND(L99&gt;0,M99&gt;0),M99*100/L99,"")</f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64" customFormat="1" ht="11.25" customHeight="1">
      <c r="A100" s="153"/>
      <c r="B100" s="153"/>
      <c r="C100" s="153"/>
      <c r="D100" s="155"/>
      <c r="E100" s="152"/>
      <c r="F100" s="152"/>
      <c r="G100" s="152"/>
      <c r="H100" s="152">
        <f t="shared" si="16"/>
      </c>
      <c r="I100" s="150"/>
      <c r="J100" s="155"/>
      <c r="K100" s="152"/>
      <c r="L100" s="152"/>
      <c r="M100" s="152"/>
      <c r="N100" s="152">
        <f t="shared" si="17"/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 customHeight="1">
      <c r="A101" s="153"/>
      <c r="B101" s="153"/>
      <c r="C101" s="153"/>
      <c r="D101" s="155"/>
      <c r="E101" s="152"/>
      <c r="F101" s="152"/>
      <c r="G101" s="152"/>
      <c r="H101" s="152">
        <f t="shared" si="16"/>
      </c>
      <c r="I101" s="150"/>
      <c r="J101" s="155"/>
      <c r="K101" s="152"/>
      <c r="L101" s="152"/>
      <c r="M101" s="152"/>
      <c r="N101" s="152">
        <f t="shared" si="17"/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 customHeight="1">
      <c r="A102" s="153"/>
      <c r="B102" s="153"/>
      <c r="C102" s="153"/>
      <c r="D102" s="155"/>
      <c r="E102" s="152"/>
      <c r="F102" s="152"/>
      <c r="G102" s="152"/>
      <c r="H102" s="152">
        <f t="shared" si="16"/>
      </c>
      <c r="I102" s="150"/>
      <c r="J102" s="155"/>
      <c r="K102" s="152"/>
      <c r="L102" s="152"/>
      <c r="M102" s="152"/>
      <c r="N102" s="152">
        <f t="shared" si="17"/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customHeight="1">
      <c r="A103" s="153"/>
      <c r="B103" s="153"/>
      <c r="C103" s="153"/>
      <c r="D103" s="155"/>
      <c r="E103" s="152"/>
      <c r="F103" s="152"/>
      <c r="G103" s="152"/>
      <c r="H103" s="152">
        <f t="shared" si="16"/>
      </c>
      <c r="I103" s="150"/>
      <c r="J103" s="155"/>
      <c r="K103" s="152"/>
      <c r="L103" s="152"/>
      <c r="M103" s="152"/>
      <c r="N103" s="152">
        <f t="shared" si="17"/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 s="153"/>
      <c r="B104" s="153"/>
      <c r="C104" s="153"/>
      <c r="D104" s="155"/>
      <c r="E104" s="152"/>
      <c r="F104" s="152"/>
      <c r="G104" s="152"/>
      <c r="H104" s="152">
        <f t="shared" si="16"/>
      </c>
      <c r="I104" s="150"/>
      <c r="J104" s="155"/>
      <c r="K104" s="152"/>
      <c r="L104" s="152"/>
      <c r="M104" s="152"/>
      <c r="N104" s="152">
        <f t="shared" si="17"/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 s="153"/>
      <c r="B105" s="153"/>
      <c r="C105" s="153"/>
      <c r="D105" s="155"/>
      <c r="E105" s="152"/>
      <c r="F105" s="152"/>
      <c r="G105" s="152"/>
      <c r="H105" s="152">
        <f t="shared" si="16"/>
      </c>
      <c r="I105" s="150"/>
      <c r="J105" s="155"/>
      <c r="K105" s="152"/>
      <c r="L105" s="152"/>
      <c r="M105" s="152"/>
      <c r="N105" s="152">
        <f t="shared" si="17"/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customHeight="1">
      <c r="A106" s="153"/>
      <c r="B106" s="153"/>
      <c r="C106" s="153"/>
      <c r="D106" s="155"/>
      <c r="E106" s="152"/>
      <c r="F106" s="152"/>
      <c r="G106" s="152"/>
      <c r="H106" s="152">
        <f t="shared" si="16"/>
      </c>
      <c r="I106" s="150"/>
      <c r="J106" s="155"/>
      <c r="K106" s="152"/>
      <c r="L106" s="152"/>
      <c r="M106" s="152"/>
      <c r="N106" s="152">
        <f t="shared" si="17"/>
      </c>
      <c r="O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</row>
    <row r="107" spans="1:28" ht="11.25" customHeight="1">
      <c r="A107" s="153"/>
      <c r="B107" s="153"/>
      <c r="C107" s="153"/>
      <c r="D107" s="155"/>
      <c r="E107" s="152"/>
      <c r="F107" s="152"/>
      <c r="G107" s="152"/>
      <c r="H107" s="152">
        <f t="shared" si="16"/>
      </c>
      <c r="I107" s="150"/>
      <c r="J107" s="155"/>
      <c r="K107" s="152"/>
      <c r="L107" s="152"/>
      <c r="M107" s="152"/>
      <c r="N107" s="152">
        <f t="shared" si="17"/>
      </c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</row>
    <row r="108" spans="1:28" ht="11.25" customHeight="1">
      <c r="A108" s="153"/>
      <c r="B108" s="153"/>
      <c r="C108" s="153"/>
      <c r="D108" s="155"/>
      <c r="E108" s="152"/>
      <c r="F108" s="152"/>
      <c r="G108" s="152"/>
      <c r="H108" s="152">
        <f t="shared" si="16"/>
      </c>
      <c r="I108" s="150"/>
      <c r="J108" s="155"/>
      <c r="K108" s="152"/>
      <c r="L108" s="152"/>
      <c r="M108" s="152"/>
      <c r="N108" s="152">
        <f t="shared" si="17"/>
      </c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</row>
    <row r="109" spans="1:28" ht="11.25" customHeight="1">
      <c r="A109" s="153"/>
      <c r="B109" s="153"/>
      <c r="C109" s="153"/>
      <c r="D109" s="155"/>
      <c r="E109" s="152"/>
      <c r="F109" s="152"/>
      <c r="G109" s="152"/>
      <c r="H109" s="152">
        <f t="shared" si="16"/>
      </c>
      <c r="I109" s="150"/>
      <c r="J109" s="155"/>
      <c r="K109" s="152"/>
      <c r="L109" s="152"/>
      <c r="M109" s="152"/>
      <c r="N109" s="152">
        <f t="shared" si="17"/>
      </c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</row>
    <row r="110" spans="1:28" ht="11.25" customHeight="1">
      <c r="A110" s="153"/>
      <c r="B110" s="153"/>
      <c r="C110" s="153"/>
      <c r="D110" s="155"/>
      <c r="E110" s="152"/>
      <c r="F110" s="152"/>
      <c r="G110" s="152"/>
      <c r="H110" s="152">
        <f t="shared" si="16"/>
      </c>
      <c r="I110" s="150"/>
      <c r="J110" s="155"/>
      <c r="K110" s="152"/>
      <c r="L110" s="152"/>
      <c r="M110" s="152"/>
      <c r="N110" s="152">
        <f t="shared" si="17"/>
      </c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</row>
    <row r="111" spans="1:28" ht="11.25" customHeight="1">
      <c r="A111" s="153"/>
      <c r="B111" s="153"/>
      <c r="C111" s="153"/>
      <c r="D111" s="155"/>
      <c r="E111" s="152"/>
      <c r="F111" s="152"/>
      <c r="G111" s="152"/>
      <c r="H111" s="152">
        <f t="shared" si="16"/>
      </c>
      <c r="I111" s="150"/>
      <c r="J111" s="155"/>
      <c r="K111" s="152"/>
      <c r="L111" s="152"/>
      <c r="M111" s="152"/>
      <c r="N111" s="152">
        <f t="shared" si="17"/>
      </c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</row>
    <row r="112" spans="1:28" ht="11.25" customHeight="1">
      <c r="A112" s="153"/>
      <c r="B112" s="153"/>
      <c r="C112" s="153"/>
      <c r="D112" s="155"/>
      <c r="E112" s="152"/>
      <c r="F112" s="152"/>
      <c r="G112" s="152"/>
      <c r="H112" s="152">
        <f t="shared" si="16"/>
      </c>
      <c r="I112" s="150"/>
      <c r="J112" s="155"/>
      <c r="K112" s="152"/>
      <c r="L112" s="152"/>
      <c r="M112" s="152"/>
      <c r="N112" s="152">
        <f t="shared" si="17"/>
      </c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</row>
    <row r="113" spans="1:28" ht="11.25" customHeight="1">
      <c r="A113" s="153"/>
      <c r="B113" s="153"/>
      <c r="C113" s="153"/>
      <c r="D113" s="155"/>
      <c r="E113" s="152"/>
      <c r="F113" s="152"/>
      <c r="G113" s="152"/>
      <c r="H113" s="152">
        <f t="shared" si="16"/>
      </c>
      <c r="I113" s="150"/>
      <c r="J113" s="155"/>
      <c r="K113" s="152"/>
      <c r="L113" s="152"/>
      <c r="M113" s="152"/>
      <c r="N113" s="152">
        <f t="shared" si="17"/>
      </c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</row>
    <row r="114" spans="1:28" ht="11.25" customHeight="1">
      <c r="A114" s="153"/>
      <c r="B114" s="153"/>
      <c r="C114" s="153"/>
      <c r="D114" s="155"/>
      <c r="E114" s="152"/>
      <c r="F114" s="152"/>
      <c r="G114" s="152"/>
      <c r="H114" s="152">
        <f t="shared" si="16"/>
      </c>
      <c r="I114" s="150"/>
      <c r="J114" s="155"/>
      <c r="K114" s="152"/>
      <c r="L114" s="152"/>
      <c r="M114" s="152"/>
      <c r="N114" s="152">
        <f t="shared" si="17"/>
      </c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</row>
    <row r="115" spans="1:28" ht="11.25" customHeight="1">
      <c r="A115" s="153"/>
      <c r="B115" s="153"/>
      <c r="C115" s="153"/>
      <c r="D115" s="155"/>
      <c r="E115" s="152"/>
      <c r="F115" s="152"/>
      <c r="G115" s="152"/>
      <c r="H115" s="152">
        <f t="shared" si="16"/>
      </c>
      <c r="I115" s="150"/>
      <c r="J115" s="155"/>
      <c r="K115" s="152"/>
      <c r="L115" s="152"/>
      <c r="M115" s="152"/>
      <c r="N115" s="152">
        <f t="shared" si="17"/>
      </c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</row>
    <row r="116" spans="1:28" ht="11.25" customHeight="1">
      <c r="A116" s="153"/>
      <c r="B116" s="153"/>
      <c r="C116" s="153"/>
      <c r="D116" s="155"/>
      <c r="E116" s="152"/>
      <c r="F116" s="152"/>
      <c r="G116" s="152"/>
      <c r="H116" s="152">
        <f t="shared" si="16"/>
      </c>
      <c r="I116" s="150"/>
      <c r="J116" s="155"/>
      <c r="K116" s="152"/>
      <c r="L116" s="152"/>
      <c r="M116" s="152"/>
      <c r="N116" s="152">
        <f t="shared" si="17"/>
      </c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</row>
    <row r="117" spans="1:28" ht="11.25" customHeight="1">
      <c r="A117" s="153"/>
      <c r="B117" s="153"/>
      <c r="C117" s="153"/>
      <c r="D117" s="155"/>
      <c r="E117" s="152"/>
      <c r="F117" s="152"/>
      <c r="G117" s="152"/>
      <c r="H117" s="152">
        <f t="shared" si="16"/>
      </c>
      <c r="I117" s="150"/>
      <c r="J117" s="155"/>
      <c r="K117" s="152"/>
      <c r="L117" s="152"/>
      <c r="M117" s="152"/>
      <c r="N117" s="152">
        <f t="shared" si="17"/>
      </c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</row>
    <row r="118" spans="1:28" ht="11.25" customHeight="1">
      <c r="A118" s="153"/>
      <c r="B118" s="153"/>
      <c r="C118" s="153"/>
      <c r="D118" s="155"/>
      <c r="E118" s="152"/>
      <c r="F118" s="152"/>
      <c r="G118" s="152"/>
      <c r="H118" s="152">
        <f t="shared" si="16"/>
      </c>
      <c r="I118" s="150"/>
      <c r="J118" s="155"/>
      <c r="K118" s="152"/>
      <c r="L118" s="152"/>
      <c r="M118" s="152"/>
      <c r="N118" s="152">
        <f t="shared" si="17"/>
      </c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</row>
    <row r="119" spans="1:28" ht="11.25" customHeight="1">
      <c r="A119" s="153"/>
      <c r="B119" s="153"/>
      <c r="C119" s="153"/>
      <c r="D119" s="155"/>
      <c r="E119" s="152"/>
      <c r="F119" s="152"/>
      <c r="G119" s="152"/>
      <c r="H119" s="152">
        <f t="shared" si="16"/>
      </c>
      <c r="I119" s="150"/>
      <c r="J119" s="155"/>
      <c r="K119" s="152"/>
      <c r="L119" s="152"/>
      <c r="M119" s="152"/>
      <c r="N119" s="152">
        <f t="shared" si="17"/>
      </c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</row>
    <row r="120" spans="1:28" ht="11.25" customHeight="1">
      <c r="A120" s="153"/>
      <c r="B120" s="153"/>
      <c r="C120" s="153"/>
      <c r="D120" s="155"/>
      <c r="E120" s="152"/>
      <c r="F120" s="152"/>
      <c r="G120" s="152"/>
      <c r="H120" s="152">
        <f t="shared" si="16"/>
      </c>
      <c r="I120" s="150"/>
      <c r="J120" s="155"/>
      <c r="K120" s="152"/>
      <c r="L120" s="152"/>
      <c r="M120" s="152"/>
      <c r="N120" s="152">
        <f t="shared" si="17"/>
      </c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</row>
    <row r="121" spans="1:28" ht="11.25" customHeight="1">
      <c r="A121" s="153"/>
      <c r="B121" s="153"/>
      <c r="C121" s="153"/>
      <c r="D121" s="155"/>
      <c r="E121" s="152"/>
      <c r="F121" s="152"/>
      <c r="G121" s="152"/>
      <c r="H121" s="152">
        <f t="shared" si="16"/>
      </c>
      <c r="I121" s="150"/>
      <c r="J121" s="155"/>
      <c r="K121" s="152"/>
      <c r="L121" s="152"/>
      <c r="M121" s="152"/>
      <c r="N121" s="152">
        <f t="shared" si="17"/>
      </c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</row>
    <row r="122" spans="1:28" ht="11.25" customHeight="1">
      <c r="A122" s="153"/>
      <c r="B122" s="153"/>
      <c r="C122" s="153"/>
      <c r="D122" s="155"/>
      <c r="E122" s="152"/>
      <c r="F122" s="152"/>
      <c r="G122" s="152"/>
      <c r="H122" s="152">
        <f t="shared" si="16"/>
      </c>
      <c r="I122" s="150"/>
      <c r="J122" s="155"/>
      <c r="K122" s="152"/>
      <c r="L122" s="152"/>
      <c r="M122" s="152"/>
      <c r="N122" s="152">
        <f t="shared" si="17"/>
      </c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</row>
    <row r="123" spans="1:28" ht="11.25" customHeight="1">
      <c r="A123" s="153"/>
      <c r="B123" s="153"/>
      <c r="C123" s="153"/>
      <c r="D123" s="155"/>
      <c r="E123" s="152"/>
      <c r="F123" s="152"/>
      <c r="G123" s="152"/>
      <c r="H123" s="152">
        <f t="shared" si="16"/>
      </c>
      <c r="I123" s="150"/>
      <c r="J123" s="155"/>
      <c r="K123" s="152"/>
      <c r="L123" s="152"/>
      <c r="M123" s="152"/>
      <c r="N123" s="152">
        <f t="shared" si="17"/>
      </c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</row>
    <row r="124" spans="1:28" ht="11.25" customHeight="1">
      <c r="A124" s="153"/>
      <c r="B124" s="153"/>
      <c r="C124" s="153"/>
      <c r="D124" s="155"/>
      <c r="E124" s="152"/>
      <c r="F124" s="152"/>
      <c r="G124" s="152"/>
      <c r="H124" s="152">
        <f t="shared" si="16"/>
      </c>
      <c r="I124" s="150"/>
      <c r="J124" s="155"/>
      <c r="K124" s="152"/>
      <c r="L124" s="152"/>
      <c r="M124" s="152"/>
      <c r="N124" s="152">
        <f t="shared" si="17"/>
      </c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</row>
    <row r="125" spans="1:28" ht="11.25" customHeight="1">
      <c r="A125" s="153"/>
      <c r="B125" s="153"/>
      <c r="C125" s="153"/>
      <c r="D125" s="155"/>
      <c r="E125" s="152"/>
      <c r="F125" s="152"/>
      <c r="G125" s="152"/>
      <c r="H125" s="152">
        <f t="shared" si="16"/>
      </c>
      <c r="I125" s="150"/>
      <c r="J125" s="155"/>
      <c r="K125" s="152"/>
      <c r="L125" s="152"/>
      <c r="M125" s="152"/>
      <c r="N125" s="152">
        <f t="shared" si="17"/>
      </c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</row>
    <row r="126" spans="1:28" ht="11.25" customHeight="1">
      <c r="A126" s="153"/>
      <c r="B126" s="153"/>
      <c r="C126" s="153"/>
      <c r="D126" s="155"/>
      <c r="E126" s="152"/>
      <c r="F126" s="152"/>
      <c r="G126" s="152"/>
      <c r="H126" s="152">
        <f t="shared" si="16"/>
      </c>
      <c r="I126" s="150"/>
      <c r="J126" s="155"/>
      <c r="K126" s="152"/>
      <c r="L126" s="152"/>
      <c r="M126" s="152"/>
      <c r="N126" s="152">
        <f t="shared" si="17"/>
      </c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</row>
    <row r="127" spans="1:28" ht="11.25" customHeight="1">
      <c r="A127" s="153"/>
      <c r="B127" s="153"/>
      <c r="C127" s="153"/>
      <c r="D127" s="155"/>
      <c r="E127" s="152"/>
      <c r="F127" s="152"/>
      <c r="G127" s="152"/>
      <c r="H127" s="152">
        <f t="shared" si="16"/>
      </c>
      <c r="I127" s="150"/>
      <c r="J127" s="155"/>
      <c r="K127" s="152"/>
      <c r="L127" s="152"/>
      <c r="M127" s="152"/>
      <c r="N127" s="152">
        <f t="shared" si="17"/>
      </c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</row>
    <row r="128" spans="1:28" ht="11.25" customHeight="1">
      <c r="A128" s="153"/>
      <c r="B128" s="153"/>
      <c r="C128" s="153"/>
      <c r="D128" s="155"/>
      <c r="E128" s="152"/>
      <c r="F128" s="152"/>
      <c r="G128" s="152"/>
      <c r="H128" s="152">
        <f t="shared" si="16"/>
      </c>
      <c r="I128" s="150"/>
      <c r="J128" s="155"/>
      <c r="K128" s="152"/>
      <c r="L128" s="152"/>
      <c r="M128" s="152"/>
      <c r="N128" s="152">
        <f t="shared" si="17"/>
      </c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</row>
    <row r="129" spans="1:28" ht="11.25" customHeight="1">
      <c r="A129" s="153"/>
      <c r="B129" s="153"/>
      <c r="C129" s="153"/>
      <c r="D129" s="155"/>
      <c r="E129" s="152"/>
      <c r="F129" s="152"/>
      <c r="G129" s="152"/>
      <c r="H129" s="152">
        <f t="shared" si="16"/>
      </c>
      <c r="I129" s="150"/>
      <c r="J129" s="155"/>
      <c r="K129" s="152"/>
      <c r="L129" s="152"/>
      <c r="M129" s="152"/>
      <c r="N129" s="152">
        <f t="shared" si="17"/>
      </c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</row>
    <row r="130" spans="1:28" ht="11.25" customHeight="1">
      <c r="A130" s="153"/>
      <c r="B130" s="153"/>
      <c r="C130" s="153"/>
      <c r="D130" s="155"/>
      <c r="E130" s="152"/>
      <c r="F130" s="152"/>
      <c r="G130" s="152"/>
      <c r="H130" s="152">
        <f t="shared" si="16"/>
      </c>
      <c r="I130" s="150"/>
      <c r="J130" s="155"/>
      <c r="K130" s="152"/>
      <c r="L130" s="152"/>
      <c r="M130" s="152"/>
      <c r="N130" s="152">
        <f t="shared" si="17"/>
      </c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</row>
    <row r="131" spans="1:28" ht="11.25" customHeight="1">
      <c r="A131" s="153"/>
      <c r="B131" s="153"/>
      <c r="C131" s="153"/>
      <c r="D131" s="155"/>
      <c r="E131" s="152"/>
      <c r="F131" s="152"/>
      <c r="G131" s="152"/>
      <c r="H131" s="152">
        <f t="shared" si="16"/>
      </c>
      <c r="I131" s="150"/>
      <c r="J131" s="155"/>
      <c r="K131" s="152"/>
      <c r="L131" s="152"/>
      <c r="M131" s="152"/>
      <c r="N131" s="152">
        <f t="shared" si="17"/>
      </c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</row>
    <row r="132" spans="1:28" ht="11.25" customHeight="1">
      <c r="A132" s="153"/>
      <c r="B132" s="153"/>
      <c r="C132" s="153"/>
      <c r="D132" s="155"/>
      <c r="E132" s="152"/>
      <c r="F132" s="152"/>
      <c r="G132" s="152"/>
      <c r="H132" s="152">
        <f t="shared" si="16"/>
      </c>
      <c r="I132" s="150"/>
      <c r="J132" s="155"/>
      <c r="K132" s="152"/>
      <c r="L132" s="152"/>
      <c r="M132" s="152"/>
      <c r="N132" s="152">
        <f t="shared" si="17"/>
      </c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</row>
    <row r="133" spans="1:28" ht="11.25">
      <c r="A133" s="153"/>
      <c r="B133" s="153"/>
      <c r="C133" s="153"/>
      <c r="D133" s="155"/>
      <c r="E133" s="152"/>
      <c r="F133" s="152"/>
      <c r="G133" s="152"/>
      <c r="H133" s="152">
        <f t="shared" si="16"/>
      </c>
      <c r="I133" s="150"/>
      <c r="J133" s="155"/>
      <c r="K133" s="152"/>
      <c r="L133" s="152"/>
      <c r="M133" s="152"/>
      <c r="N133" s="152">
        <f t="shared" si="17"/>
      </c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</row>
    <row r="134" spans="1:28" ht="11.25">
      <c r="A134" s="153"/>
      <c r="B134" s="153"/>
      <c r="C134" s="153"/>
      <c r="D134" s="155"/>
      <c r="E134" s="152"/>
      <c r="F134" s="152"/>
      <c r="G134" s="152"/>
      <c r="H134" s="152">
        <f t="shared" si="16"/>
      </c>
      <c r="I134" s="150"/>
      <c r="J134" s="155"/>
      <c r="K134" s="152"/>
      <c r="L134" s="152"/>
      <c r="M134" s="152"/>
      <c r="N134" s="152">
        <f t="shared" si="17"/>
      </c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</row>
    <row r="135" spans="1:28" ht="11.25">
      <c r="A135" s="153"/>
      <c r="B135" s="153"/>
      <c r="C135" s="153"/>
      <c r="D135" s="155"/>
      <c r="E135" s="152"/>
      <c r="F135" s="152"/>
      <c r="G135" s="152"/>
      <c r="H135" s="152">
        <f t="shared" si="16"/>
      </c>
      <c r="I135" s="150"/>
      <c r="J135" s="155"/>
      <c r="K135" s="152"/>
      <c r="L135" s="152"/>
      <c r="M135" s="152"/>
      <c r="N135" s="152">
        <f t="shared" si="17"/>
      </c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</row>
    <row r="136" spans="1:28" ht="11.25">
      <c r="A136" s="153"/>
      <c r="B136" s="153"/>
      <c r="C136" s="153"/>
      <c r="D136" s="155"/>
      <c r="E136" s="152"/>
      <c r="F136" s="152"/>
      <c r="G136" s="152"/>
      <c r="H136" s="152">
        <f t="shared" si="16"/>
      </c>
      <c r="I136" s="150"/>
      <c r="J136" s="155"/>
      <c r="K136" s="152"/>
      <c r="L136" s="152"/>
      <c r="M136" s="152"/>
      <c r="N136" s="152">
        <f t="shared" si="17"/>
      </c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</row>
    <row r="137" spans="1:28" ht="11.25">
      <c r="A137" s="153"/>
      <c r="B137" s="153"/>
      <c r="C137" s="153"/>
      <c r="D137" s="155"/>
      <c r="E137" s="152"/>
      <c r="F137" s="152"/>
      <c r="G137" s="152"/>
      <c r="H137" s="152">
        <f t="shared" si="16"/>
      </c>
      <c r="I137" s="150"/>
      <c r="J137" s="155"/>
      <c r="K137" s="152"/>
      <c r="L137" s="152"/>
      <c r="M137" s="152"/>
      <c r="N137" s="152">
        <f t="shared" si="17"/>
      </c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</row>
    <row r="138" spans="1:28" ht="11.25">
      <c r="A138" s="153"/>
      <c r="B138" s="162"/>
      <c r="C138" s="153"/>
      <c r="D138" s="150"/>
      <c r="E138" s="152"/>
      <c r="F138" s="152"/>
      <c r="G138" s="152"/>
      <c r="H138" s="151"/>
      <c r="I138" s="150"/>
      <c r="J138" s="150"/>
      <c r="K138" s="163"/>
      <c r="L138" s="163"/>
      <c r="M138" s="163"/>
      <c r="N138" s="150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</row>
    <row r="139" spans="1:28" ht="11.25">
      <c r="A139" s="153"/>
      <c r="B139" s="153"/>
      <c r="C139" s="153"/>
      <c r="D139" s="150"/>
      <c r="E139" s="151"/>
      <c r="F139" s="151"/>
      <c r="G139" s="151"/>
      <c r="H139" s="151"/>
      <c r="I139" s="150"/>
      <c r="J139" s="150"/>
      <c r="K139" s="150"/>
      <c r="L139" s="150"/>
      <c r="M139" s="150"/>
      <c r="N139" s="150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</row>
    <row r="140" spans="1:28" ht="11.25">
      <c r="A140" s="157"/>
      <c r="B140" s="153"/>
      <c r="C140" s="153"/>
      <c r="D140" s="150"/>
      <c r="E140" s="151"/>
      <c r="F140" s="151"/>
      <c r="G140" s="151"/>
      <c r="H140" s="151"/>
      <c r="I140" s="150"/>
      <c r="J140" s="150"/>
      <c r="K140" s="150"/>
      <c r="L140" s="150"/>
      <c r="M140" s="150"/>
      <c r="N140" s="150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</row>
    <row r="141" spans="1:28" ht="11.25">
      <c r="A141" s="157"/>
      <c r="B141" s="153"/>
      <c r="C141" s="153"/>
      <c r="D141" s="150"/>
      <c r="E141" s="151"/>
      <c r="F141" s="151"/>
      <c r="G141" s="151"/>
      <c r="H141" s="151"/>
      <c r="I141" s="150"/>
      <c r="J141" s="150"/>
      <c r="K141" s="150"/>
      <c r="L141" s="150"/>
      <c r="M141" s="150"/>
      <c r="N141" s="150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</row>
    <row r="142" spans="1:28" ht="11.25">
      <c r="A142" s="157"/>
      <c r="B142" s="153"/>
      <c r="C142" s="153"/>
      <c r="D142" s="150"/>
      <c r="E142" s="151"/>
      <c r="F142" s="151"/>
      <c r="G142" s="151"/>
      <c r="H142" s="151"/>
      <c r="I142" s="150"/>
      <c r="J142" s="150"/>
      <c r="K142" s="150"/>
      <c r="L142" s="150"/>
      <c r="M142" s="150"/>
      <c r="N142" s="150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</row>
    <row r="143" spans="1:28" ht="11.25">
      <c r="A143" s="157"/>
      <c r="B143" s="153"/>
      <c r="C143" s="153"/>
      <c r="D143" s="150"/>
      <c r="E143" s="151"/>
      <c r="F143" s="151"/>
      <c r="G143" s="151"/>
      <c r="H143" s="151"/>
      <c r="I143" s="150"/>
      <c r="J143" s="150"/>
      <c r="K143" s="150"/>
      <c r="L143" s="150"/>
      <c r="M143" s="150"/>
      <c r="N143" s="150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</row>
    <row r="144" spans="14:28" ht="11.25">
      <c r="N144" s="150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</row>
    <row r="145" spans="14:28" ht="9.75">
      <c r="N145" s="132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</row>
    <row r="146" spans="14:28" ht="11.25">
      <c r="N146" s="158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</row>
    <row r="147" ht="11.25">
      <c r="N147" s="158"/>
    </row>
    <row r="148" ht="11.25">
      <c r="N148" s="158"/>
    </row>
    <row r="149" ht="11.25">
      <c r="N149" s="158"/>
    </row>
    <row r="150" ht="11.25">
      <c r="N150" s="158"/>
    </row>
  </sheetData>
  <sheetProtection/>
  <mergeCells count="22">
    <mergeCell ref="D4:H4"/>
    <mergeCell ref="J4:N4"/>
    <mergeCell ref="R4:V4"/>
    <mergeCell ref="X4:AB4"/>
    <mergeCell ref="A89:E89"/>
    <mergeCell ref="A91:E91"/>
    <mergeCell ref="A93:G93"/>
    <mergeCell ref="A84:E84"/>
    <mergeCell ref="A85:E85"/>
    <mergeCell ref="A86:E86"/>
    <mergeCell ref="A87:E87"/>
    <mergeCell ref="A88:E88"/>
    <mergeCell ref="A94:N94"/>
    <mergeCell ref="R71:V71"/>
    <mergeCell ref="X71:AB71"/>
    <mergeCell ref="O91:AB91"/>
    <mergeCell ref="O93:R93"/>
    <mergeCell ref="O94:Y94"/>
    <mergeCell ref="A82:E82"/>
    <mergeCell ref="A83:E83"/>
    <mergeCell ref="A90:G90"/>
    <mergeCell ref="A92:E92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  <rowBreaks count="1" manualBreakCount="1">
    <brk id="9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95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42</v>
      </c>
      <c r="D26" s="102">
        <v>42</v>
      </c>
      <c r="E26" s="102">
        <v>42</v>
      </c>
      <c r="F26" s="103">
        <v>100</v>
      </c>
      <c r="G26" s="104"/>
      <c r="H26" s="218">
        <v>1.48</v>
      </c>
      <c r="I26" s="219">
        <v>1.48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>
        <v>16</v>
      </c>
      <c r="D30" s="94">
        <v>13</v>
      </c>
      <c r="E30" s="94">
        <v>13</v>
      </c>
      <c r="F30" s="95"/>
      <c r="G30" s="95"/>
      <c r="H30" s="217"/>
      <c r="I30" s="217">
        <v>0.715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16</v>
      </c>
      <c r="D31" s="102">
        <v>13</v>
      </c>
      <c r="E31" s="102">
        <v>13</v>
      </c>
      <c r="F31" s="103">
        <v>100</v>
      </c>
      <c r="G31" s="104"/>
      <c r="H31" s="218"/>
      <c r="I31" s="219">
        <v>0.715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120</v>
      </c>
      <c r="D33" s="94">
        <v>120</v>
      </c>
      <c r="E33" s="94">
        <v>100</v>
      </c>
      <c r="F33" s="95"/>
      <c r="G33" s="95"/>
      <c r="H33" s="217">
        <v>3.768</v>
      </c>
      <c r="I33" s="217">
        <v>3.8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13</v>
      </c>
      <c r="D34" s="94">
        <v>13</v>
      </c>
      <c r="E34" s="94">
        <v>14</v>
      </c>
      <c r="F34" s="95"/>
      <c r="G34" s="95"/>
      <c r="H34" s="217">
        <v>0.463</v>
      </c>
      <c r="I34" s="217">
        <v>0.45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20</v>
      </c>
      <c r="D35" s="94">
        <v>18</v>
      </c>
      <c r="E35" s="94">
        <v>20</v>
      </c>
      <c r="F35" s="95"/>
      <c r="G35" s="95"/>
      <c r="H35" s="217">
        <v>0.832</v>
      </c>
      <c r="I35" s="217">
        <v>0.75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146</v>
      </c>
      <c r="D36" s="94">
        <v>146</v>
      </c>
      <c r="E36" s="94">
        <v>146</v>
      </c>
      <c r="F36" s="95"/>
      <c r="G36" s="95"/>
      <c r="H36" s="217">
        <v>4.089</v>
      </c>
      <c r="I36" s="217">
        <v>4.089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299</v>
      </c>
      <c r="D37" s="102">
        <v>297</v>
      </c>
      <c r="E37" s="102">
        <v>280</v>
      </c>
      <c r="F37" s="103">
        <v>94.27609427609427</v>
      </c>
      <c r="G37" s="104"/>
      <c r="H37" s="218">
        <v>9.152000000000001</v>
      </c>
      <c r="I37" s="219">
        <v>9.089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13</v>
      </c>
      <c r="D39" s="102">
        <v>10</v>
      </c>
      <c r="E39" s="102">
        <v>15</v>
      </c>
      <c r="F39" s="103">
        <v>150</v>
      </c>
      <c r="G39" s="104"/>
      <c r="H39" s="218">
        <v>0.379</v>
      </c>
      <c r="I39" s="219">
        <v>0.29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>
        <v>10</v>
      </c>
      <c r="D43" s="94">
        <v>6</v>
      </c>
      <c r="E43" s="94">
        <v>6</v>
      </c>
      <c r="F43" s="95"/>
      <c r="G43" s="95"/>
      <c r="H43" s="217">
        <v>0.24</v>
      </c>
      <c r="I43" s="217">
        <v>0.096</v>
      </c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>
        <v>2</v>
      </c>
      <c r="D45" s="94">
        <v>2</v>
      </c>
      <c r="E45" s="94">
        <v>1</v>
      </c>
      <c r="F45" s="95"/>
      <c r="G45" s="95"/>
      <c r="H45" s="217">
        <v>0.052</v>
      </c>
      <c r="I45" s="217">
        <v>0.056</v>
      </c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>
        <v>12</v>
      </c>
      <c r="D50" s="102">
        <v>8</v>
      </c>
      <c r="E50" s="102">
        <v>7</v>
      </c>
      <c r="F50" s="103">
        <v>87.5</v>
      </c>
      <c r="G50" s="104"/>
      <c r="H50" s="218">
        <v>0.292</v>
      </c>
      <c r="I50" s="219">
        <v>0.152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125</v>
      </c>
      <c r="D54" s="94">
        <v>150</v>
      </c>
      <c r="E54" s="94">
        <v>130</v>
      </c>
      <c r="F54" s="95"/>
      <c r="G54" s="95"/>
      <c r="H54" s="217">
        <v>6.5</v>
      </c>
      <c r="I54" s="217">
        <v>7.2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285</v>
      </c>
      <c r="D55" s="94">
        <v>272</v>
      </c>
      <c r="E55" s="94">
        <v>280</v>
      </c>
      <c r="F55" s="95"/>
      <c r="G55" s="95"/>
      <c r="H55" s="217">
        <v>14.25</v>
      </c>
      <c r="I55" s="217">
        <v>13.6</v>
      </c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>
        <v>75</v>
      </c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>
        <v>38</v>
      </c>
      <c r="D58" s="94">
        <v>40</v>
      </c>
      <c r="E58" s="94">
        <v>38</v>
      </c>
      <c r="F58" s="95"/>
      <c r="G58" s="95"/>
      <c r="H58" s="217">
        <v>1.444</v>
      </c>
      <c r="I58" s="217">
        <v>1.52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448</v>
      </c>
      <c r="D59" s="102">
        <v>462</v>
      </c>
      <c r="E59" s="102">
        <v>448</v>
      </c>
      <c r="F59" s="103">
        <v>96.96969696969697</v>
      </c>
      <c r="G59" s="104"/>
      <c r="H59" s="218">
        <v>97.194</v>
      </c>
      <c r="I59" s="219">
        <v>22.32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180</v>
      </c>
      <c r="D61" s="94">
        <v>150</v>
      </c>
      <c r="E61" s="94">
        <v>140</v>
      </c>
      <c r="F61" s="95"/>
      <c r="G61" s="95"/>
      <c r="H61" s="217">
        <v>6.3</v>
      </c>
      <c r="I61" s="217">
        <v>5.25</v>
      </c>
      <c r="J61" s="217"/>
      <c r="K61" s="96"/>
    </row>
    <row r="62" spans="1:11" s="97" customFormat="1" ht="11.25" customHeight="1">
      <c r="A62" s="99" t="s">
        <v>48</v>
      </c>
      <c r="B62" s="93"/>
      <c r="C62" s="94">
        <v>157</v>
      </c>
      <c r="D62" s="94">
        <v>159</v>
      </c>
      <c r="E62" s="94">
        <v>174</v>
      </c>
      <c r="F62" s="95"/>
      <c r="G62" s="95"/>
      <c r="H62" s="217">
        <v>3.259</v>
      </c>
      <c r="I62" s="217">
        <v>3.549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1117</v>
      </c>
      <c r="D63" s="94">
        <v>1142</v>
      </c>
      <c r="E63" s="94">
        <v>1139</v>
      </c>
      <c r="F63" s="95"/>
      <c r="G63" s="95"/>
      <c r="H63" s="217">
        <v>61.218</v>
      </c>
      <c r="I63" s="217">
        <v>72.7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1454</v>
      </c>
      <c r="D64" s="102">
        <v>1451</v>
      </c>
      <c r="E64" s="102">
        <v>1453</v>
      </c>
      <c r="F64" s="103">
        <v>100.13783597518952</v>
      </c>
      <c r="G64" s="104"/>
      <c r="H64" s="218">
        <v>70.777</v>
      </c>
      <c r="I64" s="219">
        <v>81.499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651</v>
      </c>
      <c r="D66" s="102">
        <v>647</v>
      </c>
      <c r="E66" s="102">
        <v>550</v>
      </c>
      <c r="F66" s="103">
        <v>85.00772797527048</v>
      </c>
      <c r="G66" s="104"/>
      <c r="H66" s="218">
        <v>29.49</v>
      </c>
      <c r="I66" s="219">
        <v>41.514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18</v>
      </c>
      <c r="D72" s="94">
        <v>18</v>
      </c>
      <c r="E72" s="94">
        <v>15</v>
      </c>
      <c r="F72" s="95"/>
      <c r="G72" s="95"/>
      <c r="H72" s="217">
        <v>0.315</v>
      </c>
      <c r="I72" s="217">
        <v>0.314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76</v>
      </c>
      <c r="D73" s="94">
        <v>76</v>
      </c>
      <c r="E73" s="94">
        <v>75</v>
      </c>
      <c r="F73" s="95"/>
      <c r="G73" s="95"/>
      <c r="H73" s="217">
        <v>1.707</v>
      </c>
      <c r="I73" s="217">
        <v>1.707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495</v>
      </c>
      <c r="D74" s="94">
        <v>470</v>
      </c>
      <c r="E74" s="94">
        <v>450</v>
      </c>
      <c r="F74" s="95"/>
      <c r="G74" s="95"/>
      <c r="H74" s="217">
        <v>23.513</v>
      </c>
      <c r="I74" s="217">
        <v>23.5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54</v>
      </c>
      <c r="D75" s="94">
        <v>54</v>
      </c>
      <c r="E75" s="94">
        <v>54</v>
      </c>
      <c r="F75" s="95"/>
      <c r="G75" s="95"/>
      <c r="H75" s="217">
        <v>2.25</v>
      </c>
      <c r="I75" s="217">
        <v>1.994</v>
      </c>
      <c r="J75" s="217"/>
      <c r="K75" s="96"/>
    </row>
    <row r="76" spans="1:11" s="97" customFormat="1" ht="11.25" customHeight="1">
      <c r="A76" s="99" t="s">
        <v>59</v>
      </c>
      <c r="B76" s="93"/>
      <c r="C76" s="94">
        <v>55</v>
      </c>
      <c r="D76" s="94">
        <v>55</v>
      </c>
      <c r="E76" s="94">
        <v>55</v>
      </c>
      <c r="F76" s="95"/>
      <c r="G76" s="95"/>
      <c r="H76" s="217">
        <v>1.65</v>
      </c>
      <c r="I76" s="217">
        <v>1.65</v>
      </c>
      <c r="J76" s="217"/>
      <c r="K76" s="96"/>
    </row>
    <row r="77" spans="1:11" s="97" customFormat="1" ht="11.25" customHeight="1">
      <c r="A77" s="99" t="s">
        <v>60</v>
      </c>
      <c r="B77" s="93"/>
      <c r="C77" s="94">
        <v>55</v>
      </c>
      <c r="D77" s="94">
        <v>61</v>
      </c>
      <c r="E77" s="94">
        <v>111</v>
      </c>
      <c r="F77" s="95"/>
      <c r="G77" s="95"/>
      <c r="H77" s="217">
        <v>2.35</v>
      </c>
      <c r="I77" s="217">
        <v>2.386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178</v>
      </c>
      <c r="D78" s="94">
        <v>185</v>
      </c>
      <c r="E78" s="94">
        <v>190</v>
      </c>
      <c r="F78" s="95"/>
      <c r="G78" s="95"/>
      <c r="H78" s="217">
        <v>7.247</v>
      </c>
      <c r="I78" s="217">
        <v>8.325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279</v>
      </c>
      <c r="D79" s="94">
        <v>216</v>
      </c>
      <c r="E79" s="94">
        <v>183</v>
      </c>
      <c r="F79" s="95"/>
      <c r="G79" s="95"/>
      <c r="H79" s="217">
        <v>11.16</v>
      </c>
      <c r="I79" s="217">
        <v>11.53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1210</v>
      </c>
      <c r="D80" s="102">
        <v>1135</v>
      </c>
      <c r="E80" s="102">
        <v>1133</v>
      </c>
      <c r="F80" s="103">
        <v>99.8237885462555</v>
      </c>
      <c r="G80" s="104"/>
      <c r="H80" s="218">
        <v>50.19200000000001</v>
      </c>
      <c r="I80" s="219">
        <v>51.406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4145</v>
      </c>
      <c r="D87" s="117">
        <v>4065</v>
      </c>
      <c r="E87" s="117">
        <v>3941</v>
      </c>
      <c r="F87" s="118">
        <f>IF(D87&gt;0,100*E87/D87,0)</f>
        <v>96.94956949569496</v>
      </c>
      <c r="G87" s="104"/>
      <c r="H87" s="222">
        <v>258.956</v>
      </c>
      <c r="I87" s="223">
        <v>208.465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5" zoomScaleSheetLayoutView="95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96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>
        <v>20</v>
      </c>
      <c r="D20" s="94">
        <v>20</v>
      </c>
      <c r="E20" s="94"/>
      <c r="F20" s="95"/>
      <c r="G20" s="95"/>
      <c r="H20" s="217">
        <v>0.37</v>
      </c>
      <c r="I20" s="217">
        <v>0.34</v>
      </c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20</v>
      </c>
      <c r="D22" s="102">
        <v>20</v>
      </c>
      <c r="E22" s="102"/>
      <c r="F22" s="103"/>
      <c r="G22" s="104"/>
      <c r="H22" s="218">
        <v>0.37</v>
      </c>
      <c r="I22" s="219">
        <v>0.34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294</v>
      </c>
      <c r="D24" s="102">
        <v>335</v>
      </c>
      <c r="E24" s="102"/>
      <c r="F24" s="103"/>
      <c r="G24" s="104"/>
      <c r="H24" s="218">
        <v>16.06</v>
      </c>
      <c r="I24" s="219">
        <v>19.515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21</v>
      </c>
      <c r="D26" s="102">
        <v>20</v>
      </c>
      <c r="E26" s="102">
        <v>20</v>
      </c>
      <c r="F26" s="103">
        <v>100</v>
      </c>
      <c r="G26" s="104"/>
      <c r="H26" s="218">
        <v>1.24</v>
      </c>
      <c r="I26" s="219">
        <v>1.3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>
        <v>305</v>
      </c>
      <c r="E28" s="94">
        <v>20</v>
      </c>
      <c r="F28" s="95"/>
      <c r="G28" s="95"/>
      <c r="H28" s="217"/>
      <c r="I28" s="217">
        <v>19.52</v>
      </c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>
        <v>920</v>
      </c>
      <c r="D30" s="94">
        <v>905</v>
      </c>
      <c r="E30" s="94">
        <v>900</v>
      </c>
      <c r="F30" s="95"/>
      <c r="G30" s="95"/>
      <c r="H30" s="217">
        <v>59.8</v>
      </c>
      <c r="I30" s="217">
        <v>60.582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920</v>
      </c>
      <c r="D31" s="102">
        <v>1210</v>
      </c>
      <c r="E31" s="102">
        <v>920</v>
      </c>
      <c r="F31" s="103">
        <v>76.03305785123968</v>
      </c>
      <c r="G31" s="104"/>
      <c r="H31" s="218">
        <v>59.8</v>
      </c>
      <c r="I31" s="219">
        <v>80.102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30</v>
      </c>
      <c r="D33" s="94">
        <v>30</v>
      </c>
      <c r="E33" s="94">
        <v>30</v>
      </c>
      <c r="F33" s="95"/>
      <c r="G33" s="95"/>
      <c r="H33" s="217">
        <v>0.903</v>
      </c>
      <c r="I33" s="217">
        <v>0.9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100</v>
      </c>
      <c r="D34" s="94">
        <v>100</v>
      </c>
      <c r="E34" s="94"/>
      <c r="F34" s="95"/>
      <c r="G34" s="95"/>
      <c r="H34" s="217">
        <v>3.567</v>
      </c>
      <c r="I34" s="217">
        <v>3.55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61</v>
      </c>
      <c r="D35" s="94">
        <v>62</v>
      </c>
      <c r="E35" s="94">
        <v>60</v>
      </c>
      <c r="F35" s="95"/>
      <c r="G35" s="95"/>
      <c r="H35" s="217">
        <v>2.496</v>
      </c>
      <c r="I35" s="217">
        <v>2.5</v>
      </c>
      <c r="J35" s="217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7"/>
      <c r="I36" s="217"/>
      <c r="J36" s="217"/>
      <c r="K36" s="96"/>
    </row>
    <row r="37" spans="1:11" s="106" customFormat="1" ht="11.25" customHeight="1">
      <c r="A37" s="100" t="s">
        <v>28</v>
      </c>
      <c r="B37" s="101"/>
      <c r="C37" s="102">
        <v>191</v>
      </c>
      <c r="D37" s="102">
        <v>192</v>
      </c>
      <c r="E37" s="102">
        <v>90</v>
      </c>
      <c r="F37" s="103">
        <v>46.875</v>
      </c>
      <c r="G37" s="104"/>
      <c r="H37" s="218">
        <v>6.966000000000001</v>
      </c>
      <c r="I37" s="219">
        <v>6.95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64</v>
      </c>
      <c r="D39" s="102">
        <v>65</v>
      </c>
      <c r="E39" s="102">
        <v>70</v>
      </c>
      <c r="F39" s="103">
        <v>107.6923076923077</v>
      </c>
      <c r="G39" s="104"/>
      <c r="H39" s="218">
        <v>1.929</v>
      </c>
      <c r="I39" s="219">
        <v>1.94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104</v>
      </c>
      <c r="D41" s="94">
        <v>147</v>
      </c>
      <c r="E41" s="94"/>
      <c r="F41" s="95"/>
      <c r="G41" s="95"/>
      <c r="H41" s="217">
        <v>7.28</v>
      </c>
      <c r="I41" s="217">
        <v>10.305</v>
      </c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>
        <v>3</v>
      </c>
      <c r="D43" s="94">
        <v>32</v>
      </c>
      <c r="E43" s="94"/>
      <c r="F43" s="95"/>
      <c r="G43" s="95"/>
      <c r="H43" s="217">
        <v>0.066</v>
      </c>
      <c r="I43" s="217">
        <v>1.44</v>
      </c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>
        <v>20</v>
      </c>
      <c r="D45" s="94">
        <v>20</v>
      </c>
      <c r="E45" s="94"/>
      <c r="F45" s="95"/>
      <c r="G45" s="95"/>
      <c r="H45" s="217">
        <v>0.5</v>
      </c>
      <c r="I45" s="217">
        <v>0.6</v>
      </c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>
        <v>690</v>
      </c>
      <c r="D48" s="94">
        <v>495</v>
      </c>
      <c r="E48" s="94"/>
      <c r="F48" s="95"/>
      <c r="G48" s="95"/>
      <c r="H48" s="217">
        <v>24.15</v>
      </c>
      <c r="I48" s="217">
        <v>17.325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184</v>
      </c>
      <c r="D49" s="94">
        <v>177</v>
      </c>
      <c r="E49" s="94"/>
      <c r="F49" s="95"/>
      <c r="G49" s="95"/>
      <c r="H49" s="217">
        <v>7.176</v>
      </c>
      <c r="I49" s="217">
        <v>7.08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1001</v>
      </c>
      <c r="D50" s="102">
        <v>871</v>
      </c>
      <c r="E50" s="102"/>
      <c r="F50" s="103"/>
      <c r="G50" s="104"/>
      <c r="H50" s="218">
        <v>39.172</v>
      </c>
      <c r="I50" s="219">
        <v>36.75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398</v>
      </c>
      <c r="D52" s="102">
        <v>398</v>
      </c>
      <c r="E52" s="102">
        <v>398</v>
      </c>
      <c r="F52" s="103">
        <v>100</v>
      </c>
      <c r="G52" s="104"/>
      <c r="H52" s="218">
        <v>16.184</v>
      </c>
      <c r="I52" s="219">
        <v>16.184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4541</v>
      </c>
      <c r="D54" s="94">
        <v>4438</v>
      </c>
      <c r="E54" s="94">
        <v>5000</v>
      </c>
      <c r="F54" s="95"/>
      <c r="G54" s="95"/>
      <c r="H54" s="217">
        <v>322.411</v>
      </c>
      <c r="I54" s="217">
        <v>332.85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1679</v>
      </c>
      <c r="D55" s="94">
        <v>1675</v>
      </c>
      <c r="E55" s="94">
        <v>1700</v>
      </c>
      <c r="F55" s="95"/>
      <c r="G55" s="95"/>
      <c r="H55" s="217">
        <v>100.74</v>
      </c>
      <c r="I55" s="217">
        <v>100.5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1200</v>
      </c>
      <c r="D56" s="94">
        <v>1057</v>
      </c>
      <c r="E56" s="94">
        <v>1190</v>
      </c>
      <c r="F56" s="95"/>
      <c r="G56" s="95"/>
      <c r="H56" s="217"/>
      <c r="I56" s="217">
        <v>63.84</v>
      </c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>
        <v>711</v>
      </c>
      <c r="D58" s="94">
        <v>677</v>
      </c>
      <c r="E58" s="94">
        <v>623</v>
      </c>
      <c r="F58" s="95"/>
      <c r="G58" s="95"/>
      <c r="H58" s="217">
        <v>45.504</v>
      </c>
      <c r="I58" s="217">
        <v>48.473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8131</v>
      </c>
      <c r="D59" s="102">
        <v>7847</v>
      </c>
      <c r="E59" s="102">
        <v>8513</v>
      </c>
      <c r="F59" s="103">
        <v>108.4873199949025</v>
      </c>
      <c r="G59" s="104"/>
      <c r="H59" s="218">
        <v>468.65500000000003</v>
      </c>
      <c r="I59" s="219">
        <v>545.663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110</v>
      </c>
      <c r="D61" s="94">
        <v>80</v>
      </c>
      <c r="E61" s="94">
        <v>60</v>
      </c>
      <c r="F61" s="95"/>
      <c r="G61" s="95"/>
      <c r="H61" s="217">
        <v>3.85</v>
      </c>
      <c r="I61" s="217">
        <v>2.8</v>
      </c>
      <c r="J61" s="217"/>
      <c r="K61" s="96"/>
    </row>
    <row r="62" spans="1:11" s="97" customFormat="1" ht="11.25" customHeight="1">
      <c r="A62" s="99" t="s">
        <v>48</v>
      </c>
      <c r="B62" s="93"/>
      <c r="C62" s="94">
        <v>62</v>
      </c>
      <c r="D62" s="94">
        <v>86</v>
      </c>
      <c r="E62" s="94">
        <v>83</v>
      </c>
      <c r="F62" s="95"/>
      <c r="G62" s="95"/>
      <c r="H62" s="217">
        <v>1.12</v>
      </c>
      <c r="I62" s="217">
        <v>1.833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25</v>
      </c>
      <c r="D63" s="94"/>
      <c r="E63" s="94"/>
      <c r="F63" s="95"/>
      <c r="G63" s="95"/>
      <c r="H63" s="217">
        <v>1.26</v>
      </c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>
        <v>197</v>
      </c>
      <c r="D64" s="102">
        <v>166</v>
      </c>
      <c r="E64" s="102">
        <v>143</v>
      </c>
      <c r="F64" s="103">
        <v>86.144578313253</v>
      </c>
      <c r="G64" s="104"/>
      <c r="H64" s="218">
        <v>6.23</v>
      </c>
      <c r="I64" s="219">
        <v>4.633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184</v>
      </c>
      <c r="D66" s="102">
        <v>184</v>
      </c>
      <c r="E66" s="102">
        <v>160</v>
      </c>
      <c r="F66" s="103">
        <v>86.95652173913044</v>
      </c>
      <c r="G66" s="104"/>
      <c r="H66" s="218">
        <v>9.32</v>
      </c>
      <c r="I66" s="219">
        <v>7.36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36</v>
      </c>
      <c r="D72" s="94">
        <v>36</v>
      </c>
      <c r="E72" s="94">
        <v>19</v>
      </c>
      <c r="F72" s="95"/>
      <c r="G72" s="95"/>
      <c r="H72" s="217">
        <v>0.648</v>
      </c>
      <c r="I72" s="217">
        <v>0.649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80</v>
      </c>
      <c r="D73" s="94">
        <v>80</v>
      </c>
      <c r="E73" s="94">
        <v>86</v>
      </c>
      <c r="F73" s="95"/>
      <c r="G73" s="95"/>
      <c r="H73" s="217">
        <v>3.755</v>
      </c>
      <c r="I73" s="217">
        <v>1.225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346</v>
      </c>
      <c r="D74" s="94">
        <v>290</v>
      </c>
      <c r="E74" s="94">
        <v>300</v>
      </c>
      <c r="F74" s="95"/>
      <c r="G74" s="95"/>
      <c r="H74" s="217">
        <v>16.435</v>
      </c>
      <c r="I74" s="217">
        <v>13.5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143</v>
      </c>
      <c r="D75" s="94">
        <v>12</v>
      </c>
      <c r="E75" s="94">
        <v>12</v>
      </c>
      <c r="F75" s="95"/>
      <c r="G75" s="95"/>
      <c r="H75" s="217">
        <v>6.918</v>
      </c>
      <c r="I75" s="217">
        <v>0.718</v>
      </c>
      <c r="J75" s="217"/>
      <c r="K75" s="96"/>
    </row>
    <row r="76" spans="1:11" s="97" customFormat="1" ht="11.25" customHeight="1">
      <c r="A76" s="99" t="s">
        <v>59</v>
      </c>
      <c r="B76" s="93"/>
      <c r="C76" s="94">
        <v>50</v>
      </c>
      <c r="D76" s="94">
        <v>52</v>
      </c>
      <c r="E76" s="94">
        <v>52</v>
      </c>
      <c r="F76" s="95"/>
      <c r="G76" s="95"/>
      <c r="H76" s="217">
        <v>1.5</v>
      </c>
      <c r="I76" s="217">
        <v>1.456</v>
      </c>
      <c r="J76" s="217"/>
      <c r="K76" s="96"/>
    </row>
    <row r="77" spans="1:11" s="97" customFormat="1" ht="11.25" customHeight="1">
      <c r="A77" s="99" t="s">
        <v>60</v>
      </c>
      <c r="B77" s="93"/>
      <c r="C77" s="94">
        <v>106</v>
      </c>
      <c r="D77" s="94">
        <v>3</v>
      </c>
      <c r="E77" s="94">
        <v>2</v>
      </c>
      <c r="F77" s="95"/>
      <c r="G77" s="95"/>
      <c r="H77" s="217">
        <v>4.185</v>
      </c>
      <c r="I77" s="217">
        <v>0.117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414</v>
      </c>
      <c r="D78" s="94">
        <v>435</v>
      </c>
      <c r="E78" s="94">
        <v>445</v>
      </c>
      <c r="F78" s="95"/>
      <c r="G78" s="95"/>
      <c r="H78" s="217">
        <v>15.4</v>
      </c>
      <c r="I78" s="217">
        <v>19.575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557</v>
      </c>
      <c r="D79" s="94">
        <v>733</v>
      </c>
      <c r="E79" s="94">
        <v>733</v>
      </c>
      <c r="F79" s="95"/>
      <c r="G79" s="95"/>
      <c r="H79" s="217">
        <v>22.28</v>
      </c>
      <c r="I79" s="217">
        <v>29.32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1732</v>
      </c>
      <c r="D80" s="102">
        <v>1641</v>
      </c>
      <c r="E80" s="102">
        <v>1649</v>
      </c>
      <c r="F80" s="103">
        <v>100.48750761730652</v>
      </c>
      <c r="G80" s="104"/>
      <c r="H80" s="218">
        <v>71.121</v>
      </c>
      <c r="I80" s="219">
        <v>66.56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13153</v>
      </c>
      <c r="D87" s="117">
        <v>12949</v>
      </c>
      <c r="E87" s="117"/>
      <c r="F87" s="118"/>
      <c r="G87" s="104"/>
      <c r="H87" s="222">
        <v>697.047</v>
      </c>
      <c r="I87" s="223">
        <v>787.297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97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</v>
      </c>
      <c r="D9" s="94">
        <v>5</v>
      </c>
      <c r="E9" s="94">
        <v>5</v>
      </c>
      <c r="F9" s="95"/>
      <c r="G9" s="95"/>
      <c r="H9" s="217">
        <v>0.024</v>
      </c>
      <c r="I9" s="217">
        <v>0.125</v>
      </c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>
        <v>2</v>
      </c>
      <c r="D12" s="94">
        <v>3</v>
      </c>
      <c r="E12" s="94">
        <v>2</v>
      </c>
      <c r="F12" s="95"/>
      <c r="G12" s="95"/>
      <c r="H12" s="217">
        <v>0.044</v>
      </c>
      <c r="I12" s="217">
        <v>0.065</v>
      </c>
      <c r="J12" s="217"/>
      <c r="K12" s="96"/>
    </row>
    <row r="13" spans="1:11" s="106" customFormat="1" ht="11.25" customHeight="1">
      <c r="A13" s="100" t="s">
        <v>11</v>
      </c>
      <c r="B13" s="101"/>
      <c r="C13" s="102">
        <v>3</v>
      </c>
      <c r="D13" s="102">
        <v>8</v>
      </c>
      <c r="E13" s="102">
        <v>7</v>
      </c>
      <c r="F13" s="103">
        <v>87.5</v>
      </c>
      <c r="G13" s="104"/>
      <c r="H13" s="218">
        <v>0.068</v>
      </c>
      <c r="I13" s="219">
        <v>0.19</v>
      </c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>
        <v>1</v>
      </c>
      <c r="F15" s="103">
        <v>100</v>
      </c>
      <c r="G15" s="104"/>
      <c r="H15" s="218">
        <v>0.011</v>
      </c>
      <c r="I15" s="219">
        <v>0.012</v>
      </c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29</v>
      </c>
      <c r="D19" s="94">
        <v>3</v>
      </c>
      <c r="E19" s="94"/>
      <c r="F19" s="95"/>
      <c r="G19" s="95"/>
      <c r="H19" s="217">
        <v>0.232</v>
      </c>
      <c r="I19" s="217">
        <v>0.024</v>
      </c>
      <c r="J19" s="217"/>
      <c r="K19" s="96"/>
    </row>
    <row r="20" spans="1:11" s="97" customFormat="1" ht="11.25" customHeight="1">
      <c r="A20" s="99" t="s">
        <v>15</v>
      </c>
      <c r="B20" s="93"/>
      <c r="C20" s="94">
        <v>2</v>
      </c>
      <c r="D20" s="94">
        <v>2</v>
      </c>
      <c r="E20" s="94"/>
      <c r="F20" s="95"/>
      <c r="G20" s="95"/>
      <c r="H20" s="217">
        <v>0.034</v>
      </c>
      <c r="I20" s="217">
        <v>0.027</v>
      </c>
      <c r="J20" s="217"/>
      <c r="K20" s="96"/>
    </row>
    <row r="21" spans="1:11" s="97" customFormat="1" ht="11.25" customHeight="1">
      <c r="A21" s="99" t="s">
        <v>16</v>
      </c>
      <c r="B21" s="93"/>
      <c r="C21" s="94">
        <v>3</v>
      </c>
      <c r="D21" s="94">
        <v>3</v>
      </c>
      <c r="E21" s="94"/>
      <c r="F21" s="95"/>
      <c r="G21" s="95"/>
      <c r="H21" s="217">
        <v>0.069</v>
      </c>
      <c r="I21" s="217">
        <v>0.03</v>
      </c>
      <c r="J21" s="217"/>
      <c r="K21" s="96"/>
    </row>
    <row r="22" spans="1:11" s="106" customFormat="1" ht="11.25" customHeight="1">
      <c r="A22" s="100" t="s">
        <v>17</v>
      </c>
      <c r="B22" s="101"/>
      <c r="C22" s="102">
        <v>34</v>
      </c>
      <c r="D22" s="102">
        <v>8</v>
      </c>
      <c r="E22" s="102"/>
      <c r="F22" s="103"/>
      <c r="G22" s="104"/>
      <c r="H22" s="218">
        <v>0.335</v>
      </c>
      <c r="I22" s="219">
        <v>0.081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985</v>
      </c>
      <c r="D24" s="102">
        <v>839</v>
      </c>
      <c r="E24" s="102">
        <v>839</v>
      </c>
      <c r="F24" s="103">
        <v>100</v>
      </c>
      <c r="G24" s="104"/>
      <c r="H24" s="218">
        <v>20.618</v>
      </c>
      <c r="I24" s="219">
        <v>13.561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7</v>
      </c>
      <c r="D26" s="102">
        <v>7</v>
      </c>
      <c r="E26" s="102">
        <v>7</v>
      </c>
      <c r="F26" s="103">
        <v>100</v>
      </c>
      <c r="G26" s="104"/>
      <c r="H26" s="218">
        <v>0.14</v>
      </c>
      <c r="I26" s="219">
        <v>0.11</v>
      </c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132</v>
      </c>
      <c r="D28" s="94">
        <v>132</v>
      </c>
      <c r="E28" s="94">
        <v>110</v>
      </c>
      <c r="F28" s="95"/>
      <c r="G28" s="95"/>
      <c r="H28" s="217">
        <v>3.321</v>
      </c>
      <c r="I28" s="217">
        <v>4.356</v>
      </c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>
        <v>31</v>
      </c>
      <c r="D30" s="94">
        <v>31</v>
      </c>
      <c r="E30" s="94">
        <v>30</v>
      </c>
      <c r="F30" s="95"/>
      <c r="G30" s="95"/>
      <c r="H30" s="217">
        <v>0.651</v>
      </c>
      <c r="I30" s="217">
        <v>0.824</v>
      </c>
      <c r="J30" s="217"/>
      <c r="K30" s="96"/>
    </row>
    <row r="31" spans="1:11" s="106" customFormat="1" ht="11.25" customHeight="1">
      <c r="A31" s="107" t="s">
        <v>23</v>
      </c>
      <c r="B31" s="101"/>
      <c r="C31" s="102">
        <v>163</v>
      </c>
      <c r="D31" s="102">
        <v>163</v>
      </c>
      <c r="E31" s="102">
        <v>140</v>
      </c>
      <c r="F31" s="103">
        <v>85.88957055214723</v>
      </c>
      <c r="G31" s="104"/>
      <c r="H31" s="218">
        <v>3.9720000000000004</v>
      </c>
      <c r="I31" s="219">
        <v>5.18</v>
      </c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111</v>
      </c>
      <c r="D33" s="94">
        <v>110</v>
      </c>
      <c r="E33" s="94">
        <v>100</v>
      </c>
      <c r="F33" s="95"/>
      <c r="G33" s="95"/>
      <c r="H33" s="217">
        <v>1.237</v>
      </c>
      <c r="I33" s="217">
        <v>1.15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7</v>
      </c>
      <c r="D34" s="94">
        <v>10</v>
      </c>
      <c r="E34" s="94">
        <v>10</v>
      </c>
      <c r="F34" s="95"/>
      <c r="G34" s="95"/>
      <c r="H34" s="217">
        <v>0.114</v>
      </c>
      <c r="I34" s="217">
        <v>0.16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25</v>
      </c>
      <c r="D35" s="94">
        <v>25</v>
      </c>
      <c r="E35" s="94"/>
      <c r="F35" s="95"/>
      <c r="G35" s="95"/>
      <c r="H35" s="217">
        <v>0.348</v>
      </c>
      <c r="I35" s="217">
        <v>0.35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70</v>
      </c>
      <c r="D36" s="94">
        <v>70</v>
      </c>
      <c r="E36" s="94">
        <v>42</v>
      </c>
      <c r="F36" s="95"/>
      <c r="G36" s="95"/>
      <c r="H36" s="217">
        <v>0.91</v>
      </c>
      <c r="I36" s="217">
        <v>0.91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213</v>
      </c>
      <c r="D37" s="102">
        <v>215</v>
      </c>
      <c r="E37" s="102">
        <v>152</v>
      </c>
      <c r="F37" s="103">
        <v>70.69767441860465</v>
      </c>
      <c r="G37" s="104"/>
      <c r="H37" s="218">
        <v>2.6090000000000004</v>
      </c>
      <c r="I37" s="219">
        <v>2.57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11</v>
      </c>
      <c r="D39" s="102">
        <v>10</v>
      </c>
      <c r="E39" s="102">
        <v>15</v>
      </c>
      <c r="F39" s="103">
        <v>150</v>
      </c>
      <c r="G39" s="104"/>
      <c r="H39" s="218">
        <v>0.179</v>
      </c>
      <c r="I39" s="219">
        <v>0.27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82</v>
      </c>
      <c r="D41" s="94">
        <v>201</v>
      </c>
      <c r="E41" s="94"/>
      <c r="F41" s="95"/>
      <c r="G41" s="95"/>
      <c r="H41" s="217">
        <v>1.148</v>
      </c>
      <c r="I41" s="217">
        <v>2.659</v>
      </c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>
        <v>1</v>
      </c>
      <c r="D43" s="94"/>
      <c r="E43" s="94"/>
      <c r="F43" s="95"/>
      <c r="G43" s="95"/>
      <c r="H43" s="217">
        <v>0.012</v>
      </c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>
        <v>3</v>
      </c>
      <c r="D45" s="94"/>
      <c r="E45" s="94"/>
      <c r="F45" s="95"/>
      <c r="G45" s="95"/>
      <c r="H45" s="217">
        <v>0.075</v>
      </c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>
        <v>12</v>
      </c>
      <c r="D46" s="94">
        <v>4</v>
      </c>
      <c r="E46" s="94"/>
      <c r="F46" s="95"/>
      <c r="G46" s="95"/>
      <c r="H46" s="217">
        <v>0.18</v>
      </c>
      <c r="I46" s="217">
        <v>0.06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13</v>
      </c>
      <c r="D47" s="94">
        <v>23</v>
      </c>
      <c r="E47" s="94"/>
      <c r="F47" s="95"/>
      <c r="G47" s="95"/>
      <c r="H47" s="217">
        <v>0.195</v>
      </c>
      <c r="I47" s="217">
        <v>0.376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303</v>
      </c>
      <c r="D48" s="94">
        <v>348</v>
      </c>
      <c r="E48" s="94"/>
      <c r="F48" s="95"/>
      <c r="G48" s="95"/>
      <c r="H48" s="217">
        <v>6.666</v>
      </c>
      <c r="I48" s="217">
        <v>7.656</v>
      </c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>
        <v>16</v>
      </c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>
        <v>414</v>
      </c>
      <c r="D50" s="102">
        <v>592</v>
      </c>
      <c r="E50" s="102"/>
      <c r="F50" s="103"/>
      <c r="G50" s="104"/>
      <c r="H50" s="218">
        <v>8.276</v>
      </c>
      <c r="I50" s="219">
        <v>10.751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2</v>
      </c>
      <c r="D52" s="102">
        <v>2</v>
      </c>
      <c r="E52" s="102">
        <v>2</v>
      </c>
      <c r="F52" s="103">
        <v>100</v>
      </c>
      <c r="G52" s="104"/>
      <c r="H52" s="218">
        <v>0.038</v>
      </c>
      <c r="I52" s="219">
        <v>0.038</v>
      </c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165</v>
      </c>
      <c r="D54" s="94">
        <v>250</v>
      </c>
      <c r="E54" s="94">
        <v>250</v>
      </c>
      <c r="F54" s="95"/>
      <c r="G54" s="95"/>
      <c r="H54" s="217">
        <v>4.29</v>
      </c>
      <c r="I54" s="217">
        <v>6.25</v>
      </c>
      <c r="J54" s="217"/>
      <c r="K54" s="96"/>
    </row>
    <row r="55" spans="1:11" s="97" customFormat="1" ht="11.25" customHeight="1">
      <c r="A55" s="99" t="s">
        <v>42</v>
      </c>
      <c r="B55" s="93"/>
      <c r="C55" s="94">
        <v>2</v>
      </c>
      <c r="D55" s="94">
        <v>3</v>
      </c>
      <c r="E55" s="94">
        <v>3</v>
      </c>
      <c r="F55" s="95"/>
      <c r="G55" s="95"/>
      <c r="H55" s="217">
        <v>0.033</v>
      </c>
      <c r="I55" s="217">
        <v>0.048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1</v>
      </c>
      <c r="D56" s="94">
        <v>17</v>
      </c>
      <c r="E56" s="94">
        <v>10</v>
      </c>
      <c r="F56" s="95"/>
      <c r="G56" s="95"/>
      <c r="H56" s="217">
        <v>2.82</v>
      </c>
      <c r="I56" s="217">
        <v>0.306</v>
      </c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>
        <v>2</v>
      </c>
      <c r="D58" s="94">
        <v>2</v>
      </c>
      <c r="E58" s="94">
        <v>2</v>
      </c>
      <c r="F58" s="95"/>
      <c r="G58" s="95"/>
      <c r="H58" s="217">
        <v>0.035</v>
      </c>
      <c r="I58" s="217">
        <v>0.037</v>
      </c>
      <c r="J58" s="217"/>
      <c r="K58" s="96"/>
    </row>
    <row r="59" spans="1:11" s="106" customFormat="1" ht="11.25" customHeight="1">
      <c r="A59" s="100" t="s">
        <v>46</v>
      </c>
      <c r="B59" s="101"/>
      <c r="C59" s="102">
        <v>170</v>
      </c>
      <c r="D59" s="102">
        <v>272</v>
      </c>
      <c r="E59" s="102">
        <v>265</v>
      </c>
      <c r="F59" s="103">
        <v>97.42647058823529</v>
      </c>
      <c r="G59" s="104"/>
      <c r="H59" s="218">
        <v>7.178000000000001</v>
      </c>
      <c r="I59" s="219">
        <v>6.641</v>
      </c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280</v>
      </c>
      <c r="D61" s="94">
        <v>310</v>
      </c>
      <c r="E61" s="94">
        <v>310</v>
      </c>
      <c r="F61" s="95"/>
      <c r="G61" s="95"/>
      <c r="H61" s="217">
        <v>7</v>
      </c>
      <c r="I61" s="217">
        <v>7.75</v>
      </c>
      <c r="J61" s="217"/>
      <c r="K61" s="96"/>
    </row>
    <row r="62" spans="1:11" s="97" customFormat="1" ht="11.25" customHeight="1">
      <c r="A62" s="99" t="s">
        <v>48</v>
      </c>
      <c r="B62" s="93"/>
      <c r="C62" s="94">
        <v>13</v>
      </c>
      <c r="D62" s="94">
        <v>13</v>
      </c>
      <c r="E62" s="94"/>
      <c r="F62" s="95"/>
      <c r="G62" s="95"/>
      <c r="H62" s="217">
        <v>0.278</v>
      </c>
      <c r="I62" s="217">
        <v>0.263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193</v>
      </c>
      <c r="D63" s="94">
        <v>193</v>
      </c>
      <c r="E63" s="94"/>
      <c r="F63" s="95"/>
      <c r="G63" s="95"/>
      <c r="H63" s="217">
        <v>3.31</v>
      </c>
      <c r="I63" s="217">
        <v>3.474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486</v>
      </c>
      <c r="D64" s="102">
        <v>516</v>
      </c>
      <c r="E64" s="102"/>
      <c r="F64" s="103"/>
      <c r="G64" s="104"/>
      <c r="H64" s="218">
        <v>10.588000000000001</v>
      </c>
      <c r="I64" s="219">
        <v>11.487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890</v>
      </c>
      <c r="D66" s="102">
        <v>1030</v>
      </c>
      <c r="E66" s="102">
        <v>1030</v>
      </c>
      <c r="F66" s="103">
        <v>100</v>
      </c>
      <c r="G66" s="104"/>
      <c r="H66" s="218">
        <v>11.125</v>
      </c>
      <c r="I66" s="219">
        <v>13.127</v>
      </c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235</v>
      </c>
      <c r="D68" s="94">
        <v>200</v>
      </c>
      <c r="E68" s="94">
        <v>250</v>
      </c>
      <c r="F68" s="95"/>
      <c r="G68" s="95"/>
      <c r="H68" s="217">
        <v>3.525</v>
      </c>
      <c r="I68" s="217">
        <v>3</v>
      </c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>
        <v>235</v>
      </c>
      <c r="D70" s="102">
        <v>200</v>
      </c>
      <c r="E70" s="102">
        <v>250</v>
      </c>
      <c r="F70" s="103">
        <v>125</v>
      </c>
      <c r="G70" s="104"/>
      <c r="H70" s="218">
        <v>3.525</v>
      </c>
      <c r="I70" s="219">
        <v>3</v>
      </c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365</v>
      </c>
      <c r="D72" s="94">
        <v>340</v>
      </c>
      <c r="E72" s="94">
        <v>300</v>
      </c>
      <c r="F72" s="95"/>
      <c r="G72" s="95"/>
      <c r="H72" s="217">
        <v>3.65</v>
      </c>
      <c r="I72" s="217">
        <v>3.45</v>
      </c>
      <c r="J72" s="217"/>
      <c r="K72" s="96"/>
    </row>
    <row r="73" spans="1:11" s="97" customFormat="1" ht="11.25" customHeight="1">
      <c r="A73" s="99" t="s">
        <v>56</v>
      </c>
      <c r="B73" s="93"/>
      <c r="C73" s="94">
        <v>48</v>
      </c>
      <c r="D73" s="94">
        <v>48</v>
      </c>
      <c r="E73" s="94">
        <v>43</v>
      </c>
      <c r="F73" s="95"/>
      <c r="G73" s="95"/>
      <c r="H73" s="217">
        <v>0.8</v>
      </c>
      <c r="I73" s="217">
        <v>0.8</v>
      </c>
      <c r="J73" s="217"/>
      <c r="K73" s="96"/>
    </row>
    <row r="74" spans="1:11" s="97" customFormat="1" ht="11.25" customHeight="1">
      <c r="A74" s="99" t="s">
        <v>57</v>
      </c>
      <c r="B74" s="93"/>
      <c r="C74" s="94">
        <v>87</v>
      </c>
      <c r="D74" s="94">
        <v>64</v>
      </c>
      <c r="E74" s="94">
        <v>64</v>
      </c>
      <c r="F74" s="95"/>
      <c r="G74" s="95"/>
      <c r="H74" s="217">
        <v>1.74</v>
      </c>
      <c r="I74" s="217">
        <v>1.28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79</v>
      </c>
      <c r="D75" s="94">
        <v>79</v>
      </c>
      <c r="E75" s="94">
        <v>79</v>
      </c>
      <c r="F75" s="95"/>
      <c r="G75" s="95"/>
      <c r="H75" s="217">
        <v>1.11</v>
      </c>
      <c r="I75" s="217">
        <v>1.11</v>
      </c>
      <c r="J75" s="217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/>
      <c r="I76" s="217"/>
      <c r="J76" s="217"/>
      <c r="K76" s="96"/>
    </row>
    <row r="77" spans="1:11" s="97" customFormat="1" ht="11.25" customHeight="1">
      <c r="A77" s="99" t="s">
        <v>60</v>
      </c>
      <c r="B77" s="93"/>
      <c r="C77" s="94">
        <v>21</v>
      </c>
      <c r="D77" s="94">
        <v>5</v>
      </c>
      <c r="E77" s="94">
        <v>10</v>
      </c>
      <c r="F77" s="95"/>
      <c r="G77" s="95"/>
      <c r="H77" s="217">
        <v>0.252</v>
      </c>
      <c r="I77" s="217">
        <v>0.12</v>
      </c>
      <c r="J77" s="217"/>
      <c r="K77" s="96"/>
    </row>
    <row r="78" spans="1:11" s="97" customFormat="1" ht="11.25" customHeight="1">
      <c r="A78" s="99" t="s">
        <v>61</v>
      </c>
      <c r="B78" s="93"/>
      <c r="C78" s="94">
        <v>18</v>
      </c>
      <c r="D78" s="94">
        <v>18</v>
      </c>
      <c r="E78" s="94">
        <v>75</v>
      </c>
      <c r="F78" s="95"/>
      <c r="G78" s="95"/>
      <c r="H78" s="217">
        <v>0.342</v>
      </c>
      <c r="I78" s="217">
        <v>0.342</v>
      </c>
      <c r="J78" s="217"/>
      <c r="K78" s="96"/>
    </row>
    <row r="79" spans="1:11" s="97" customFormat="1" ht="11.25" customHeight="1">
      <c r="A79" s="99" t="s">
        <v>62</v>
      </c>
      <c r="B79" s="93"/>
      <c r="C79" s="94">
        <v>65</v>
      </c>
      <c r="D79" s="94">
        <v>32</v>
      </c>
      <c r="E79" s="94">
        <v>32</v>
      </c>
      <c r="F79" s="95"/>
      <c r="G79" s="95"/>
      <c r="H79" s="217">
        <v>1.169</v>
      </c>
      <c r="I79" s="217">
        <v>0.64</v>
      </c>
      <c r="J79" s="217"/>
      <c r="K79" s="96"/>
    </row>
    <row r="80" spans="1:11" s="106" customFormat="1" ht="11.25" customHeight="1">
      <c r="A80" s="107" t="s">
        <v>63</v>
      </c>
      <c r="B80" s="101"/>
      <c r="C80" s="102">
        <v>683</v>
      </c>
      <c r="D80" s="102">
        <v>586</v>
      </c>
      <c r="E80" s="102">
        <v>603</v>
      </c>
      <c r="F80" s="103">
        <v>102.90102389078498</v>
      </c>
      <c r="G80" s="104"/>
      <c r="H80" s="218">
        <v>9.063</v>
      </c>
      <c r="I80" s="219">
        <v>7.742</v>
      </c>
      <c r="J80" s="219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23</v>
      </c>
      <c r="D82" s="94">
        <v>23</v>
      </c>
      <c r="E82" s="94">
        <v>23</v>
      </c>
      <c r="F82" s="95"/>
      <c r="G82" s="95"/>
      <c r="H82" s="217">
        <v>0.443</v>
      </c>
      <c r="I82" s="217">
        <v>0.443</v>
      </c>
      <c r="J82" s="217"/>
      <c r="K82" s="96"/>
    </row>
    <row r="83" spans="1:11" s="97" customFormat="1" ht="11.25" customHeight="1">
      <c r="A83" s="99" t="s">
        <v>65</v>
      </c>
      <c r="B83" s="93"/>
      <c r="C83" s="94">
        <v>33</v>
      </c>
      <c r="D83" s="94">
        <v>32</v>
      </c>
      <c r="E83" s="94">
        <v>32</v>
      </c>
      <c r="F83" s="95"/>
      <c r="G83" s="95"/>
      <c r="H83" s="217">
        <v>0.634</v>
      </c>
      <c r="I83" s="217">
        <v>0.65</v>
      </c>
      <c r="J83" s="217"/>
      <c r="K83" s="96"/>
    </row>
    <row r="84" spans="1:11" s="106" customFormat="1" ht="11.25" customHeight="1">
      <c r="A84" s="100" t="s">
        <v>66</v>
      </c>
      <c r="B84" s="101"/>
      <c r="C84" s="102">
        <v>56</v>
      </c>
      <c r="D84" s="102">
        <v>55</v>
      </c>
      <c r="E84" s="102">
        <v>55</v>
      </c>
      <c r="F84" s="103">
        <v>100</v>
      </c>
      <c r="G84" s="104"/>
      <c r="H84" s="218">
        <v>1.077</v>
      </c>
      <c r="I84" s="219">
        <v>1.093</v>
      </c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4353</v>
      </c>
      <c r="D87" s="117">
        <v>4504</v>
      </c>
      <c r="E87" s="117"/>
      <c r="F87" s="118"/>
      <c r="G87" s="104"/>
      <c r="H87" s="222">
        <v>78.802</v>
      </c>
      <c r="I87" s="223">
        <v>75.85300000000001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6" zoomScaleSheetLayoutView="96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98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12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224"/>
      <c r="D9" s="224"/>
      <c r="E9" s="22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224"/>
      <c r="D10" s="224"/>
      <c r="E10" s="22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224"/>
      <c r="D11" s="224"/>
      <c r="E11" s="22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224"/>
      <c r="D12" s="224"/>
      <c r="E12" s="22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225"/>
      <c r="D13" s="225"/>
      <c r="E13" s="225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224"/>
      <c r="D14" s="224"/>
      <c r="E14" s="22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225"/>
      <c r="D15" s="225"/>
      <c r="E15" s="225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224"/>
      <c r="D16" s="224"/>
      <c r="E16" s="22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225"/>
      <c r="D17" s="225"/>
      <c r="E17" s="225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224"/>
      <c r="D18" s="224"/>
      <c r="E18" s="22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224"/>
      <c r="D19" s="224"/>
      <c r="E19" s="22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224"/>
      <c r="D20" s="224"/>
      <c r="E20" s="22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224"/>
      <c r="D21" s="224"/>
      <c r="E21" s="22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225"/>
      <c r="D22" s="225"/>
      <c r="E22" s="225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224"/>
      <c r="D23" s="224"/>
      <c r="E23" s="22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225">
        <v>9</v>
      </c>
      <c r="D24" s="225">
        <v>4</v>
      </c>
      <c r="E24" s="225">
        <v>6</v>
      </c>
      <c r="F24" s="103">
        <v>150</v>
      </c>
      <c r="G24" s="104"/>
      <c r="H24" s="218">
        <v>2.745</v>
      </c>
      <c r="I24" s="219">
        <v>0.945</v>
      </c>
      <c r="J24" s="219">
        <v>1.005</v>
      </c>
      <c r="K24" s="105">
        <v>106.34920634920634</v>
      </c>
    </row>
    <row r="25" spans="1:11" s="97" customFormat="1" ht="11.25" customHeight="1">
      <c r="A25" s="99"/>
      <c r="B25" s="93"/>
      <c r="C25" s="224"/>
      <c r="D25" s="224"/>
      <c r="E25" s="22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225">
        <v>231</v>
      </c>
      <c r="D26" s="225">
        <v>215</v>
      </c>
      <c r="E26" s="225">
        <v>215</v>
      </c>
      <c r="F26" s="103">
        <v>100</v>
      </c>
      <c r="G26" s="104"/>
      <c r="H26" s="218">
        <v>69.3</v>
      </c>
      <c r="I26" s="219">
        <v>70</v>
      </c>
      <c r="J26" s="219">
        <v>70</v>
      </c>
      <c r="K26" s="105">
        <v>100</v>
      </c>
    </row>
    <row r="27" spans="1:11" s="97" customFormat="1" ht="11.25" customHeight="1">
      <c r="A27" s="99"/>
      <c r="B27" s="93"/>
      <c r="C27" s="224"/>
      <c r="D27" s="224"/>
      <c r="E27" s="22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224"/>
      <c r="D28" s="224"/>
      <c r="E28" s="22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224"/>
      <c r="D29" s="224"/>
      <c r="E29" s="22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224"/>
      <c r="D30" s="224"/>
      <c r="E30" s="22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225"/>
      <c r="D31" s="225"/>
      <c r="E31" s="225"/>
      <c r="F31" s="103"/>
      <c r="G31" s="104"/>
      <c r="H31" s="218"/>
      <c r="I31" s="219"/>
      <c r="J31" s="219"/>
      <c r="K31" s="105"/>
    </row>
    <row r="32" spans="1:11" s="97" customFormat="1" ht="11.25" customHeight="1">
      <c r="A32" s="99"/>
      <c r="B32" s="93"/>
      <c r="C32" s="224"/>
      <c r="D32" s="224"/>
      <c r="E32" s="22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224"/>
      <c r="D33" s="224"/>
      <c r="E33" s="224"/>
      <c r="F33" s="95"/>
      <c r="G33" s="95"/>
      <c r="H33" s="217"/>
      <c r="I33" s="217"/>
      <c r="J33" s="217"/>
      <c r="K33" s="96"/>
    </row>
    <row r="34" spans="1:11" s="97" customFormat="1" ht="11.25" customHeight="1">
      <c r="A34" s="99" t="s">
        <v>25</v>
      </c>
      <c r="B34" s="93"/>
      <c r="C34" s="224"/>
      <c r="D34" s="224"/>
      <c r="E34" s="224"/>
      <c r="F34" s="95"/>
      <c r="G34" s="95"/>
      <c r="H34" s="217"/>
      <c r="I34" s="217"/>
      <c r="J34" s="217"/>
      <c r="K34" s="96"/>
    </row>
    <row r="35" spans="1:11" s="97" customFormat="1" ht="11.25" customHeight="1">
      <c r="A35" s="99" t="s">
        <v>26</v>
      </c>
      <c r="B35" s="93"/>
      <c r="C35" s="224"/>
      <c r="D35" s="224"/>
      <c r="E35" s="224"/>
      <c r="F35" s="95"/>
      <c r="G35" s="95"/>
      <c r="H35" s="217"/>
      <c r="I35" s="217"/>
      <c r="J35" s="217"/>
      <c r="K35" s="96"/>
    </row>
    <row r="36" spans="1:11" s="97" customFormat="1" ht="11.25" customHeight="1">
      <c r="A36" s="99" t="s">
        <v>27</v>
      </c>
      <c r="B36" s="93"/>
      <c r="C36" s="224"/>
      <c r="D36" s="224"/>
      <c r="E36" s="224"/>
      <c r="F36" s="95"/>
      <c r="G36" s="95"/>
      <c r="H36" s="217"/>
      <c r="I36" s="217"/>
      <c r="J36" s="217"/>
      <c r="K36" s="96"/>
    </row>
    <row r="37" spans="1:11" s="106" customFormat="1" ht="11.25" customHeight="1">
      <c r="A37" s="100" t="s">
        <v>28</v>
      </c>
      <c r="B37" s="101"/>
      <c r="C37" s="225"/>
      <c r="D37" s="225"/>
      <c r="E37" s="225"/>
      <c r="F37" s="103"/>
      <c r="G37" s="104"/>
      <c r="H37" s="218"/>
      <c r="I37" s="219"/>
      <c r="J37" s="219"/>
      <c r="K37" s="105"/>
    </row>
    <row r="38" spans="1:11" s="97" customFormat="1" ht="11.25" customHeight="1">
      <c r="A38" s="99"/>
      <c r="B38" s="93"/>
      <c r="C38" s="224"/>
      <c r="D38" s="224"/>
      <c r="E38" s="22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225">
        <v>12.56</v>
      </c>
      <c r="D39" s="225">
        <v>12.56</v>
      </c>
      <c r="E39" s="225">
        <v>12</v>
      </c>
      <c r="F39" s="103">
        <v>95.54140127388534</v>
      </c>
      <c r="G39" s="104"/>
      <c r="H39" s="218">
        <v>1.884</v>
      </c>
      <c r="I39" s="219">
        <v>1.88</v>
      </c>
      <c r="J39" s="219">
        <v>1.69</v>
      </c>
      <c r="K39" s="105">
        <v>89.8936170212766</v>
      </c>
    </row>
    <row r="40" spans="1:11" s="97" customFormat="1" ht="11.25" customHeight="1">
      <c r="A40" s="99"/>
      <c r="B40" s="93"/>
      <c r="C40" s="224"/>
      <c r="D40" s="224"/>
      <c r="E40" s="22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224"/>
      <c r="D41" s="224"/>
      <c r="E41" s="22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224"/>
      <c r="D42" s="224"/>
      <c r="E42" s="22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224"/>
      <c r="D43" s="224"/>
      <c r="E43" s="22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224"/>
      <c r="D44" s="224"/>
      <c r="E44" s="22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224"/>
      <c r="D45" s="224"/>
      <c r="E45" s="22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224"/>
      <c r="D46" s="224"/>
      <c r="E46" s="22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224"/>
      <c r="D47" s="224"/>
      <c r="E47" s="22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224"/>
      <c r="D48" s="224"/>
      <c r="E48" s="22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224"/>
      <c r="D49" s="224"/>
      <c r="E49" s="22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225"/>
      <c r="D50" s="225"/>
      <c r="E50" s="225"/>
      <c r="F50" s="103"/>
      <c r="G50" s="104"/>
      <c r="H50" s="218"/>
      <c r="I50" s="219"/>
      <c r="J50" s="219"/>
      <c r="K50" s="105"/>
    </row>
    <row r="51" spans="1:11" s="97" customFormat="1" ht="11.25" customHeight="1">
      <c r="A51" s="99"/>
      <c r="B51" s="108"/>
      <c r="C51" s="226"/>
      <c r="D51" s="226"/>
      <c r="E51" s="226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225"/>
      <c r="D52" s="225"/>
      <c r="E52" s="225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224"/>
      <c r="D53" s="224"/>
      <c r="E53" s="22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224">
        <v>65</v>
      </c>
      <c r="D54" s="224">
        <v>65</v>
      </c>
      <c r="E54" s="224">
        <v>66</v>
      </c>
      <c r="F54" s="95"/>
      <c r="G54" s="95"/>
      <c r="H54" s="217">
        <v>19.5</v>
      </c>
      <c r="I54" s="217">
        <v>20.8</v>
      </c>
      <c r="J54" s="217">
        <v>21.45</v>
      </c>
      <c r="K54" s="96"/>
    </row>
    <row r="55" spans="1:11" s="97" customFormat="1" ht="11.25" customHeight="1">
      <c r="A55" s="99" t="s">
        <v>42</v>
      </c>
      <c r="B55" s="93"/>
      <c r="C55" s="224"/>
      <c r="D55" s="224"/>
      <c r="E55" s="22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224">
        <v>125.09</v>
      </c>
      <c r="D56" s="224">
        <v>118.29</v>
      </c>
      <c r="E56" s="224">
        <v>140</v>
      </c>
      <c r="F56" s="95"/>
      <c r="G56" s="95"/>
      <c r="H56" s="217">
        <v>50.036</v>
      </c>
      <c r="I56" s="217">
        <v>50.036</v>
      </c>
      <c r="J56" s="217">
        <v>51.3</v>
      </c>
      <c r="K56" s="96"/>
    </row>
    <row r="57" spans="1:11" s="97" customFormat="1" ht="11.25" customHeight="1">
      <c r="A57" s="99" t="s">
        <v>44</v>
      </c>
      <c r="B57" s="93"/>
      <c r="C57" s="224"/>
      <c r="D57" s="224"/>
      <c r="E57" s="22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224"/>
      <c r="D58" s="224"/>
      <c r="E58" s="22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225">
        <v>190.09</v>
      </c>
      <c r="D59" s="225">
        <v>183.29000000000002</v>
      </c>
      <c r="E59" s="225">
        <v>206</v>
      </c>
      <c r="F59" s="103">
        <v>112.39020132031206</v>
      </c>
      <c r="G59" s="104"/>
      <c r="H59" s="218">
        <v>69.536</v>
      </c>
      <c r="I59" s="219">
        <v>70.836</v>
      </c>
      <c r="J59" s="219">
        <v>72.75</v>
      </c>
      <c r="K59" s="105">
        <v>102.70201592410639</v>
      </c>
    </row>
    <row r="60" spans="1:11" s="97" customFormat="1" ht="11.25" customHeight="1">
      <c r="A60" s="99"/>
      <c r="B60" s="93"/>
      <c r="C60" s="224"/>
      <c r="D60" s="224"/>
      <c r="E60" s="22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224">
        <v>1</v>
      </c>
      <c r="D61" s="224"/>
      <c r="E61" s="224"/>
      <c r="F61" s="95"/>
      <c r="G61" s="95"/>
      <c r="H61" s="217">
        <v>0.075</v>
      </c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224"/>
      <c r="D62" s="224"/>
      <c r="E62" s="224"/>
      <c r="F62" s="95"/>
      <c r="G62" s="95"/>
      <c r="H62" s="217"/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224">
        <v>3</v>
      </c>
      <c r="D63" s="224">
        <v>3</v>
      </c>
      <c r="E63" s="224">
        <v>3</v>
      </c>
      <c r="F63" s="95"/>
      <c r="G63" s="95"/>
      <c r="H63" s="217">
        <v>0.225</v>
      </c>
      <c r="I63" s="217">
        <v>0.225</v>
      </c>
      <c r="J63" s="217">
        <v>0.225</v>
      </c>
      <c r="K63" s="96"/>
    </row>
    <row r="64" spans="1:11" s="106" customFormat="1" ht="11.25" customHeight="1">
      <c r="A64" s="100" t="s">
        <v>50</v>
      </c>
      <c r="B64" s="101"/>
      <c r="C64" s="225">
        <v>4</v>
      </c>
      <c r="D64" s="225">
        <v>3</v>
      </c>
      <c r="E64" s="225">
        <v>3</v>
      </c>
      <c r="F64" s="103">
        <v>100</v>
      </c>
      <c r="G64" s="104"/>
      <c r="H64" s="218">
        <v>0.3</v>
      </c>
      <c r="I64" s="219">
        <v>0.225</v>
      </c>
      <c r="J64" s="219">
        <v>0.225</v>
      </c>
      <c r="K64" s="105">
        <v>100</v>
      </c>
    </row>
    <row r="65" spans="1:11" s="97" customFormat="1" ht="11.25" customHeight="1">
      <c r="A65" s="99"/>
      <c r="B65" s="93"/>
      <c r="C65" s="224"/>
      <c r="D65" s="224"/>
      <c r="E65" s="22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225"/>
      <c r="D66" s="225"/>
      <c r="E66" s="225"/>
      <c r="F66" s="103"/>
      <c r="G66" s="104"/>
      <c r="H66" s="218"/>
      <c r="I66" s="219"/>
      <c r="J66" s="219"/>
      <c r="K66" s="105"/>
    </row>
    <row r="67" spans="1:11" s="97" customFormat="1" ht="11.25" customHeight="1">
      <c r="A67" s="99"/>
      <c r="B67" s="93"/>
      <c r="C67" s="224"/>
      <c r="D67" s="224"/>
      <c r="E67" s="22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224"/>
      <c r="D68" s="224"/>
      <c r="E68" s="22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224"/>
      <c r="D69" s="224"/>
      <c r="E69" s="22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225"/>
      <c r="D70" s="225"/>
      <c r="E70" s="225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224"/>
      <c r="D71" s="224"/>
      <c r="E71" s="22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224"/>
      <c r="D72" s="224"/>
      <c r="E72" s="224"/>
      <c r="F72" s="95"/>
      <c r="G72" s="95"/>
      <c r="H72" s="217"/>
      <c r="I72" s="217"/>
      <c r="J72" s="217"/>
      <c r="K72" s="96"/>
    </row>
    <row r="73" spans="1:11" s="97" customFormat="1" ht="11.25" customHeight="1">
      <c r="A73" s="99" t="s">
        <v>56</v>
      </c>
      <c r="B73" s="93"/>
      <c r="C73" s="224"/>
      <c r="D73" s="224"/>
      <c r="E73" s="224"/>
      <c r="F73" s="95"/>
      <c r="G73" s="95"/>
      <c r="H73" s="217"/>
      <c r="I73" s="217"/>
      <c r="J73" s="217"/>
      <c r="K73" s="96"/>
    </row>
    <row r="74" spans="1:11" s="97" customFormat="1" ht="11.25" customHeight="1">
      <c r="A74" s="99" t="s">
        <v>57</v>
      </c>
      <c r="B74" s="93"/>
      <c r="C74" s="224"/>
      <c r="D74" s="224"/>
      <c r="E74" s="224"/>
      <c r="F74" s="95"/>
      <c r="G74" s="95"/>
      <c r="H74" s="217"/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224">
        <v>1</v>
      </c>
      <c r="D75" s="224">
        <v>1</v>
      </c>
      <c r="E75" s="224">
        <v>1</v>
      </c>
      <c r="F75" s="95"/>
      <c r="G75" s="95"/>
      <c r="H75" s="217">
        <v>0.025</v>
      </c>
      <c r="I75" s="217">
        <v>0.025</v>
      </c>
      <c r="J75" s="217">
        <v>0.025</v>
      </c>
      <c r="K75" s="96"/>
    </row>
    <row r="76" spans="1:11" s="97" customFormat="1" ht="11.25" customHeight="1">
      <c r="A76" s="99" t="s">
        <v>59</v>
      </c>
      <c r="B76" s="93"/>
      <c r="C76" s="224"/>
      <c r="D76" s="224"/>
      <c r="E76" s="224"/>
      <c r="F76" s="95"/>
      <c r="G76" s="95"/>
      <c r="H76" s="217"/>
      <c r="I76" s="217"/>
      <c r="J76" s="217"/>
      <c r="K76" s="96"/>
    </row>
    <row r="77" spans="1:11" s="97" customFormat="1" ht="11.25" customHeight="1">
      <c r="A77" s="99" t="s">
        <v>60</v>
      </c>
      <c r="B77" s="93"/>
      <c r="C77" s="224">
        <v>1.29</v>
      </c>
      <c r="D77" s="224">
        <v>1</v>
      </c>
      <c r="E77" s="224">
        <v>1</v>
      </c>
      <c r="F77" s="95"/>
      <c r="G77" s="95"/>
      <c r="H77" s="217">
        <v>0.206</v>
      </c>
      <c r="I77" s="217">
        <v>0.206</v>
      </c>
      <c r="J77" s="217">
        <v>0.16</v>
      </c>
      <c r="K77" s="96"/>
    </row>
    <row r="78" spans="1:11" s="97" customFormat="1" ht="11.25" customHeight="1">
      <c r="A78" s="99" t="s">
        <v>61</v>
      </c>
      <c r="B78" s="93"/>
      <c r="C78" s="224"/>
      <c r="D78" s="224"/>
      <c r="E78" s="224"/>
      <c r="F78" s="95"/>
      <c r="G78" s="95"/>
      <c r="H78" s="217"/>
      <c r="I78" s="217"/>
      <c r="J78" s="217"/>
      <c r="K78" s="96"/>
    </row>
    <row r="79" spans="1:11" s="97" customFormat="1" ht="11.25" customHeight="1">
      <c r="A79" s="99" t="s">
        <v>62</v>
      </c>
      <c r="B79" s="93"/>
      <c r="C79" s="224"/>
      <c r="D79" s="224"/>
      <c r="E79" s="224"/>
      <c r="F79" s="95"/>
      <c r="G79" s="95"/>
      <c r="H79" s="217"/>
      <c r="I79" s="217"/>
      <c r="J79" s="217"/>
      <c r="K79" s="96"/>
    </row>
    <row r="80" spans="1:11" s="106" customFormat="1" ht="11.25" customHeight="1">
      <c r="A80" s="107" t="s">
        <v>63</v>
      </c>
      <c r="B80" s="101"/>
      <c r="C80" s="225">
        <v>2.29</v>
      </c>
      <c r="D80" s="225">
        <v>2</v>
      </c>
      <c r="E80" s="225">
        <v>2</v>
      </c>
      <c r="F80" s="103">
        <v>100</v>
      </c>
      <c r="G80" s="104"/>
      <c r="H80" s="218">
        <v>0.23099999999999998</v>
      </c>
      <c r="I80" s="219">
        <v>0.23099999999999998</v>
      </c>
      <c r="J80" s="219">
        <v>0.185</v>
      </c>
      <c r="K80" s="105">
        <v>80.0865800865801</v>
      </c>
    </row>
    <row r="81" spans="1:11" s="97" customFormat="1" ht="11.25" customHeight="1">
      <c r="A81" s="99"/>
      <c r="B81" s="93"/>
      <c r="C81" s="224"/>
      <c r="D81" s="224"/>
      <c r="E81" s="22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224"/>
      <c r="D82" s="224"/>
      <c r="E82" s="22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224">
        <v>0.8</v>
      </c>
      <c r="D83" s="224"/>
      <c r="E83" s="224"/>
      <c r="F83" s="95"/>
      <c r="G83" s="95"/>
      <c r="H83" s="217">
        <v>0.056</v>
      </c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225">
        <v>0.8</v>
      </c>
      <c r="D84" s="225"/>
      <c r="E84" s="225"/>
      <c r="F84" s="103"/>
      <c r="G84" s="104"/>
      <c r="H84" s="218">
        <v>0.056</v>
      </c>
      <c r="I84" s="219"/>
      <c r="J84" s="219"/>
      <c r="K84" s="105"/>
    </row>
    <row r="85" spans="1:11" s="97" customFormat="1" ht="11.25" customHeight="1" thickBot="1">
      <c r="A85" s="99"/>
      <c r="B85" s="93"/>
      <c r="C85" s="224"/>
      <c r="D85" s="224"/>
      <c r="E85" s="22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227"/>
      <c r="D86" s="227"/>
      <c r="E86" s="227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228">
        <v>449.74</v>
      </c>
      <c r="D87" s="228">
        <v>419.85</v>
      </c>
      <c r="E87" s="228">
        <v>444</v>
      </c>
      <c r="F87" s="118">
        <f>IF(D87&gt;0,100*E87/D87,0)</f>
        <v>105.75205430510896</v>
      </c>
      <c r="G87" s="104"/>
      <c r="H87" s="222">
        <v>144.05200000000002</v>
      </c>
      <c r="I87" s="223">
        <v>144.117</v>
      </c>
      <c r="J87" s="223">
        <v>145.855</v>
      </c>
      <c r="K87" s="118">
        <f>IF(I87&gt;0,100*J87/I87,0)</f>
        <v>101.2059645982084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4" zoomScaleSheetLayoutView="94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99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1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224"/>
      <c r="D9" s="224"/>
      <c r="E9" s="22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224"/>
      <c r="D10" s="224"/>
      <c r="E10" s="22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224"/>
      <c r="D11" s="224"/>
      <c r="E11" s="22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224"/>
      <c r="D12" s="224"/>
      <c r="E12" s="22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225"/>
      <c r="D13" s="225"/>
      <c r="E13" s="225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224"/>
      <c r="D14" s="224"/>
      <c r="E14" s="22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225"/>
      <c r="D15" s="225"/>
      <c r="E15" s="225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224"/>
      <c r="D16" s="224"/>
      <c r="E16" s="22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225"/>
      <c r="D17" s="225"/>
      <c r="E17" s="225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224"/>
      <c r="D18" s="224"/>
      <c r="E18" s="22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224"/>
      <c r="D19" s="224"/>
      <c r="E19" s="22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224"/>
      <c r="D20" s="224"/>
      <c r="E20" s="22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224"/>
      <c r="D21" s="224"/>
      <c r="E21" s="22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225"/>
      <c r="D22" s="225"/>
      <c r="E22" s="225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224"/>
      <c r="D23" s="224"/>
      <c r="E23" s="22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225">
        <v>1</v>
      </c>
      <c r="D24" s="225">
        <v>1</v>
      </c>
      <c r="E24" s="225">
        <v>1</v>
      </c>
      <c r="F24" s="103">
        <v>100</v>
      </c>
      <c r="G24" s="104"/>
      <c r="H24" s="218">
        <v>0.315</v>
      </c>
      <c r="I24" s="219">
        <v>0.066</v>
      </c>
      <c r="J24" s="219">
        <v>0.066</v>
      </c>
      <c r="K24" s="105">
        <v>100</v>
      </c>
    </row>
    <row r="25" spans="1:11" s="97" customFormat="1" ht="11.25" customHeight="1">
      <c r="A25" s="99"/>
      <c r="B25" s="93"/>
      <c r="C25" s="224"/>
      <c r="D25" s="224"/>
      <c r="E25" s="22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225">
        <v>46</v>
      </c>
      <c r="D26" s="225">
        <v>47</v>
      </c>
      <c r="E26" s="225">
        <v>47</v>
      </c>
      <c r="F26" s="103">
        <v>100</v>
      </c>
      <c r="G26" s="104"/>
      <c r="H26" s="218">
        <v>6.348</v>
      </c>
      <c r="I26" s="219">
        <v>6.4</v>
      </c>
      <c r="J26" s="219">
        <v>6.815</v>
      </c>
      <c r="K26" s="105">
        <v>106.484375</v>
      </c>
    </row>
    <row r="27" spans="1:11" s="97" customFormat="1" ht="11.25" customHeight="1">
      <c r="A27" s="99"/>
      <c r="B27" s="93"/>
      <c r="C27" s="224"/>
      <c r="D27" s="224"/>
      <c r="E27" s="22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224"/>
      <c r="D28" s="224"/>
      <c r="E28" s="22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224"/>
      <c r="D29" s="224"/>
      <c r="E29" s="22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224"/>
      <c r="D30" s="224"/>
      <c r="E30" s="22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225"/>
      <c r="D31" s="225"/>
      <c r="E31" s="225"/>
      <c r="F31" s="103"/>
      <c r="G31" s="104"/>
      <c r="H31" s="218"/>
      <c r="I31" s="219"/>
      <c r="J31" s="219"/>
      <c r="K31" s="105"/>
    </row>
    <row r="32" spans="1:11" s="97" customFormat="1" ht="11.25" customHeight="1">
      <c r="A32" s="99"/>
      <c r="B32" s="93"/>
      <c r="C32" s="224"/>
      <c r="D32" s="224"/>
      <c r="E32" s="22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224"/>
      <c r="D33" s="224"/>
      <c r="E33" s="224"/>
      <c r="F33" s="95"/>
      <c r="G33" s="95"/>
      <c r="H33" s="217"/>
      <c r="I33" s="217"/>
      <c r="J33" s="217"/>
      <c r="K33" s="96"/>
    </row>
    <row r="34" spans="1:11" s="97" customFormat="1" ht="11.25" customHeight="1">
      <c r="A34" s="99" t="s">
        <v>25</v>
      </c>
      <c r="B34" s="93"/>
      <c r="C34" s="224"/>
      <c r="D34" s="224"/>
      <c r="E34" s="224"/>
      <c r="F34" s="95"/>
      <c r="G34" s="95"/>
      <c r="H34" s="217"/>
      <c r="I34" s="217"/>
      <c r="J34" s="217"/>
      <c r="K34" s="96"/>
    </row>
    <row r="35" spans="1:11" s="97" customFormat="1" ht="11.25" customHeight="1">
      <c r="A35" s="99" t="s">
        <v>26</v>
      </c>
      <c r="B35" s="93"/>
      <c r="C35" s="224"/>
      <c r="D35" s="224"/>
      <c r="E35" s="224"/>
      <c r="F35" s="95"/>
      <c r="G35" s="95"/>
      <c r="H35" s="217"/>
      <c r="I35" s="217"/>
      <c r="J35" s="217"/>
      <c r="K35" s="96"/>
    </row>
    <row r="36" spans="1:11" s="97" customFormat="1" ht="11.25" customHeight="1">
      <c r="A36" s="99" t="s">
        <v>27</v>
      </c>
      <c r="B36" s="93"/>
      <c r="C36" s="224"/>
      <c r="D36" s="224"/>
      <c r="E36" s="224"/>
      <c r="F36" s="95"/>
      <c r="G36" s="95"/>
      <c r="H36" s="217"/>
      <c r="I36" s="217"/>
      <c r="J36" s="217"/>
      <c r="K36" s="96"/>
    </row>
    <row r="37" spans="1:11" s="106" customFormat="1" ht="11.25" customHeight="1">
      <c r="A37" s="100" t="s">
        <v>28</v>
      </c>
      <c r="B37" s="101"/>
      <c r="C37" s="225"/>
      <c r="D37" s="225"/>
      <c r="E37" s="225"/>
      <c r="F37" s="103"/>
      <c r="G37" s="104"/>
      <c r="H37" s="218"/>
      <c r="I37" s="219"/>
      <c r="J37" s="219"/>
      <c r="K37" s="105"/>
    </row>
    <row r="38" spans="1:11" s="97" customFormat="1" ht="11.25" customHeight="1">
      <c r="A38" s="99"/>
      <c r="B38" s="93"/>
      <c r="C38" s="224"/>
      <c r="D38" s="224"/>
      <c r="E38" s="22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225">
        <v>0.34</v>
      </c>
      <c r="D39" s="225">
        <v>0.34</v>
      </c>
      <c r="E39" s="225">
        <v>0.52</v>
      </c>
      <c r="F39" s="103">
        <v>152.94117647058823</v>
      </c>
      <c r="G39" s="104"/>
      <c r="H39" s="218">
        <v>0.045</v>
      </c>
      <c r="I39" s="219">
        <v>0.045</v>
      </c>
      <c r="J39" s="219">
        <v>0.069</v>
      </c>
      <c r="K39" s="105">
        <v>153.33333333333334</v>
      </c>
    </row>
    <row r="40" spans="1:11" s="97" customFormat="1" ht="11.25" customHeight="1">
      <c r="A40" s="99"/>
      <c r="B40" s="93"/>
      <c r="C40" s="224"/>
      <c r="D40" s="224"/>
      <c r="E40" s="22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224"/>
      <c r="D41" s="224"/>
      <c r="E41" s="22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224"/>
      <c r="D42" s="224"/>
      <c r="E42" s="22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224"/>
      <c r="D43" s="224"/>
      <c r="E43" s="22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224"/>
      <c r="D44" s="224"/>
      <c r="E44" s="22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224"/>
      <c r="D45" s="224"/>
      <c r="E45" s="22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224"/>
      <c r="D46" s="224"/>
      <c r="E46" s="22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224">
        <v>0.72</v>
      </c>
      <c r="D47" s="224"/>
      <c r="E47" s="224"/>
      <c r="F47" s="95"/>
      <c r="G47" s="95"/>
      <c r="H47" s="217">
        <v>0.17</v>
      </c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224"/>
      <c r="D48" s="224"/>
      <c r="E48" s="22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224"/>
      <c r="D49" s="224"/>
      <c r="E49" s="22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225">
        <v>0.72</v>
      </c>
      <c r="D50" s="225"/>
      <c r="E50" s="225"/>
      <c r="F50" s="103"/>
      <c r="G50" s="104"/>
      <c r="H50" s="218">
        <v>0.17</v>
      </c>
      <c r="I50" s="219"/>
      <c r="J50" s="219"/>
      <c r="K50" s="105"/>
    </row>
    <row r="51" spans="1:11" s="97" customFormat="1" ht="11.25" customHeight="1">
      <c r="A51" s="99"/>
      <c r="B51" s="108"/>
      <c r="C51" s="226"/>
      <c r="D51" s="226"/>
      <c r="E51" s="226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225"/>
      <c r="D52" s="225"/>
      <c r="E52" s="225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224"/>
      <c r="D53" s="224"/>
      <c r="E53" s="22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224">
        <v>12</v>
      </c>
      <c r="D54" s="224">
        <v>12</v>
      </c>
      <c r="E54" s="224">
        <v>12</v>
      </c>
      <c r="F54" s="95"/>
      <c r="G54" s="95"/>
      <c r="H54" s="217">
        <v>3</v>
      </c>
      <c r="I54" s="217">
        <v>3.12</v>
      </c>
      <c r="J54" s="217">
        <v>3.12</v>
      </c>
      <c r="K54" s="96"/>
    </row>
    <row r="55" spans="1:11" s="97" customFormat="1" ht="11.25" customHeight="1">
      <c r="A55" s="99" t="s">
        <v>42</v>
      </c>
      <c r="B55" s="93"/>
      <c r="C55" s="224"/>
      <c r="D55" s="224"/>
      <c r="E55" s="22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224">
        <v>19.04</v>
      </c>
      <c r="D56" s="224">
        <v>17.84</v>
      </c>
      <c r="E56" s="224">
        <v>24</v>
      </c>
      <c r="F56" s="95"/>
      <c r="G56" s="95"/>
      <c r="H56" s="217">
        <v>4.76</v>
      </c>
      <c r="I56" s="217">
        <v>4.76</v>
      </c>
      <c r="J56" s="217">
        <v>5.5</v>
      </c>
      <c r="K56" s="96"/>
    </row>
    <row r="57" spans="1:11" s="97" customFormat="1" ht="11.25" customHeight="1">
      <c r="A57" s="99" t="s">
        <v>44</v>
      </c>
      <c r="B57" s="93"/>
      <c r="C57" s="224"/>
      <c r="D57" s="224"/>
      <c r="E57" s="22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224"/>
      <c r="D58" s="224"/>
      <c r="E58" s="22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225">
        <v>31.04</v>
      </c>
      <c r="D59" s="225">
        <v>29.84</v>
      </c>
      <c r="E59" s="225">
        <v>36</v>
      </c>
      <c r="F59" s="103">
        <v>120.64343163538874</v>
      </c>
      <c r="G59" s="104"/>
      <c r="H59" s="218">
        <v>7.76</v>
      </c>
      <c r="I59" s="219">
        <v>7.88</v>
      </c>
      <c r="J59" s="219">
        <v>8.620000000000001</v>
      </c>
      <c r="K59" s="105">
        <v>109.39086294416245</v>
      </c>
    </row>
    <row r="60" spans="1:11" s="97" customFormat="1" ht="11.25" customHeight="1">
      <c r="A60" s="99"/>
      <c r="B60" s="93"/>
      <c r="C60" s="224"/>
      <c r="D60" s="224"/>
      <c r="E60" s="22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224"/>
      <c r="D61" s="224"/>
      <c r="E61" s="224"/>
      <c r="F61" s="95"/>
      <c r="G61" s="95"/>
      <c r="H61" s="217"/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224"/>
      <c r="D62" s="224"/>
      <c r="E62" s="224"/>
      <c r="F62" s="95"/>
      <c r="G62" s="95"/>
      <c r="H62" s="217"/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224"/>
      <c r="D63" s="224"/>
      <c r="E63" s="224"/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225"/>
      <c r="D64" s="225"/>
      <c r="E64" s="225"/>
      <c r="F64" s="103"/>
      <c r="G64" s="104"/>
      <c r="H64" s="218"/>
      <c r="I64" s="219"/>
      <c r="J64" s="219"/>
      <c r="K64" s="105"/>
    </row>
    <row r="65" spans="1:11" s="97" customFormat="1" ht="11.25" customHeight="1">
      <c r="A65" s="99"/>
      <c r="B65" s="93"/>
      <c r="C65" s="224"/>
      <c r="D65" s="224"/>
      <c r="E65" s="22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225"/>
      <c r="D66" s="225"/>
      <c r="E66" s="225"/>
      <c r="F66" s="103"/>
      <c r="G66" s="104"/>
      <c r="H66" s="218"/>
      <c r="I66" s="219"/>
      <c r="J66" s="219"/>
      <c r="K66" s="105"/>
    </row>
    <row r="67" spans="1:11" s="97" customFormat="1" ht="11.25" customHeight="1">
      <c r="A67" s="99"/>
      <c r="B67" s="93"/>
      <c r="C67" s="224"/>
      <c r="D67" s="224"/>
      <c r="E67" s="22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224"/>
      <c r="D68" s="224"/>
      <c r="E68" s="22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224"/>
      <c r="D69" s="224"/>
      <c r="E69" s="22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225"/>
      <c r="D70" s="225"/>
      <c r="E70" s="225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224"/>
      <c r="D71" s="224"/>
      <c r="E71" s="22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224">
        <v>2</v>
      </c>
      <c r="D72" s="224">
        <v>2</v>
      </c>
      <c r="E72" s="224">
        <v>2</v>
      </c>
      <c r="F72" s="95"/>
      <c r="G72" s="95"/>
      <c r="H72" s="217">
        <v>0.16</v>
      </c>
      <c r="I72" s="217">
        <v>0.16</v>
      </c>
      <c r="J72" s="217">
        <v>0.16</v>
      </c>
      <c r="K72" s="96"/>
    </row>
    <row r="73" spans="1:11" s="97" customFormat="1" ht="11.25" customHeight="1">
      <c r="A73" s="99" t="s">
        <v>56</v>
      </c>
      <c r="B73" s="93"/>
      <c r="C73" s="224"/>
      <c r="D73" s="224"/>
      <c r="E73" s="224"/>
      <c r="F73" s="95"/>
      <c r="G73" s="95"/>
      <c r="H73" s="217"/>
      <c r="I73" s="217"/>
      <c r="J73" s="217"/>
      <c r="K73" s="96"/>
    </row>
    <row r="74" spans="1:11" s="97" customFormat="1" ht="11.25" customHeight="1">
      <c r="A74" s="99" t="s">
        <v>57</v>
      </c>
      <c r="B74" s="93"/>
      <c r="C74" s="224"/>
      <c r="D74" s="224"/>
      <c r="E74" s="224"/>
      <c r="F74" s="95"/>
      <c r="G74" s="95"/>
      <c r="H74" s="217"/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224">
        <v>4</v>
      </c>
      <c r="D75" s="224">
        <v>4</v>
      </c>
      <c r="E75" s="224">
        <v>3.5</v>
      </c>
      <c r="F75" s="95"/>
      <c r="G75" s="95"/>
      <c r="H75" s="217">
        <v>0.168</v>
      </c>
      <c r="I75" s="217">
        <v>0.168</v>
      </c>
      <c r="J75" s="217">
        <v>0.168</v>
      </c>
      <c r="K75" s="96"/>
    </row>
    <row r="76" spans="1:11" s="97" customFormat="1" ht="11.25" customHeight="1">
      <c r="A76" s="99" t="s">
        <v>59</v>
      </c>
      <c r="B76" s="93"/>
      <c r="C76" s="224"/>
      <c r="D76" s="224"/>
      <c r="E76" s="224"/>
      <c r="F76" s="95"/>
      <c r="G76" s="95"/>
      <c r="H76" s="217"/>
      <c r="I76" s="217"/>
      <c r="J76" s="217"/>
      <c r="K76" s="96"/>
    </row>
    <row r="77" spans="1:11" s="97" customFormat="1" ht="11.25" customHeight="1">
      <c r="A77" s="99" t="s">
        <v>60</v>
      </c>
      <c r="B77" s="93"/>
      <c r="C77" s="224"/>
      <c r="D77" s="224">
        <v>1</v>
      </c>
      <c r="E77" s="224">
        <v>1</v>
      </c>
      <c r="F77" s="95"/>
      <c r="G77" s="95"/>
      <c r="H77" s="217"/>
      <c r="I77" s="217">
        <v>0.08</v>
      </c>
      <c r="J77" s="217">
        <v>0.16</v>
      </c>
      <c r="K77" s="96"/>
    </row>
    <row r="78" spans="1:11" s="97" customFormat="1" ht="11.25" customHeight="1">
      <c r="A78" s="99" t="s">
        <v>61</v>
      </c>
      <c r="B78" s="93"/>
      <c r="C78" s="224"/>
      <c r="D78" s="224"/>
      <c r="E78" s="224"/>
      <c r="F78" s="95"/>
      <c r="G78" s="95"/>
      <c r="H78" s="217"/>
      <c r="I78" s="217"/>
      <c r="J78" s="217"/>
      <c r="K78" s="96"/>
    </row>
    <row r="79" spans="1:11" s="97" customFormat="1" ht="11.25" customHeight="1">
      <c r="A79" s="99" t="s">
        <v>62</v>
      </c>
      <c r="B79" s="93"/>
      <c r="C79" s="224"/>
      <c r="D79" s="224"/>
      <c r="E79" s="224"/>
      <c r="F79" s="95"/>
      <c r="G79" s="95"/>
      <c r="H79" s="217"/>
      <c r="I79" s="217"/>
      <c r="J79" s="217"/>
      <c r="K79" s="96"/>
    </row>
    <row r="80" spans="1:11" s="106" customFormat="1" ht="11.25" customHeight="1">
      <c r="A80" s="107" t="s">
        <v>63</v>
      </c>
      <c r="B80" s="101"/>
      <c r="C80" s="225">
        <v>6</v>
      </c>
      <c r="D80" s="225">
        <v>7</v>
      </c>
      <c r="E80" s="225">
        <v>6.5</v>
      </c>
      <c r="F80" s="103">
        <v>92.85714285714286</v>
      </c>
      <c r="G80" s="104"/>
      <c r="H80" s="218">
        <v>0.328</v>
      </c>
      <c r="I80" s="219">
        <v>0.40800000000000003</v>
      </c>
      <c r="J80" s="219">
        <v>0.488</v>
      </c>
      <c r="K80" s="105">
        <v>119.60784313725489</v>
      </c>
    </row>
    <row r="81" spans="1:11" s="97" customFormat="1" ht="11.25" customHeight="1">
      <c r="A81" s="99"/>
      <c r="B81" s="93"/>
      <c r="C81" s="224"/>
      <c r="D81" s="224"/>
      <c r="E81" s="22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224"/>
      <c r="D82" s="224"/>
      <c r="E82" s="22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224"/>
      <c r="D83" s="224"/>
      <c r="E83" s="22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225"/>
      <c r="D84" s="225"/>
      <c r="E84" s="225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224"/>
      <c r="D85" s="224"/>
      <c r="E85" s="22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227"/>
      <c r="D86" s="227"/>
      <c r="E86" s="227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228">
        <v>85.1</v>
      </c>
      <c r="D87" s="228">
        <v>85.18</v>
      </c>
      <c r="E87" s="228">
        <v>91.02000000000001</v>
      </c>
      <c r="F87" s="118">
        <f>IF(D87&gt;0,100*E87/D87,0)</f>
        <v>106.85606949988261</v>
      </c>
      <c r="G87" s="104"/>
      <c r="H87" s="222">
        <v>14.966</v>
      </c>
      <c r="I87" s="223">
        <v>14.799</v>
      </c>
      <c r="J87" s="223">
        <v>16.058</v>
      </c>
      <c r="K87" s="118">
        <f>IF(I87&gt;0,100*J87/I87,0)</f>
        <v>108.50733157645787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9" zoomScaleSheetLayoutView="99" zoomScalePageLayoutView="0" workbookViewId="0" topLeftCell="A1">
      <selection activeCell="F13" sqref="F13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100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263</v>
      </c>
      <c r="D7" s="85" t="s">
        <v>263</v>
      </c>
      <c r="E7" s="85">
        <v>2</v>
      </c>
      <c r="F7" s="86" t="str">
        <f>CONCATENATE(D6,"=100")</f>
        <v>2017=100</v>
      </c>
      <c r="G7" s="87"/>
      <c r="H7" s="84" t="s">
        <v>263</v>
      </c>
      <c r="I7" s="85" t="s">
        <v>263</v>
      </c>
      <c r="J7" s="85">
        <v>1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>
        <v>5</v>
      </c>
      <c r="F9" s="95"/>
      <c r="G9" s="95"/>
      <c r="H9" s="217"/>
      <c r="I9" s="217"/>
      <c r="J9" s="217">
        <v>0.12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>
        <v>6</v>
      </c>
      <c r="F11" s="95"/>
      <c r="G11" s="95"/>
      <c r="H11" s="217"/>
      <c r="I11" s="217"/>
      <c r="J11" s="217">
        <v>0.13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>
        <v>43</v>
      </c>
      <c r="F12" s="95"/>
      <c r="G12" s="95"/>
      <c r="H12" s="217"/>
      <c r="I12" s="217"/>
      <c r="J12" s="217">
        <v>0.017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>
        <v>54</v>
      </c>
      <c r="F13" s="103"/>
      <c r="G13" s="104"/>
      <c r="H13" s="218"/>
      <c r="I13" s="219"/>
      <c r="J13" s="219">
        <v>0.267</v>
      </c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>
        <v>1</v>
      </c>
      <c r="F15" s="103">
        <v>100</v>
      </c>
      <c r="G15" s="104"/>
      <c r="H15" s="218">
        <v>0.015</v>
      </c>
      <c r="I15" s="219">
        <v>0.014</v>
      </c>
      <c r="J15" s="219">
        <v>0.014</v>
      </c>
      <c r="K15" s="105">
        <v>100.00000000000001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49</v>
      </c>
      <c r="D19" s="94">
        <v>49</v>
      </c>
      <c r="E19" s="94">
        <v>49</v>
      </c>
      <c r="F19" s="95"/>
      <c r="G19" s="95"/>
      <c r="H19" s="217">
        <v>0.637</v>
      </c>
      <c r="I19" s="217">
        <v>0.735</v>
      </c>
      <c r="J19" s="217">
        <v>0.486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49</v>
      </c>
      <c r="D22" s="102">
        <v>49</v>
      </c>
      <c r="E22" s="102">
        <v>49</v>
      </c>
      <c r="F22" s="103">
        <v>100</v>
      </c>
      <c r="G22" s="104"/>
      <c r="H22" s="218">
        <v>0.637</v>
      </c>
      <c r="I22" s="219">
        <v>0.735</v>
      </c>
      <c r="J22" s="219">
        <v>0.486</v>
      </c>
      <c r="K22" s="105">
        <v>66.12244897959184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5676</v>
      </c>
      <c r="D24" s="102">
        <v>5750</v>
      </c>
      <c r="E24" s="102">
        <v>5958</v>
      </c>
      <c r="F24" s="103">
        <v>103.61739130434782</v>
      </c>
      <c r="G24" s="104"/>
      <c r="H24" s="218">
        <v>83.891</v>
      </c>
      <c r="I24" s="219">
        <v>76.894</v>
      </c>
      <c r="J24" s="219">
        <v>75.965</v>
      </c>
      <c r="K24" s="105">
        <v>98.79184331677374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189</v>
      </c>
      <c r="D26" s="102">
        <v>201</v>
      </c>
      <c r="E26" s="102">
        <v>207</v>
      </c>
      <c r="F26" s="103">
        <v>102.98507462686567</v>
      </c>
      <c r="G26" s="104"/>
      <c r="H26" s="218">
        <v>2.741</v>
      </c>
      <c r="I26" s="219">
        <v>2.854</v>
      </c>
      <c r="J26" s="219">
        <v>2.7</v>
      </c>
      <c r="K26" s="105">
        <v>94.604064470918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>
        <v>25</v>
      </c>
      <c r="E28" s="94">
        <v>120</v>
      </c>
      <c r="F28" s="95"/>
      <c r="G28" s="95"/>
      <c r="H28" s="217"/>
      <c r="I28" s="217">
        <v>0.5</v>
      </c>
      <c r="J28" s="217">
        <v>2.85</v>
      </c>
      <c r="K28" s="96"/>
    </row>
    <row r="29" spans="1:11" s="97" customFormat="1" ht="11.25" customHeight="1">
      <c r="A29" s="99" t="s">
        <v>21</v>
      </c>
      <c r="B29" s="93"/>
      <c r="C29" s="94"/>
      <c r="D29" s="94">
        <v>2</v>
      </c>
      <c r="E29" s="94"/>
      <c r="F29" s="95"/>
      <c r="G29" s="95"/>
      <c r="H29" s="217"/>
      <c r="I29" s="217">
        <v>0.026</v>
      </c>
      <c r="J29" s="217"/>
      <c r="K29" s="96"/>
    </row>
    <row r="30" spans="1:11" s="97" customFormat="1" ht="11.25" customHeight="1">
      <c r="A30" s="99" t="s">
        <v>22</v>
      </c>
      <c r="B30" s="93"/>
      <c r="C30" s="94">
        <v>547</v>
      </c>
      <c r="D30" s="94">
        <v>1878</v>
      </c>
      <c r="E30" s="94">
        <v>1878</v>
      </c>
      <c r="F30" s="95"/>
      <c r="G30" s="95"/>
      <c r="H30" s="217">
        <v>10.94</v>
      </c>
      <c r="I30" s="217">
        <v>32.811</v>
      </c>
      <c r="J30" s="217">
        <v>39.345</v>
      </c>
      <c r="K30" s="96"/>
    </row>
    <row r="31" spans="1:11" s="106" customFormat="1" ht="11.25" customHeight="1">
      <c r="A31" s="107" t="s">
        <v>23</v>
      </c>
      <c r="B31" s="101"/>
      <c r="C31" s="102">
        <v>547</v>
      </c>
      <c r="D31" s="102">
        <v>1905</v>
      </c>
      <c r="E31" s="102">
        <v>1998</v>
      </c>
      <c r="F31" s="103">
        <v>104.88188976377953</v>
      </c>
      <c r="G31" s="104"/>
      <c r="H31" s="218">
        <v>10.94</v>
      </c>
      <c r="I31" s="219">
        <v>33.337</v>
      </c>
      <c r="J31" s="219">
        <v>42.195</v>
      </c>
      <c r="K31" s="105">
        <v>126.57107718151002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50</v>
      </c>
      <c r="D33" s="94">
        <v>14</v>
      </c>
      <c r="E33" s="94">
        <v>62</v>
      </c>
      <c r="F33" s="95"/>
      <c r="G33" s="95"/>
      <c r="H33" s="217">
        <v>0.782</v>
      </c>
      <c r="I33" s="217">
        <v>0.221</v>
      </c>
      <c r="J33" s="217">
        <v>0.7</v>
      </c>
      <c r="K33" s="96"/>
    </row>
    <row r="34" spans="1:11" s="97" customFormat="1" ht="11.25" customHeight="1">
      <c r="A34" s="99" t="s">
        <v>25</v>
      </c>
      <c r="B34" s="93"/>
      <c r="C34" s="94">
        <v>10</v>
      </c>
      <c r="D34" s="94">
        <v>9</v>
      </c>
      <c r="E34" s="94">
        <v>28</v>
      </c>
      <c r="F34" s="95"/>
      <c r="G34" s="95"/>
      <c r="H34" s="217">
        <v>0.225</v>
      </c>
      <c r="I34" s="217">
        <v>0.213</v>
      </c>
      <c r="J34" s="217">
        <v>0.64</v>
      </c>
      <c r="K34" s="96"/>
    </row>
    <row r="35" spans="1:11" s="97" customFormat="1" ht="11.25" customHeight="1">
      <c r="A35" s="99" t="s">
        <v>26</v>
      </c>
      <c r="B35" s="93"/>
      <c r="C35" s="94">
        <v>7</v>
      </c>
      <c r="D35" s="94"/>
      <c r="E35" s="94"/>
      <c r="F35" s="95"/>
      <c r="G35" s="95"/>
      <c r="H35" s="217">
        <v>0.159</v>
      </c>
      <c r="I35" s="217"/>
      <c r="J35" s="217"/>
      <c r="K35" s="96"/>
    </row>
    <row r="36" spans="1:11" s="97" customFormat="1" ht="11.25" customHeight="1">
      <c r="A36" s="99" t="s">
        <v>27</v>
      </c>
      <c r="B36" s="93"/>
      <c r="C36" s="94"/>
      <c r="D36" s="94">
        <v>30</v>
      </c>
      <c r="E36" s="94">
        <v>35</v>
      </c>
      <c r="F36" s="95"/>
      <c r="G36" s="95"/>
      <c r="H36" s="217"/>
      <c r="I36" s="217">
        <v>0.6</v>
      </c>
      <c r="J36" s="217">
        <v>0.6</v>
      </c>
      <c r="K36" s="96"/>
    </row>
    <row r="37" spans="1:11" s="106" customFormat="1" ht="11.25" customHeight="1">
      <c r="A37" s="100" t="s">
        <v>28</v>
      </c>
      <c r="B37" s="101"/>
      <c r="C37" s="102">
        <v>67</v>
      </c>
      <c r="D37" s="102">
        <v>53</v>
      </c>
      <c r="E37" s="102">
        <v>125</v>
      </c>
      <c r="F37" s="103">
        <v>235.8490566037736</v>
      </c>
      <c r="G37" s="104"/>
      <c r="H37" s="218">
        <v>1.1660000000000001</v>
      </c>
      <c r="I37" s="219">
        <v>1.034</v>
      </c>
      <c r="J37" s="219">
        <v>1.94</v>
      </c>
      <c r="K37" s="105">
        <v>187.62088974854933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38</v>
      </c>
      <c r="D39" s="102">
        <v>29</v>
      </c>
      <c r="E39" s="102">
        <v>25</v>
      </c>
      <c r="F39" s="103">
        <v>86.20689655172414</v>
      </c>
      <c r="G39" s="104"/>
      <c r="H39" s="218">
        <v>0.665</v>
      </c>
      <c r="I39" s="219">
        <v>0.502</v>
      </c>
      <c r="J39" s="219">
        <v>0.51</v>
      </c>
      <c r="K39" s="105">
        <v>101.59362549800797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>
        <v>10</v>
      </c>
      <c r="D42" s="94">
        <v>13</v>
      </c>
      <c r="E42" s="94">
        <v>10</v>
      </c>
      <c r="F42" s="95"/>
      <c r="G42" s="95"/>
      <c r="H42" s="217">
        <v>0.15</v>
      </c>
      <c r="I42" s="217">
        <v>0.221</v>
      </c>
      <c r="J42" s="217">
        <v>0.17</v>
      </c>
      <c r="K42" s="96"/>
    </row>
    <row r="43" spans="1:11" s="97" customFormat="1" ht="11.25" customHeight="1">
      <c r="A43" s="99" t="s">
        <v>32</v>
      </c>
      <c r="B43" s="93"/>
      <c r="C43" s="94">
        <v>34</v>
      </c>
      <c r="D43" s="94">
        <v>14</v>
      </c>
      <c r="E43" s="94">
        <v>38</v>
      </c>
      <c r="F43" s="95"/>
      <c r="G43" s="95"/>
      <c r="H43" s="217">
        <v>0.51</v>
      </c>
      <c r="I43" s="217">
        <v>0.21</v>
      </c>
      <c r="J43" s="217">
        <v>0.38</v>
      </c>
      <c r="K43" s="96"/>
    </row>
    <row r="44" spans="1:11" s="97" customFormat="1" ht="11.25" customHeight="1">
      <c r="A44" s="99" t="s">
        <v>33</v>
      </c>
      <c r="B44" s="93"/>
      <c r="C44" s="94"/>
      <c r="D44" s="94">
        <v>2</v>
      </c>
      <c r="E44" s="94"/>
      <c r="F44" s="95"/>
      <c r="G44" s="95"/>
      <c r="H44" s="217"/>
      <c r="I44" s="217">
        <v>0.005</v>
      </c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>
        <v>11</v>
      </c>
      <c r="D46" s="94">
        <v>6</v>
      </c>
      <c r="E46" s="94">
        <v>2</v>
      </c>
      <c r="F46" s="95"/>
      <c r="G46" s="95"/>
      <c r="H46" s="217">
        <v>0.198</v>
      </c>
      <c r="I46" s="217">
        <v>0.108</v>
      </c>
      <c r="J46" s="217">
        <v>0.036</v>
      </c>
      <c r="K46" s="96"/>
    </row>
    <row r="47" spans="1:11" s="97" customFormat="1" ht="11.25" customHeight="1">
      <c r="A47" s="99" t="s">
        <v>36</v>
      </c>
      <c r="B47" s="93"/>
      <c r="C47" s="94">
        <v>4</v>
      </c>
      <c r="D47" s="94">
        <v>6</v>
      </c>
      <c r="E47" s="94">
        <v>22</v>
      </c>
      <c r="F47" s="95"/>
      <c r="G47" s="95"/>
      <c r="H47" s="217">
        <v>0.048</v>
      </c>
      <c r="I47" s="217">
        <v>0.072</v>
      </c>
      <c r="J47" s="217">
        <v>0.264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>
        <v>59</v>
      </c>
      <c r="D50" s="102">
        <v>41</v>
      </c>
      <c r="E50" s="102">
        <v>72</v>
      </c>
      <c r="F50" s="103">
        <v>175.609756097561</v>
      </c>
      <c r="G50" s="104"/>
      <c r="H50" s="218">
        <v>0.9060000000000001</v>
      </c>
      <c r="I50" s="219">
        <v>0.616</v>
      </c>
      <c r="J50" s="219">
        <v>0.8500000000000001</v>
      </c>
      <c r="K50" s="105">
        <v>137.987012987013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1</v>
      </c>
      <c r="D52" s="102">
        <v>1</v>
      </c>
      <c r="E52" s="102">
        <v>1</v>
      </c>
      <c r="F52" s="103">
        <v>100</v>
      </c>
      <c r="G52" s="104"/>
      <c r="H52" s="218">
        <v>0.015</v>
      </c>
      <c r="I52" s="219">
        <v>0.015</v>
      </c>
      <c r="J52" s="219">
        <v>0.015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2000</v>
      </c>
      <c r="D54" s="94">
        <v>2500</v>
      </c>
      <c r="E54" s="94">
        <v>2100</v>
      </c>
      <c r="F54" s="95"/>
      <c r="G54" s="95"/>
      <c r="H54" s="217">
        <v>30</v>
      </c>
      <c r="I54" s="217">
        <v>37.5</v>
      </c>
      <c r="J54" s="217">
        <v>32.55</v>
      </c>
      <c r="K54" s="96"/>
    </row>
    <row r="55" spans="1:11" s="97" customFormat="1" ht="11.25" customHeight="1">
      <c r="A55" s="99" t="s">
        <v>42</v>
      </c>
      <c r="B55" s="93"/>
      <c r="C55" s="94">
        <v>114</v>
      </c>
      <c r="D55" s="94">
        <v>183</v>
      </c>
      <c r="E55" s="94">
        <v>80</v>
      </c>
      <c r="F55" s="95"/>
      <c r="G55" s="95"/>
      <c r="H55" s="217">
        <v>1.442</v>
      </c>
      <c r="I55" s="217">
        <v>2.315</v>
      </c>
      <c r="J55" s="217">
        <v>1.015</v>
      </c>
      <c r="K55" s="96"/>
    </row>
    <row r="56" spans="1:11" s="97" customFormat="1" ht="11.25" customHeight="1">
      <c r="A56" s="99" t="s">
        <v>43</v>
      </c>
      <c r="B56" s="93"/>
      <c r="C56" s="94"/>
      <c r="D56" s="94">
        <v>25</v>
      </c>
      <c r="E56" s="94">
        <v>85</v>
      </c>
      <c r="F56" s="95"/>
      <c r="G56" s="95"/>
      <c r="H56" s="217"/>
      <c r="I56" s="217"/>
      <c r="J56" s="217">
        <v>1.105</v>
      </c>
      <c r="K56" s="96"/>
    </row>
    <row r="57" spans="1:11" s="97" customFormat="1" ht="11.25" customHeight="1">
      <c r="A57" s="99" t="s">
        <v>44</v>
      </c>
      <c r="B57" s="93"/>
      <c r="C57" s="94"/>
      <c r="D57" s="94">
        <v>6</v>
      </c>
      <c r="E57" s="94"/>
      <c r="F57" s="95"/>
      <c r="G57" s="95"/>
      <c r="H57" s="217"/>
      <c r="I57" s="217">
        <v>0.102</v>
      </c>
      <c r="J57" s="217"/>
      <c r="K57" s="96"/>
    </row>
    <row r="58" spans="1:11" s="97" customFormat="1" ht="11.25" customHeight="1">
      <c r="A58" s="99" t="s">
        <v>45</v>
      </c>
      <c r="B58" s="93"/>
      <c r="C58" s="94">
        <v>6</v>
      </c>
      <c r="D58" s="94">
        <v>47</v>
      </c>
      <c r="E58" s="94">
        <v>23</v>
      </c>
      <c r="F58" s="95"/>
      <c r="G58" s="95"/>
      <c r="H58" s="217">
        <v>0.072</v>
      </c>
      <c r="I58" s="217">
        <v>0.423</v>
      </c>
      <c r="J58" s="217">
        <v>0.276</v>
      </c>
      <c r="K58" s="96"/>
    </row>
    <row r="59" spans="1:11" s="106" customFormat="1" ht="11.25" customHeight="1">
      <c r="A59" s="100" t="s">
        <v>46</v>
      </c>
      <c r="B59" s="101"/>
      <c r="C59" s="102">
        <v>2120</v>
      </c>
      <c r="D59" s="102">
        <v>2761</v>
      </c>
      <c r="E59" s="102">
        <v>2288</v>
      </c>
      <c r="F59" s="103">
        <v>82.86852589641434</v>
      </c>
      <c r="G59" s="104"/>
      <c r="H59" s="218">
        <v>31.514</v>
      </c>
      <c r="I59" s="219">
        <v>40.339999999999996</v>
      </c>
      <c r="J59" s="219">
        <v>34.946</v>
      </c>
      <c r="K59" s="105">
        <v>86.62865642042638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2284</v>
      </c>
      <c r="D61" s="94">
        <v>2150</v>
      </c>
      <c r="E61" s="94">
        <v>2350</v>
      </c>
      <c r="F61" s="95"/>
      <c r="G61" s="95"/>
      <c r="H61" s="217">
        <v>48.192</v>
      </c>
      <c r="I61" s="217">
        <v>49.45</v>
      </c>
      <c r="J61" s="217">
        <v>58.75</v>
      </c>
      <c r="K61" s="96"/>
    </row>
    <row r="62" spans="1:11" s="97" customFormat="1" ht="11.25" customHeight="1">
      <c r="A62" s="99" t="s">
        <v>48</v>
      </c>
      <c r="B62" s="93"/>
      <c r="C62" s="94">
        <v>75</v>
      </c>
      <c r="D62" s="94">
        <v>81</v>
      </c>
      <c r="E62" s="94">
        <v>68</v>
      </c>
      <c r="F62" s="95"/>
      <c r="G62" s="95"/>
      <c r="H62" s="217">
        <v>1.575</v>
      </c>
      <c r="I62" s="217">
        <v>1.616</v>
      </c>
      <c r="J62" s="217">
        <v>1.357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>
        <v>2359</v>
      </c>
      <c r="D64" s="102">
        <v>2231</v>
      </c>
      <c r="E64" s="102">
        <v>2418</v>
      </c>
      <c r="F64" s="103">
        <v>108.38189152846257</v>
      </c>
      <c r="G64" s="104"/>
      <c r="H64" s="218">
        <v>49.767</v>
      </c>
      <c r="I64" s="219">
        <v>51.066</v>
      </c>
      <c r="J64" s="219">
        <v>60.107</v>
      </c>
      <c r="K64" s="105">
        <v>117.70453922374965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11900</v>
      </c>
      <c r="D66" s="102">
        <v>12068</v>
      </c>
      <c r="E66" s="102">
        <v>13183</v>
      </c>
      <c r="F66" s="103">
        <v>109.2393105734173</v>
      </c>
      <c r="G66" s="104"/>
      <c r="H66" s="218">
        <v>208.25</v>
      </c>
      <c r="I66" s="219">
        <v>203.949</v>
      </c>
      <c r="J66" s="219">
        <v>212.9</v>
      </c>
      <c r="K66" s="105">
        <v>104.38884230861636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2180</v>
      </c>
      <c r="D68" s="94">
        <v>5125</v>
      </c>
      <c r="E68" s="94">
        <v>5630</v>
      </c>
      <c r="F68" s="95"/>
      <c r="G68" s="95"/>
      <c r="H68" s="217">
        <v>30.15</v>
      </c>
      <c r="I68" s="217">
        <v>67.727</v>
      </c>
      <c r="J68" s="217">
        <v>73.415</v>
      </c>
      <c r="K68" s="96"/>
    </row>
    <row r="69" spans="1:11" s="97" customFormat="1" ht="11.25" customHeight="1">
      <c r="A69" s="99" t="s">
        <v>53</v>
      </c>
      <c r="B69" s="93"/>
      <c r="C69" s="94">
        <v>3</v>
      </c>
      <c r="D69" s="94">
        <v>10</v>
      </c>
      <c r="E69" s="94">
        <v>20</v>
      </c>
      <c r="F69" s="95"/>
      <c r="G69" s="95"/>
      <c r="H69" s="217">
        <v>0.039</v>
      </c>
      <c r="I69" s="217">
        <v>0.13</v>
      </c>
      <c r="J69" s="217">
        <v>0.26</v>
      </c>
      <c r="K69" s="96"/>
    </row>
    <row r="70" spans="1:11" s="106" customFormat="1" ht="11.25" customHeight="1">
      <c r="A70" s="100" t="s">
        <v>54</v>
      </c>
      <c r="B70" s="101"/>
      <c r="C70" s="102">
        <v>2183</v>
      </c>
      <c r="D70" s="102">
        <v>5135</v>
      </c>
      <c r="E70" s="102">
        <v>5650</v>
      </c>
      <c r="F70" s="103">
        <v>110.02921129503407</v>
      </c>
      <c r="G70" s="104"/>
      <c r="H70" s="218">
        <v>30.189</v>
      </c>
      <c r="I70" s="219">
        <v>67.857</v>
      </c>
      <c r="J70" s="219">
        <v>73.67500000000001</v>
      </c>
      <c r="K70" s="105">
        <v>108.57391278718482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583</v>
      </c>
      <c r="D72" s="94">
        <v>570</v>
      </c>
      <c r="E72" s="94">
        <v>548</v>
      </c>
      <c r="F72" s="95"/>
      <c r="G72" s="95"/>
      <c r="H72" s="217">
        <v>14.894</v>
      </c>
      <c r="I72" s="217">
        <v>14.437</v>
      </c>
      <c r="J72" s="217">
        <v>12.175</v>
      </c>
      <c r="K72" s="96"/>
    </row>
    <row r="73" spans="1:11" s="97" customFormat="1" ht="11.25" customHeight="1">
      <c r="A73" s="99" t="s">
        <v>56</v>
      </c>
      <c r="B73" s="93"/>
      <c r="C73" s="94">
        <v>340</v>
      </c>
      <c r="D73" s="94">
        <v>330</v>
      </c>
      <c r="E73" s="94">
        <v>360</v>
      </c>
      <c r="F73" s="95"/>
      <c r="G73" s="95"/>
      <c r="H73" s="217">
        <v>17.25</v>
      </c>
      <c r="I73" s="217">
        <v>16.266</v>
      </c>
      <c r="J73" s="217">
        <v>16.266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/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94">
        <v>1324</v>
      </c>
      <c r="D75" s="94">
        <v>1688</v>
      </c>
      <c r="E75" s="94">
        <v>1688</v>
      </c>
      <c r="F75" s="95"/>
      <c r="G75" s="95"/>
      <c r="H75" s="217">
        <v>24.75</v>
      </c>
      <c r="I75" s="217">
        <v>30.452</v>
      </c>
      <c r="J75" s="217">
        <v>30.452</v>
      </c>
      <c r="K75" s="96"/>
    </row>
    <row r="76" spans="1:11" s="97" customFormat="1" ht="11.25" customHeight="1">
      <c r="A76" s="99" t="s">
        <v>59</v>
      </c>
      <c r="B76" s="93"/>
      <c r="C76" s="94">
        <v>5</v>
      </c>
      <c r="D76" s="94"/>
      <c r="E76" s="94"/>
      <c r="F76" s="95"/>
      <c r="G76" s="95"/>
      <c r="H76" s="217">
        <v>0.095</v>
      </c>
      <c r="I76" s="217"/>
      <c r="J76" s="217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>
        <v>34</v>
      </c>
      <c r="F77" s="95"/>
      <c r="G77" s="95"/>
      <c r="H77" s="217"/>
      <c r="I77" s="217"/>
      <c r="J77" s="217">
        <v>0.398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/>
      <c r="I78" s="217"/>
      <c r="J78" s="217"/>
      <c r="K78" s="96"/>
    </row>
    <row r="79" spans="1:11" s="97" customFormat="1" ht="11.25" customHeight="1">
      <c r="A79" s="99" t="s">
        <v>62</v>
      </c>
      <c r="B79" s="93"/>
      <c r="C79" s="94">
        <v>81</v>
      </c>
      <c r="D79" s="94">
        <v>54</v>
      </c>
      <c r="E79" s="94">
        <v>200</v>
      </c>
      <c r="F79" s="95"/>
      <c r="G79" s="95"/>
      <c r="H79" s="217">
        <v>0.974</v>
      </c>
      <c r="I79" s="217">
        <v>1.08</v>
      </c>
      <c r="J79" s="217">
        <v>4.6</v>
      </c>
      <c r="K79" s="96"/>
    </row>
    <row r="80" spans="1:11" s="106" customFormat="1" ht="11.25" customHeight="1">
      <c r="A80" s="107" t="s">
        <v>63</v>
      </c>
      <c r="B80" s="101"/>
      <c r="C80" s="102">
        <v>2333</v>
      </c>
      <c r="D80" s="102">
        <v>2642</v>
      </c>
      <c r="E80" s="102">
        <v>2830</v>
      </c>
      <c r="F80" s="103">
        <v>107.11582134746405</v>
      </c>
      <c r="G80" s="104"/>
      <c r="H80" s="218">
        <v>57.962999999999994</v>
      </c>
      <c r="I80" s="219">
        <v>62.235</v>
      </c>
      <c r="J80" s="219">
        <v>63.891000000000005</v>
      </c>
      <c r="K80" s="105">
        <v>102.66088214027477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27522</v>
      </c>
      <c r="D87" s="117">
        <v>32867</v>
      </c>
      <c r="E87" s="117">
        <v>34859</v>
      </c>
      <c r="F87" s="118">
        <f>IF(D87&gt;0,100*E87/D87,0)</f>
        <v>106.06079045851462</v>
      </c>
      <c r="G87" s="104"/>
      <c r="H87" s="222">
        <v>478.659</v>
      </c>
      <c r="I87" s="223">
        <v>541.448</v>
      </c>
      <c r="J87" s="223">
        <v>570.461</v>
      </c>
      <c r="K87" s="118">
        <f>IF(I87&gt;0,100*J87/I87,0)</f>
        <v>105.35840930246303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101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29</v>
      </c>
      <c r="D9" s="94">
        <v>30</v>
      </c>
      <c r="E9" s="94">
        <v>27</v>
      </c>
      <c r="F9" s="95"/>
      <c r="G9" s="95"/>
      <c r="H9" s="217">
        <v>2.03</v>
      </c>
      <c r="I9" s="217">
        <v>2.14</v>
      </c>
      <c r="J9" s="217">
        <v>1.836</v>
      </c>
      <c r="K9" s="96"/>
    </row>
    <row r="10" spans="1:11" s="97" customFormat="1" ht="11.25" customHeight="1">
      <c r="A10" s="99" t="s">
        <v>8</v>
      </c>
      <c r="B10" s="93"/>
      <c r="C10" s="94">
        <v>22</v>
      </c>
      <c r="D10" s="94">
        <v>22</v>
      </c>
      <c r="E10" s="94">
        <v>21</v>
      </c>
      <c r="F10" s="95"/>
      <c r="G10" s="95"/>
      <c r="H10" s="217">
        <v>1.521</v>
      </c>
      <c r="I10" s="217">
        <v>1.524</v>
      </c>
      <c r="J10" s="217">
        <v>1.441</v>
      </c>
      <c r="K10" s="96"/>
    </row>
    <row r="11" spans="1:11" s="97" customFormat="1" ht="11.25" customHeight="1">
      <c r="A11" s="92" t="s">
        <v>9</v>
      </c>
      <c r="B11" s="93"/>
      <c r="C11" s="94">
        <v>24</v>
      </c>
      <c r="D11" s="94">
        <v>20</v>
      </c>
      <c r="E11" s="94">
        <v>21</v>
      </c>
      <c r="F11" s="95"/>
      <c r="G11" s="95"/>
      <c r="H11" s="217">
        <v>1.2</v>
      </c>
      <c r="I11" s="217">
        <v>1.244</v>
      </c>
      <c r="J11" s="217">
        <v>1.365</v>
      </c>
      <c r="K11" s="96"/>
    </row>
    <row r="12" spans="1:11" s="97" customFormat="1" ht="11.25" customHeight="1">
      <c r="A12" s="99" t="s">
        <v>10</v>
      </c>
      <c r="B12" s="93"/>
      <c r="C12" s="94">
        <v>21</v>
      </c>
      <c r="D12" s="94">
        <v>21</v>
      </c>
      <c r="E12" s="94">
        <v>24</v>
      </c>
      <c r="F12" s="95"/>
      <c r="G12" s="95"/>
      <c r="H12" s="217">
        <v>1.37</v>
      </c>
      <c r="I12" s="217">
        <v>1.302</v>
      </c>
      <c r="J12" s="217">
        <v>1.566</v>
      </c>
      <c r="K12" s="96"/>
    </row>
    <row r="13" spans="1:11" s="106" customFormat="1" ht="11.25" customHeight="1">
      <c r="A13" s="100" t="s">
        <v>11</v>
      </c>
      <c r="B13" s="101"/>
      <c r="C13" s="102">
        <v>96</v>
      </c>
      <c r="D13" s="102">
        <v>93</v>
      </c>
      <c r="E13" s="102">
        <v>93</v>
      </c>
      <c r="F13" s="103">
        <v>100</v>
      </c>
      <c r="G13" s="104"/>
      <c r="H13" s="218">
        <v>6.1209999999999996</v>
      </c>
      <c r="I13" s="219">
        <v>6.210000000000001</v>
      </c>
      <c r="J13" s="219">
        <v>6.208</v>
      </c>
      <c r="K13" s="105">
        <v>99.96779388083736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>
        <v>51</v>
      </c>
      <c r="D15" s="102">
        <v>51</v>
      </c>
      <c r="E15" s="102">
        <v>76</v>
      </c>
      <c r="F15" s="103">
        <v>149.01960784313727</v>
      </c>
      <c r="G15" s="104"/>
      <c r="H15" s="218">
        <v>1.025</v>
      </c>
      <c r="I15" s="219">
        <v>1</v>
      </c>
      <c r="J15" s="219">
        <v>1.76</v>
      </c>
      <c r="K15" s="105">
        <v>176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>
        <v>1</v>
      </c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3</v>
      </c>
      <c r="D19" s="94">
        <v>3</v>
      </c>
      <c r="E19" s="94">
        <v>3</v>
      </c>
      <c r="F19" s="95"/>
      <c r="G19" s="95"/>
      <c r="H19" s="217">
        <v>0.093</v>
      </c>
      <c r="I19" s="217">
        <v>0.094</v>
      </c>
      <c r="J19" s="217"/>
      <c r="K19" s="96"/>
    </row>
    <row r="20" spans="1:11" s="97" customFormat="1" ht="11.25" customHeight="1">
      <c r="A20" s="99" t="s">
        <v>15</v>
      </c>
      <c r="B20" s="93"/>
      <c r="C20" s="94">
        <v>6</v>
      </c>
      <c r="D20" s="94">
        <v>6</v>
      </c>
      <c r="E20" s="94">
        <v>6</v>
      </c>
      <c r="F20" s="95"/>
      <c r="G20" s="95"/>
      <c r="H20" s="217">
        <v>0.098</v>
      </c>
      <c r="I20" s="217">
        <v>0.082</v>
      </c>
      <c r="J20" s="217"/>
      <c r="K20" s="96"/>
    </row>
    <row r="21" spans="1:11" s="97" customFormat="1" ht="11.25" customHeight="1">
      <c r="A21" s="99" t="s">
        <v>16</v>
      </c>
      <c r="B21" s="93"/>
      <c r="C21" s="94">
        <v>36</v>
      </c>
      <c r="D21" s="94">
        <v>36</v>
      </c>
      <c r="E21" s="94">
        <v>34</v>
      </c>
      <c r="F21" s="95"/>
      <c r="G21" s="95"/>
      <c r="H21" s="217">
        <v>0.717</v>
      </c>
      <c r="I21" s="217">
        <v>0.744</v>
      </c>
      <c r="J21" s="217"/>
      <c r="K21" s="96"/>
    </row>
    <row r="22" spans="1:11" s="106" customFormat="1" ht="11.25" customHeight="1">
      <c r="A22" s="100" t="s">
        <v>17</v>
      </c>
      <c r="B22" s="101"/>
      <c r="C22" s="102">
        <v>45</v>
      </c>
      <c r="D22" s="102">
        <v>45</v>
      </c>
      <c r="E22" s="102">
        <v>43</v>
      </c>
      <c r="F22" s="103">
        <v>95.55555555555556</v>
      </c>
      <c r="G22" s="104"/>
      <c r="H22" s="218">
        <v>0.9079999999999999</v>
      </c>
      <c r="I22" s="219">
        <v>0.9199999999999999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102</v>
      </c>
      <c r="D24" s="102">
        <v>123</v>
      </c>
      <c r="E24" s="102">
        <v>123</v>
      </c>
      <c r="F24" s="103">
        <v>100</v>
      </c>
      <c r="G24" s="104"/>
      <c r="H24" s="218">
        <v>7.65</v>
      </c>
      <c r="I24" s="219">
        <v>8.836</v>
      </c>
      <c r="J24" s="219">
        <v>8.836</v>
      </c>
      <c r="K24" s="118">
        <f>IF(I24&gt;0,100*J24/I24,0)</f>
        <v>100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26</v>
      </c>
      <c r="D26" s="102">
        <v>25</v>
      </c>
      <c r="E26" s="102">
        <v>28</v>
      </c>
      <c r="F26" s="103">
        <v>112</v>
      </c>
      <c r="G26" s="104"/>
      <c r="H26" s="218">
        <v>1.112</v>
      </c>
      <c r="I26" s="219">
        <v>1.2</v>
      </c>
      <c r="J26" s="219">
        <v>1.35</v>
      </c>
      <c r="K26" s="105">
        <v>112.5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3</v>
      </c>
      <c r="D28" s="94">
        <v>11</v>
      </c>
      <c r="E28" s="94">
        <v>2</v>
      </c>
      <c r="F28" s="95"/>
      <c r="G28" s="95"/>
      <c r="H28" s="217">
        <v>0.18</v>
      </c>
      <c r="I28" s="217">
        <v>0.169</v>
      </c>
      <c r="J28" s="217">
        <v>0.113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>
        <v>47</v>
      </c>
      <c r="D30" s="94">
        <v>49</v>
      </c>
      <c r="E30" s="94">
        <v>50</v>
      </c>
      <c r="F30" s="95"/>
      <c r="G30" s="95"/>
      <c r="H30" s="217">
        <v>2.854</v>
      </c>
      <c r="I30" s="217">
        <v>0.806</v>
      </c>
      <c r="J30" s="217">
        <v>1</v>
      </c>
      <c r="K30" s="96"/>
    </row>
    <row r="31" spans="1:11" s="106" customFormat="1" ht="11.25" customHeight="1">
      <c r="A31" s="107" t="s">
        <v>23</v>
      </c>
      <c r="B31" s="101"/>
      <c r="C31" s="102">
        <v>50</v>
      </c>
      <c r="D31" s="102">
        <v>60</v>
      </c>
      <c r="E31" s="102">
        <v>52</v>
      </c>
      <c r="F31" s="103">
        <v>86.66666666666667</v>
      </c>
      <c r="G31" s="104"/>
      <c r="H31" s="218">
        <v>3.0340000000000003</v>
      </c>
      <c r="I31" s="219">
        <v>0.9750000000000001</v>
      </c>
      <c r="J31" s="219">
        <v>1.113</v>
      </c>
      <c r="K31" s="105">
        <v>114.15384615384615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93</v>
      </c>
      <c r="D33" s="94">
        <v>90</v>
      </c>
      <c r="E33" s="94">
        <v>85</v>
      </c>
      <c r="F33" s="95"/>
      <c r="G33" s="95"/>
      <c r="H33" s="217">
        <v>4.414</v>
      </c>
      <c r="I33" s="217">
        <v>3.8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31</v>
      </c>
      <c r="D34" s="94">
        <v>30</v>
      </c>
      <c r="E34" s="94">
        <v>30</v>
      </c>
      <c r="F34" s="95"/>
      <c r="G34" s="95"/>
      <c r="H34" s="217">
        <v>0.868</v>
      </c>
      <c r="I34" s="217">
        <v>0.87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24</v>
      </c>
      <c r="D35" s="94">
        <v>25</v>
      </c>
      <c r="E35" s="94">
        <v>20</v>
      </c>
      <c r="F35" s="95"/>
      <c r="G35" s="95"/>
      <c r="H35" s="217">
        <v>0.609</v>
      </c>
      <c r="I35" s="217">
        <v>0.7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131</v>
      </c>
      <c r="D36" s="94">
        <v>131</v>
      </c>
      <c r="E36" s="94">
        <v>100</v>
      </c>
      <c r="F36" s="95"/>
      <c r="G36" s="95"/>
      <c r="H36" s="217">
        <v>3.125</v>
      </c>
      <c r="I36" s="217">
        <v>3.125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279</v>
      </c>
      <c r="D37" s="102">
        <v>276</v>
      </c>
      <c r="E37" s="102">
        <v>235</v>
      </c>
      <c r="F37" s="103">
        <v>85.14492753623189</v>
      </c>
      <c r="G37" s="104"/>
      <c r="H37" s="218">
        <v>9.016</v>
      </c>
      <c r="I37" s="219">
        <v>8.495000000000001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155</v>
      </c>
      <c r="D39" s="102">
        <v>150</v>
      </c>
      <c r="E39" s="102">
        <v>150</v>
      </c>
      <c r="F39" s="103">
        <v>100</v>
      </c>
      <c r="G39" s="104"/>
      <c r="H39" s="218">
        <v>4.365</v>
      </c>
      <c r="I39" s="219">
        <v>4.3</v>
      </c>
      <c r="J39" s="219">
        <v>4.2</v>
      </c>
      <c r="K39" s="105">
        <v>97.67441860465117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>
        <v>1</v>
      </c>
      <c r="E42" s="94">
        <v>1</v>
      </c>
      <c r="F42" s="95"/>
      <c r="G42" s="95"/>
      <c r="H42" s="217"/>
      <c r="I42" s="217">
        <v>0.03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3</v>
      </c>
      <c r="D43" s="94">
        <v>3</v>
      </c>
      <c r="E43" s="94">
        <v>2</v>
      </c>
      <c r="F43" s="95"/>
      <c r="G43" s="95"/>
      <c r="H43" s="217">
        <v>0.075</v>
      </c>
      <c r="I43" s="217">
        <v>0.105</v>
      </c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>
        <v>2</v>
      </c>
      <c r="E45" s="94"/>
      <c r="F45" s="95"/>
      <c r="G45" s="95"/>
      <c r="H45" s="217"/>
      <c r="I45" s="217">
        <v>0.046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16</v>
      </c>
      <c r="D46" s="94">
        <v>13</v>
      </c>
      <c r="E46" s="94">
        <v>11</v>
      </c>
      <c r="F46" s="95"/>
      <c r="G46" s="95"/>
      <c r="H46" s="217">
        <v>0.4</v>
      </c>
      <c r="I46" s="217">
        <v>0.325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11</v>
      </c>
      <c r="D47" s="94">
        <v>10</v>
      </c>
      <c r="E47" s="94">
        <v>10</v>
      </c>
      <c r="F47" s="95"/>
      <c r="G47" s="95"/>
      <c r="H47" s="217">
        <v>0.55</v>
      </c>
      <c r="I47" s="217">
        <v>0.35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15</v>
      </c>
      <c r="D48" s="94">
        <v>15</v>
      </c>
      <c r="E48" s="94">
        <v>15</v>
      </c>
      <c r="F48" s="95"/>
      <c r="G48" s="95"/>
      <c r="H48" s="217">
        <v>0.345</v>
      </c>
      <c r="I48" s="217">
        <v>0.345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11</v>
      </c>
      <c r="D49" s="94">
        <v>11</v>
      </c>
      <c r="E49" s="94">
        <v>10</v>
      </c>
      <c r="F49" s="95"/>
      <c r="G49" s="95"/>
      <c r="H49" s="217">
        <v>0.275</v>
      </c>
      <c r="I49" s="217">
        <v>0.275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56</v>
      </c>
      <c r="D50" s="102">
        <v>55</v>
      </c>
      <c r="E50" s="102">
        <v>49</v>
      </c>
      <c r="F50" s="103">
        <v>89.0909090909091</v>
      </c>
      <c r="G50" s="104"/>
      <c r="H50" s="218">
        <v>1.645</v>
      </c>
      <c r="I50" s="219">
        <v>1.476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13</v>
      </c>
      <c r="D52" s="102">
        <v>13</v>
      </c>
      <c r="E52" s="102">
        <v>13</v>
      </c>
      <c r="F52" s="103">
        <v>100</v>
      </c>
      <c r="G52" s="104"/>
      <c r="H52" s="218">
        <v>0.403</v>
      </c>
      <c r="I52" s="219">
        <v>0.403</v>
      </c>
      <c r="J52" s="219">
        <v>0.403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>
        <v>17</v>
      </c>
      <c r="D55" s="94">
        <v>17</v>
      </c>
      <c r="E55" s="94">
        <v>17</v>
      </c>
      <c r="F55" s="95"/>
      <c r="G55" s="95"/>
      <c r="H55" s="217">
        <v>0.485</v>
      </c>
      <c r="I55" s="217">
        <v>0.485</v>
      </c>
      <c r="J55" s="217"/>
      <c r="K55" s="96"/>
    </row>
    <row r="56" spans="1:11" s="97" customFormat="1" ht="11.25" customHeight="1">
      <c r="A56" s="99" t="s">
        <v>43</v>
      </c>
      <c r="B56" s="93"/>
      <c r="C56" s="94">
        <v>6</v>
      </c>
      <c r="D56" s="94">
        <v>5</v>
      </c>
      <c r="E56" s="94">
        <v>3</v>
      </c>
      <c r="F56" s="95"/>
      <c r="G56" s="95"/>
      <c r="H56" s="217"/>
      <c r="I56" s="217">
        <v>0.144</v>
      </c>
      <c r="J56" s="217">
        <v>0.09</v>
      </c>
      <c r="K56" s="96"/>
    </row>
    <row r="57" spans="1:11" s="97" customFormat="1" ht="11.25" customHeight="1">
      <c r="A57" s="99" t="s">
        <v>44</v>
      </c>
      <c r="B57" s="93"/>
      <c r="C57" s="94">
        <v>11</v>
      </c>
      <c r="D57" s="94">
        <v>4</v>
      </c>
      <c r="E57" s="94">
        <v>4</v>
      </c>
      <c r="F57" s="95"/>
      <c r="G57" s="95"/>
      <c r="H57" s="217">
        <v>0.293</v>
      </c>
      <c r="I57" s="217">
        <v>0.094</v>
      </c>
      <c r="J57" s="217">
        <v>0.094</v>
      </c>
      <c r="K57" s="96"/>
    </row>
    <row r="58" spans="1:11" s="97" customFormat="1" ht="11.25" customHeight="1">
      <c r="A58" s="99" t="s">
        <v>45</v>
      </c>
      <c r="B58" s="93"/>
      <c r="C58" s="94">
        <v>12</v>
      </c>
      <c r="D58" s="94">
        <v>8</v>
      </c>
      <c r="E58" s="94">
        <v>12</v>
      </c>
      <c r="F58" s="95"/>
      <c r="G58" s="95"/>
      <c r="H58" s="217">
        <v>0.294</v>
      </c>
      <c r="I58" s="217">
        <v>0.33</v>
      </c>
      <c r="J58" s="217">
        <v>0.305</v>
      </c>
      <c r="K58" s="96"/>
    </row>
    <row r="59" spans="1:11" s="106" customFormat="1" ht="11.25" customHeight="1">
      <c r="A59" s="100" t="s">
        <v>46</v>
      </c>
      <c r="B59" s="101"/>
      <c r="C59" s="102">
        <v>46</v>
      </c>
      <c r="D59" s="102">
        <v>34</v>
      </c>
      <c r="E59" s="102">
        <v>36</v>
      </c>
      <c r="F59" s="103">
        <v>105.88235294117646</v>
      </c>
      <c r="G59" s="104"/>
      <c r="H59" s="218">
        <v>1.072</v>
      </c>
      <c r="I59" s="219">
        <v>1.053</v>
      </c>
      <c r="J59" s="219">
        <v>0.489</v>
      </c>
      <c r="K59" s="105">
        <v>46.43874643874644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110</v>
      </c>
      <c r="D61" s="94">
        <v>75</v>
      </c>
      <c r="E61" s="94">
        <v>75</v>
      </c>
      <c r="F61" s="95"/>
      <c r="G61" s="95"/>
      <c r="H61" s="217">
        <v>6.85</v>
      </c>
      <c r="I61" s="217">
        <v>4.225</v>
      </c>
      <c r="J61" s="217">
        <v>4.225</v>
      </c>
      <c r="K61" s="96"/>
    </row>
    <row r="62" spans="1:11" s="97" customFormat="1" ht="11.25" customHeight="1">
      <c r="A62" s="99" t="s">
        <v>48</v>
      </c>
      <c r="B62" s="93"/>
      <c r="C62" s="94">
        <v>77</v>
      </c>
      <c r="D62" s="94">
        <v>70</v>
      </c>
      <c r="E62" s="94">
        <v>66</v>
      </c>
      <c r="F62" s="95"/>
      <c r="G62" s="95"/>
      <c r="H62" s="217">
        <v>2.232</v>
      </c>
      <c r="I62" s="217">
        <v>1.94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206</v>
      </c>
      <c r="D63" s="94">
        <v>202</v>
      </c>
      <c r="E63" s="94">
        <v>202</v>
      </c>
      <c r="F63" s="95"/>
      <c r="G63" s="95"/>
      <c r="H63" s="217">
        <v>9.157</v>
      </c>
      <c r="I63" s="217">
        <v>8.135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393</v>
      </c>
      <c r="D64" s="102">
        <v>347</v>
      </c>
      <c r="E64" s="102">
        <v>343</v>
      </c>
      <c r="F64" s="103">
        <v>98.84726224783861</v>
      </c>
      <c r="G64" s="104"/>
      <c r="H64" s="218">
        <v>18.239</v>
      </c>
      <c r="I64" s="219">
        <v>14.299999999999999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333</v>
      </c>
      <c r="D66" s="102">
        <v>315</v>
      </c>
      <c r="E66" s="102">
        <v>360</v>
      </c>
      <c r="F66" s="103">
        <v>114.28571428571429</v>
      </c>
      <c r="G66" s="104"/>
      <c r="H66" s="218">
        <v>15.212</v>
      </c>
      <c r="I66" s="219">
        <v>17.945</v>
      </c>
      <c r="J66" s="219">
        <v>16.9</v>
      </c>
      <c r="K66" s="105">
        <v>94.1766508776818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172</v>
      </c>
      <c r="D68" s="94">
        <v>100</v>
      </c>
      <c r="E68" s="94">
        <v>130</v>
      </c>
      <c r="F68" s="95"/>
      <c r="G68" s="95"/>
      <c r="H68" s="217">
        <v>8.48</v>
      </c>
      <c r="I68" s="217">
        <v>5</v>
      </c>
      <c r="J68" s="217">
        <v>6.5</v>
      </c>
      <c r="K68" s="96"/>
    </row>
    <row r="69" spans="1:11" s="97" customFormat="1" ht="11.25" customHeight="1">
      <c r="A69" s="99" t="s">
        <v>53</v>
      </c>
      <c r="B69" s="93"/>
      <c r="C69" s="94">
        <v>24</v>
      </c>
      <c r="D69" s="94">
        <v>25</v>
      </c>
      <c r="E69" s="94">
        <v>25</v>
      </c>
      <c r="F69" s="95"/>
      <c r="G69" s="95"/>
      <c r="H69" s="217">
        <v>0.84</v>
      </c>
      <c r="I69" s="217">
        <v>1</v>
      </c>
      <c r="J69" s="217">
        <v>1</v>
      </c>
      <c r="K69" s="96"/>
    </row>
    <row r="70" spans="1:11" s="106" customFormat="1" ht="11.25" customHeight="1">
      <c r="A70" s="100" t="s">
        <v>54</v>
      </c>
      <c r="B70" s="101"/>
      <c r="C70" s="102">
        <v>196</v>
      </c>
      <c r="D70" s="102">
        <v>125</v>
      </c>
      <c r="E70" s="102">
        <v>155</v>
      </c>
      <c r="F70" s="103">
        <v>124</v>
      </c>
      <c r="G70" s="104"/>
      <c r="H70" s="218">
        <v>9.32</v>
      </c>
      <c r="I70" s="219">
        <v>6</v>
      </c>
      <c r="J70" s="219">
        <v>7.5</v>
      </c>
      <c r="K70" s="105">
        <v>125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7970</v>
      </c>
      <c r="D72" s="94">
        <v>7970</v>
      </c>
      <c r="E72" s="94">
        <v>8121</v>
      </c>
      <c r="F72" s="95"/>
      <c r="G72" s="95"/>
      <c r="H72" s="217">
        <v>448.975</v>
      </c>
      <c r="I72" s="217">
        <v>456.045</v>
      </c>
      <c r="J72" s="217">
        <v>463.392</v>
      </c>
      <c r="K72" s="96"/>
    </row>
    <row r="73" spans="1:11" s="97" customFormat="1" ht="11.25" customHeight="1">
      <c r="A73" s="99" t="s">
        <v>56</v>
      </c>
      <c r="B73" s="93"/>
      <c r="C73" s="94">
        <v>157</v>
      </c>
      <c r="D73" s="94">
        <v>157</v>
      </c>
      <c r="E73" s="94">
        <v>215</v>
      </c>
      <c r="F73" s="95"/>
      <c r="G73" s="95"/>
      <c r="H73" s="217">
        <v>6.105</v>
      </c>
      <c r="I73" s="217">
        <v>6.105</v>
      </c>
      <c r="J73" s="217">
        <v>8.843</v>
      </c>
      <c r="K73" s="96"/>
    </row>
    <row r="74" spans="1:11" s="97" customFormat="1" ht="11.25" customHeight="1">
      <c r="A74" s="99" t="s">
        <v>57</v>
      </c>
      <c r="B74" s="93"/>
      <c r="C74" s="94">
        <v>120</v>
      </c>
      <c r="D74" s="94">
        <v>38</v>
      </c>
      <c r="E74" s="94">
        <v>40</v>
      </c>
      <c r="F74" s="95"/>
      <c r="G74" s="95"/>
      <c r="H74" s="217">
        <v>4.14</v>
      </c>
      <c r="I74" s="217">
        <v>1.368</v>
      </c>
      <c r="J74" s="217"/>
      <c r="K74" s="96"/>
    </row>
    <row r="75" spans="1:11" s="97" customFormat="1" ht="11.25" customHeight="1">
      <c r="A75" s="99" t="s">
        <v>58</v>
      </c>
      <c r="B75" s="93"/>
      <c r="C75" s="94">
        <v>455</v>
      </c>
      <c r="D75" s="94">
        <v>455</v>
      </c>
      <c r="E75" s="94">
        <v>455</v>
      </c>
      <c r="F75" s="95"/>
      <c r="G75" s="95"/>
      <c r="H75" s="217">
        <v>16.409</v>
      </c>
      <c r="I75" s="217">
        <v>16.409</v>
      </c>
      <c r="J75" s="217">
        <v>16.409</v>
      </c>
      <c r="K75" s="96"/>
    </row>
    <row r="76" spans="1:11" s="97" customFormat="1" ht="11.25" customHeight="1">
      <c r="A76" s="99" t="s">
        <v>59</v>
      </c>
      <c r="B76" s="93"/>
      <c r="C76" s="94">
        <v>20</v>
      </c>
      <c r="D76" s="94">
        <v>20</v>
      </c>
      <c r="E76" s="94">
        <v>20</v>
      </c>
      <c r="F76" s="95"/>
      <c r="G76" s="95"/>
      <c r="H76" s="217">
        <v>0.546</v>
      </c>
      <c r="I76" s="217">
        <v>0.546</v>
      </c>
      <c r="J76" s="217">
        <v>0.546</v>
      </c>
      <c r="K76" s="96"/>
    </row>
    <row r="77" spans="1:11" s="97" customFormat="1" ht="11.25" customHeight="1">
      <c r="A77" s="99" t="s">
        <v>60</v>
      </c>
      <c r="B77" s="93"/>
      <c r="C77" s="94">
        <v>40</v>
      </c>
      <c r="D77" s="94">
        <v>40</v>
      </c>
      <c r="E77" s="94">
        <v>32</v>
      </c>
      <c r="F77" s="95"/>
      <c r="G77" s="95"/>
      <c r="H77" s="217">
        <v>1.2</v>
      </c>
      <c r="I77" s="217">
        <v>1.02</v>
      </c>
      <c r="J77" s="217">
        <v>0.96</v>
      </c>
      <c r="K77" s="96"/>
    </row>
    <row r="78" spans="1:11" s="97" customFormat="1" ht="11.25" customHeight="1">
      <c r="A78" s="99" t="s">
        <v>61</v>
      </c>
      <c r="B78" s="93"/>
      <c r="C78" s="94">
        <v>180</v>
      </c>
      <c r="D78" s="94">
        <v>182</v>
      </c>
      <c r="E78" s="94">
        <v>180</v>
      </c>
      <c r="F78" s="95"/>
      <c r="G78" s="95"/>
      <c r="H78" s="217">
        <v>9</v>
      </c>
      <c r="I78" s="217">
        <v>9.1</v>
      </c>
      <c r="J78" s="217">
        <v>9</v>
      </c>
      <c r="K78" s="96"/>
    </row>
    <row r="79" spans="1:11" s="97" customFormat="1" ht="11.25" customHeight="1">
      <c r="A79" s="99" t="s">
        <v>62</v>
      </c>
      <c r="B79" s="93"/>
      <c r="C79" s="94">
        <v>27</v>
      </c>
      <c r="D79" s="94">
        <v>59</v>
      </c>
      <c r="E79" s="94">
        <v>26</v>
      </c>
      <c r="F79" s="95"/>
      <c r="G79" s="95"/>
      <c r="H79" s="217">
        <v>0.737</v>
      </c>
      <c r="I79" s="217">
        <v>0.702</v>
      </c>
      <c r="J79" s="217">
        <v>0.724</v>
      </c>
      <c r="K79" s="96"/>
    </row>
    <row r="80" spans="1:11" s="106" customFormat="1" ht="11.25" customHeight="1">
      <c r="A80" s="107" t="s">
        <v>63</v>
      </c>
      <c r="B80" s="101"/>
      <c r="C80" s="102">
        <v>8969</v>
      </c>
      <c r="D80" s="102">
        <v>8921</v>
      </c>
      <c r="E80" s="102">
        <v>9089</v>
      </c>
      <c r="F80" s="103">
        <v>101.88319695101445</v>
      </c>
      <c r="G80" s="104"/>
      <c r="H80" s="218">
        <v>487.112</v>
      </c>
      <c r="I80" s="219">
        <v>491.295</v>
      </c>
      <c r="J80" s="219">
        <v>499.87399999999997</v>
      </c>
      <c r="K80" s="105">
        <v>101.74620136577818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166</v>
      </c>
      <c r="D82" s="94">
        <v>166</v>
      </c>
      <c r="E82" s="94">
        <v>166</v>
      </c>
      <c r="F82" s="95"/>
      <c r="G82" s="95"/>
      <c r="H82" s="217">
        <v>7.749</v>
      </c>
      <c r="I82" s="217">
        <v>7.749</v>
      </c>
      <c r="J82" s="217">
        <v>7.749</v>
      </c>
      <c r="K82" s="96"/>
    </row>
    <row r="83" spans="1:11" s="97" customFormat="1" ht="11.25" customHeight="1">
      <c r="A83" s="99" t="s">
        <v>65</v>
      </c>
      <c r="B83" s="93"/>
      <c r="C83" s="94">
        <v>242</v>
      </c>
      <c r="D83" s="94">
        <v>240</v>
      </c>
      <c r="E83" s="94">
        <v>240</v>
      </c>
      <c r="F83" s="95"/>
      <c r="G83" s="95"/>
      <c r="H83" s="217">
        <v>13.191</v>
      </c>
      <c r="I83" s="217">
        <v>13</v>
      </c>
      <c r="J83" s="217">
        <v>13</v>
      </c>
      <c r="K83" s="96"/>
    </row>
    <row r="84" spans="1:11" s="106" customFormat="1" ht="11.25" customHeight="1">
      <c r="A84" s="100" t="s">
        <v>66</v>
      </c>
      <c r="B84" s="101"/>
      <c r="C84" s="102">
        <v>408</v>
      </c>
      <c r="D84" s="102">
        <v>406</v>
      </c>
      <c r="E84" s="102">
        <v>406</v>
      </c>
      <c r="F84" s="103">
        <v>100</v>
      </c>
      <c r="G84" s="104"/>
      <c r="H84" s="218">
        <v>20.94</v>
      </c>
      <c r="I84" s="219">
        <v>20.749</v>
      </c>
      <c r="J84" s="219">
        <v>20.749</v>
      </c>
      <c r="K84" s="105">
        <v>100.00000000000001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11218</v>
      </c>
      <c r="D87" s="117">
        <v>11040</v>
      </c>
      <c r="E87" s="117">
        <v>11251</v>
      </c>
      <c r="F87" s="118">
        <f>IF(D87&gt;0,100*E87/D87,0)</f>
        <v>101.91123188405797</v>
      </c>
      <c r="G87" s="104"/>
      <c r="H87" s="222">
        <v>587.1740000000001</v>
      </c>
      <c r="I87" s="223">
        <v>585.157</v>
      </c>
      <c r="J87" s="223">
        <v>573.607</v>
      </c>
      <c r="K87" s="118">
        <f>IF(I87&gt;0,100*J87/I87,0)</f>
        <v>98.02617075417365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4" zoomScaleSheetLayoutView="94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102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1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35</v>
      </c>
      <c r="D9" s="94">
        <v>24</v>
      </c>
      <c r="E9" s="94">
        <v>29</v>
      </c>
      <c r="F9" s="95"/>
      <c r="G9" s="95"/>
      <c r="H9" s="217">
        <v>0.791</v>
      </c>
      <c r="I9" s="217">
        <v>0.235</v>
      </c>
      <c r="J9" s="217">
        <v>0.235</v>
      </c>
      <c r="K9" s="96"/>
    </row>
    <row r="10" spans="1:11" s="97" customFormat="1" ht="11.25" customHeight="1">
      <c r="A10" s="99" t="s">
        <v>8</v>
      </c>
      <c r="B10" s="93"/>
      <c r="C10" s="94">
        <v>22</v>
      </c>
      <c r="D10" s="94">
        <v>20</v>
      </c>
      <c r="E10" s="94">
        <v>21</v>
      </c>
      <c r="F10" s="95"/>
      <c r="G10" s="95"/>
      <c r="H10" s="217">
        <v>0.518</v>
      </c>
      <c r="I10" s="217">
        <v>0.523</v>
      </c>
      <c r="J10" s="217">
        <v>0.523</v>
      </c>
      <c r="K10" s="96"/>
    </row>
    <row r="11" spans="1:11" s="97" customFormat="1" ht="11.25" customHeight="1">
      <c r="A11" s="92" t="s">
        <v>9</v>
      </c>
      <c r="B11" s="93"/>
      <c r="C11" s="94">
        <v>22</v>
      </c>
      <c r="D11" s="94">
        <v>18</v>
      </c>
      <c r="E11" s="94">
        <v>21</v>
      </c>
      <c r="F11" s="95"/>
      <c r="G11" s="95"/>
      <c r="H11" s="217">
        <v>0.485</v>
      </c>
      <c r="I11" s="217">
        <v>0.472</v>
      </c>
      <c r="J11" s="217">
        <v>0.472</v>
      </c>
      <c r="K11" s="96"/>
    </row>
    <row r="12" spans="1:11" s="97" customFormat="1" ht="11.25" customHeight="1">
      <c r="A12" s="99" t="s">
        <v>10</v>
      </c>
      <c r="B12" s="93"/>
      <c r="C12" s="94">
        <v>51</v>
      </c>
      <c r="D12" s="94">
        <v>40</v>
      </c>
      <c r="E12" s="94">
        <v>50</v>
      </c>
      <c r="F12" s="95"/>
      <c r="G12" s="95"/>
      <c r="H12" s="217">
        <v>1.239</v>
      </c>
      <c r="I12" s="217">
        <v>0.911</v>
      </c>
      <c r="J12" s="217">
        <v>0.911</v>
      </c>
      <c r="K12" s="96"/>
    </row>
    <row r="13" spans="1:11" s="106" customFormat="1" ht="11.25" customHeight="1">
      <c r="A13" s="100" t="s">
        <v>11</v>
      </c>
      <c r="B13" s="101"/>
      <c r="C13" s="102">
        <v>130</v>
      </c>
      <c r="D13" s="102">
        <v>102</v>
      </c>
      <c r="E13" s="102">
        <v>121</v>
      </c>
      <c r="F13" s="103">
        <v>118.62745098039215</v>
      </c>
      <c r="G13" s="104"/>
      <c r="H13" s="218">
        <v>3.0330000000000004</v>
      </c>
      <c r="I13" s="219">
        <v>2.141</v>
      </c>
      <c r="J13" s="219">
        <v>2.141</v>
      </c>
      <c r="K13" s="105">
        <v>100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>
        <v>2</v>
      </c>
      <c r="D15" s="102">
        <v>2</v>
      </c>
      <c r="E15" s="102">
        <v>1</v>
      </c>
      <c r="F15" s="103">
        <v>50</v>
      </c>
      <c r="G15" s="104"/>
      <c r="H15" s="218">
        <v>0.02</v>
      </c>
      <c r="I15" s="219">
        <v>0.02</v>
      </c>
      <c r="J15" s="219">
        <v>0.012</v>
      </c>
      <c r="K15" s="105">
        <v>60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17</v>
      </c>
      <c r="D19" s="94">
        <v>17</v>
      </c>
      <c r="E19" s="94">
        <v>16</v>
      </c>
      <c r="F19" s="95"/>
      <c r="G19" s="95"/>
      <c r="H19" s="217">
        <v>0.953</v>
      </c>
      <c r="I19" s="217">
        <v>0.955</v>
      </c>
      <c r="J19" s="217"/>
      <c r="K19" s="96"/>
    </row>
    <row r="20" spans="1:11" s="97" customFormat="1" ht="11.25" customHeight="1">
      <c r="A20" s="99" t="s">
        <v>15</v>
      </c>
      <c r="B20" s="93"/>
      <c r="C20" s="94">
        <v>14</v>
      </c>
      <c r="D20" s="94">
        <v>14</v>
      </c>
      <c r="E20" s="94">
        <v>14</v>
      </c>
      <c r="F20" s="95"/>
      <c r="G20" s="95"/>
      <c r="H20" s="217">
        <v>0.285</v>
      </c>
      <c r="I20" s="217">
        <v>0.285</v>
      </c>
      <c r="J20" s="217"/>
      <c r="K20" s="96"/>
    </row>
    <row r="21" spans="1:11" s="97" customFormat="1" ht="11.25" customHeight="1">
      <c r="A21" s="99" t="s">
        <v>16</v>
      </c>
      <c r="B21" s="93"/>
      <c r="C21" s="94">
        <v>12</v>
      </c>
      <c r="D21" s="94">
        <v>12</v>
      </c>
      <c r="E21" s="94">
        <v>10</v>
      </c>
      <c r="F21" s="95"/>
      <c r="G21" s="95"/>
      <c r="H21" s="217">
        <v>0.216</v>
      </c>
      <c r="I21" s="217">
        <v>0.216</v>
      </c>
      <c r="J21" s="217"/>
      <c r="K21" s="96"/>
    </row>
    <row r="22" spans="1:11" s="106" customFormat="1" ht="11.25" customHeight="1">
      <c r="A22" s="100" t="s">
        <v>17</v>
      </c>
      <c r="B22" s="101"/>
      <c r="C22" s="102">
        <v>43</v>
      </c>
      <c r="D22" s="102">
        <v>43</v>
      </c>
      <c r="E22" s="102">
        <v>40</v>
      </c>
      <c r="F22" s="103">
        <f>IF(D22&gt;0,100*E22/D22,0)</f>
        <v>93.02325581395348</v>
      </c>
      <c r="G22" s="104"/>
      <c r="H22" s="218">
        <v>1.454</v>
      </c>
      <c r="I22" s="219">
        <v>1.456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18</v>
      </c>
      <c r="D24" s="102">
        <v>20</v>
      </c>
      <c r="E24" s="102">
        <v>26</v>
      </c>
      <c r="F24" s="103">
        <v>130</v>
      </c>
      <c r="G24" s="104"/>
      <c r="H24" s="218">
        <v>1.8</v>
      </c>
      <c r="I24" s="219">
        <v>2.4</v>
      </c>
      <c r="J24" s="219">
        <v>2.267</v>
      </c>
      <c r="K24" s="105">
        <v>94.45833333333333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87</v>
      </c>
      <c r="D26" s="102">
        <v>80</v>
      </c>
      <c r="E26" s="102">
        <v>80</v>
      </c>
      <c r="F26" s="103">
        <v>100</v>
      </c>
      <c r="G26" s="104"/>
      <c r="H26" s="218">
        <v>7.608</v>
      </c>
      <c r="I26" s="219">
        <v>6.6</v>
      </c>
      <c r="J26" s="219">
        <v>6.6</v>
      </c>
      <c r="K26" s="105">
        <v>100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>
        <v>1</v>
      </c>
      <c r="D30" s="94"/>
      <c r="E30" s="94"/>
      <c r="F30" s="95"/>
      <c r="G30" s="95"/>
      <c r="H30" s="217">
        <v>0.045</v>
      </c>
      <c r="I30" s="217"/>
      <c r="J30" s="217">
        <v>0.045</v>
      </c>
      <c r="K30" s="96"/>
    </row>
    <row r="31" spans="1:11" s="106" customFormat="1" ht="11.25" customHeight="1">
      <c r="A31" s="107" t="s">
        <v>23</v>
      </c>
      <c r="B31" s="101"/>
      <c r="C31" s="102">
        <v>1</v>
      </c>
      <c r="D31" s="102"/>
      <c r="E31" s="102"/>
      <c r="F31" s="103"/>
      <c r="G31" s="104"/>
      <c r="H31" s="218">
        <v>0.045</v>
      </c>
      <c r="I31" s="219"/>
      <c r="J31" s="219">
        <v>0.045</v>
      </c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72</v>
      </c>
      <c r="D33" s="94">
        <v>70</v>
      </c>
      <c r="E33" s="94">
        <v>70</v>
      </c>
      <c r="F33" s="95"/>
      <c r="G33" s="95"/>
      <c r="H33" s="217">
        <v>1.382</v>
      </c>
      <c r="I33" s="217">
        <v>1.4</v>
      </c>
      <c r="J33" s="217">
        <v>1.3</v>
      </c>
      <c r="K33" s="96"/>
    </row>
    <row r="34" spans="1:11" s="97" customFormat="1" ht="11.25" customHeight="1">
      <c r="A34" s="99" t="s">
        <v>25</v>
      </c>
      <c r="B34" s="93"/>
      <c r="C34" s="94">
        <v>10</v>
      </c>
      <c r="D34" s="94">
        <v>10</v>
      </c>
      <c r="E34" s="94">
        <v>28</v>
      </c>
      <c r="F34" s="95"/>
      <c r="G34" s="95"/>
      <c r="H34" s="217">
        <v>0.226</v>
      </c>
      <c r="I34" s="217">
        <v>0.225</v>
      </c>
      <c r="J34" s="217">
        <v>0.225</v>
      </c>
      <c r="K34" s="96"/>
    </row>
    <row r="35" spans="1:11" s="97" customFormat="1" ht="11.25" customHeight="1">
      <c r="A35" s="99" t="s">
        <v>26</v>
      </c>
      <c r="B35" s="93"/>
      <c r="C35" s="94">
        <v>3</v>
      </c>
      <c r="D35" s="94">
        <v>4</v>
      </c>
      <c r="E35" s="94">
        <v>4</v>
      </c>
      <c r="F35" s="95"/>
      <c r="G35" s="95"/>
      <c r="H35" s="217">
        <v>0.046</v>
      </c>
      <c r="I35" s="217">
        <v>0.06</v>
      </c>
      <c r="J35" s="217">
        <v>0.06</v>
      </c>
      <c r="K35" s="96"/>
    </row>
    <row r="36" spans="1:11" s="97" customFormat="1" ht="11.25" customHeight="1">
      <c r="A36" s="99" t="s">
        <v>27</v>
      </c>
      <c r="B36" s="93"/>
      <c r="C36" s="94">
        <v>6</v>
      </c>
      <c r="D36" s="94">
        <v>6</v>
      </c>
      <c r="E36" s="94">
        <v>9</v>
      </c>
      <c r="F36" s="95"/>
      <c r="G36" s="95"/>
      <c r="H36" s="217">
        <v>0.1</v>
      </c>
      <c r="I36" s="217">
        <v>0.1</v>
      </c>
      <c r="J36" s="217">
        <v>0.1</v>
      </c>
      <c r="K36" s="96"/>
    </row>
    <row r="37" spans="1:11" s="106" customFormat="1" ht="11.25" customHeight="1">
      <c r="A37" s="100" t="s">
        <v>28</v>
      </c>
      <c r="B37" s="101"/>
      <c r="C37" s="102">
        <v>91</v>
      </c>
      <c r="D37" s="102">
        <v>90</v>
      </c>
      <c r="E37" s="102">
        <v>111</v>
      </c>
      <c r="F37" s="103">
        <v>123.33333333333333</v>
      </c>
      <c r="G37" s="104"/>
      <c r="H37" s="218">
        <v>1.754</v>
      </c>
      <c r="I37" s="219">
        <v>1.7850000000000001</v>
      </c>
      <c r="J37" s="219">
        <v>1.6850000000000003</v>
      </c>
      <c r="K37" s="105">
        <v>94.39775910364146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56</v>
      </c>
      <c r="D39" s="102">
        <v>50</v>
      </c>
      <c r="E39" s="102">
        <v>40</v>
      </c>
      <c r="F39" s="103">
        <v>80</v>
      </c>
      <c r="G39" s="104"/>
      <c r="H39" s="218">
        <v>0.974</v>
      </c>
      <c r="I39" s="219">
        <v>0.87</v>
      </c>
      <c r="J39" s="219">
        <v>0.73</v>
      </c>
      <c r="K39" s="105">
        <v>83.9080459770115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202</v>
      </c>
      <c r="D41" s="94">
        <v>186</v>
      </c>
      <c r="E41" s="94">
        <v>186</v>
      </c>
      <c r="F41" s="95"/>
      <c r="G41" s="95"/>
      <c r="H41" s="217">
        <v>14.14</v>
      </c>
      <c r="I41" s="217">
        <v>13.485</v>
      </c>
      <c r="J41" s="217"/>
      <c r="K41" s="96"/>
    </row>
    <row r="42" spans="1:11" s="97" customFormat="1" ht="11.25" customHeight="1">
      <c r="A42" s="99" t="s">
        <v>31</v>
      </c>
      <c r="B42" s="93"/>
      <c r="C42" s="94">
        <v>24</v>
      </c>
      <c r="D42" s="94">
        <v>9</v>
      </c>
      <c r="E42" s="94">
        <v>23</v>
      </c>
      <c r="F42" s="95"/>
      <c r="G42" s="95"/>
      <c r="H42" s="217">
        <v>1.8</v>
      </c>
      <c r="I42" s="217">
        <v>0.675</v>
      </c>
      <c r="J42" s="217"/>
      <c r="K42" s="96"/>
    </row>
    <row r="43" spans="1:11" s="97" customFormat="1" ht="11.25" customHeight="1">
      <c r="A43" s="99" t="s">
        <v>32</v>
      </c>
      <c r="B43" s="93"/>
      <c r="C43" s="94">
        <v>1</v>
      </c>
      <c r="D43" s="94">
        <v>1</v>
      </c>
      <c r="E43" s="94">
        <v>5</v>
      </c>
      <c r="F43" s="95"/>
      <c r="G43" s="95"/>
      <c r="H43" s="217">
        <v>0.065</v>
      </c>
      <c r="I43" s="217">
        <v>0.06</v>
      </c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>
        <v>20</v>
      </c>
      <c r="D45" s="94">
        <v>19</v>
      </c>
      <c r="E45" s="94">
        <v>20</v>
      </c>
      <c r="F45" s="95"/>
      <c r="G45" s="95"/>
      <c r="H45" s="217">
        <v>0.4</v>
      </c>
      <c r="I45" s="217">
        <v>1.14</v>
      </c>
      <c r="J45" s="217"/>
      <c r="K45" s="96"/>
    </row>
    <row r="46" spans="1:11" s="97" customFormat="1" ht="11.25" customHeight="1">
      <c r="A46" s="99" t="s">
        <v>35</v>
      </c>
      <c r="B46" s="93"/>
      <c r="C46" s="94">
        <v>1105</v>
      </c>
      <c r="D46" s="94">
        <v>1090</v>
      </c>
      <c r="E46" s="94">
        <v>1076</v>
      </c>
      <c r="F46" s="95"/>
      <c r="G46" s="95"/>
      <c r="H46" s="217">
        <v>77.35</v>
      </c>
      <c r="I46" s="217">
        <v>74.12</v>
      </c>
      <c r="J46" s="217"/>
      <c r="K46" s="96"/>
    </row>
    <row r="47" spans="1:11" s="97" customFormat="1" ht="11.25" customHeight="1">
      <c r="A47" s="99" t="s">
        <v>36</v>
      </c>
      <c r="B47" s="93"/>
      <c r="C47" s="94">
        <v>50</v>
      </c>
      <c r="D47" s="94">
        <v>51</v>
      </c>
      <c r="E47" s="94">
        <v>50</v>
      </c>
      <c r="F47" s="95"/>
      <c r="G47" s="95"/>
      <c r="H47" s="217">
        <v>2.5</v>
      </c>
      <c r="I47" s="217">
        <v>4.08</v>
      </c>
      <c r="J47" s="217"/>
      <c r="K47" s="96"/>
    </row>
    <row r="48" spans="1:11" s="97" customFormat="1" ht="11.25" customHeight="1">
      <c r="A48" s="99" t="s">
        <v>37</v>
      </c>
      <c r="B48" s="93"/>
      <c r="C48" s="94">
        <v>1300</v>
      </c>
      <c r="D48" s="94">
        <v>1120</v>
      </c>
      <c r="E48" s="94">
        <v>1100</v>
      </c>
      <c r="F48" s="95"/>
      <c r="G48" s="95"/>
      <c r="H48" s="217">
        <v>84.5</v>
      </c>
      <c r="I48" s="217">
        <v>84</v>
      </c>
      <c r="J48" s="217"/>
      <c r="K48" s="96"/>
    </row>
    <row r="49" spans="1:11" s="97" customFormat="1" ht="11.25" customHeight="1">
      <c r="A49" s="99" t="s">
        <v>38</v>
      </c>
      <c r="B49" s="93"/>
      <c r="C49" s="94">
        <v>29</v>
      </c>
      <c r="D49" s="94">
        <v>157</v>
      </c>
      <c r="E49" s="94">
        <v>150</v>
      </c>
      <c r="F49" s="95"/>
      <c r="G49" s="95"/>
      <c r="H49" s="217">
        <v>1.885</v>
      </c>
      <c r="I49" s="217">
        <v>10.205</v>
      </c>
      <c r="J49" s="217"/>
      <c r="K49" s="96"/>
    </row>
    <row r="50" spans="1:11" s="106" customFormat="1" ht="11.25" customHeight="1">
      <c r="A50" s="107" t="s">
        <v>39</v>
      </c>
      <c r="B50" s="101"/>
      <c r="C50" s="102">
        <v>2731</v>
      </c>
      <c r="D50" s="102">
        <v>2633</v>
      </c>
      <c r="E50" s="102">
        <v>2610</v>
      </c>
      <c r="F50" s="103">
        <v>99.12647170527914</v>
      </c>
      <c r="G50" s="104"/>
      <c r="H50" s="218">
        <v>182.64</v>
      </c>
      <c r="I50" s="219">
        <v>187.76500000000001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4</v>
      </c>
      <c r="D52" s="102">
        <v>4</v>
      </c>
      <c r="E52" s="102">
        <v>4</v>
      </c>
      <c r="F52" s="103">
        <v>100</v>
      </c>
      <c r="G52" s="104"/>
      <c r="H52" s="218">
        <v>0.128</v>
      </c>
      <c r="I52" s="219">
        <v>0.128</v>
      </c>
      <c r="J52" s="219">
        <v>0.128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300</v>
      </c>
      <c r="D54" s="94">
        <v>240</v>
      </c>
      <c r="E54" s="94">
        <v>250</v>
      </c>
      <c r="F54" s="95"/>
      <c r="G54" s="95"/>
      <c r="H54" s="217">
        <v>18</v>
      </c>
      <c r="I54" s="217">
        <v>13.92</v>
      </c>
      <c r="J54" s="217">
        <v>13.75</v>
      </c>
      <c r="K54" s="96"/>
    </row>
    <row r="55" spans="1:11" s="97" customFormat="1" ht="11.25" customHeight="1">
      <c r="A55" s="99" t="s">
        <v>42</v>
      </c>
      <c r="B55" s="93"/>
      <c r="C55" s="94">
        <v>1</v>
      </c>
      <c r="D55" s="94">
        <v>2</v>
      </c>
      <c r="E55" s="94">
        <v>2</v>
      </c>
      <c r="F55" s="95"/>
      <c r="G55" s="95"/>
      <c r="H55" s="217">
        <v>0.04</v>
      </c>
      <c r="I55" s="217">
        <v>0.08</v>
      </c>
      <c r="J55" s="217">
        <v>0.08</v>
      </c>
      <c r="K55" s="96"/>
    </row>
    <row r="56" spans="1:11" s="97" customFormat="1" ht="11.25" customHeight="1">
      <c r="A56" s="99" t="s">
        <v>43</v>
      </c>
      <c r="B56" s="93"/>
      <c r="C56" s="94"/>
      <c r="D56" s="94">
        <v>4</v>
      </c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>
        <v>3</v>
      </c>
      <c r="E57" s="94">
        <v>3</v>
      </c>
      <c r="F57" s="95"/>
      <c r="G57" s="95"/>
      <c r="H57" s="217"/>
      <c r="I57" s="217">
        <v>0.045</v>
      </c>
      <c r="J57" s="217">
        <v>0.045</v>
      </c>
      <c r="K57" s="96"/>
    </row>
    <row r="58" spans="1:11" s="97" customFormat="1" ht="11.25" customHeight="1">
      <c r="A58" s="99" t="s">
        <v>45</v>
      </c>
      <c r="B58" s="93"/>
      <c r="C58" s="94">
        <v>86</v>
      </c>
      <c r="D58" s="94">
        <v>82</v>
      </c>
      <c r="E58" s="94">
        <v>82</v>
      </c>
      <c r="F58" s="95"/>
      <c r="G58" s="95"/>
      <c r="H58" s="217">
        <v>3.87</v>
      </c>
      <c r="I58" s="217">
        <v>6.586</v>
      </c>
      <c r="J58" s="217">
        <v>6.3</v>
      </c>
      <c r="K58" s="96"/>
    </row>
    <row r="59" spans="1:11" s="106" customFormat="1" ht="11.25" customHeight="1">
      <c r="A59" s="100" t="s">
        <v>46</v>
      </c>
      <c r="B59" s="101"/>
      <c r="C59" s="102">
        <v>387</v>
      </c>
      <c r="D59" s="102">
        <v>331</v>
      </c>
      <c r="E59" s="102">
        <v>337</v>
      </c>
      <c r="F59" s="103">
        <v>101.81268882175226</v>
      </c>
      <c r="G59" s="104"/>
      <c r="H59" s="218">
        <v>21.91</v>
      </c>
      <c r="I59" s="219">
        <v>20.631</v>
      </c>
      <c r="J59" s="219">
        <v>20.175</v>
      </c>
      <c r="K59" s="105">
        <v>97.78973389559401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150</v>
      </c>
      <c r="D61" s="94">
        <v>150</v>
      </c>
      <c r="E61" s="94"/>
      <c r="F61" s="95"/>
      <c r="G61" s="95"/>
      <c r="H61" s="217">
        <v>8.7</v>
      </c>
      <c r="I61" s="217">
        <v>9.75</v>
      </c>
      <c r="J61" s="217">
        <v>9.1</v>
      </c>
      <c r="K61" s="96"/>
    </row>
    <row r="62" spans="1:11" s="97" customFormat="1" ht="11.25" customHeight="1">
      <c r="A62" s="99" t="s">
        <v>48</v>
      </c>
      <c r="B62" s="93"/>
      <c r="C62" s="94">
        <v>9</v>
      </c>
      <c r="D62" s="94">
        <v>9</v>
      </c>
      <c r="E62" s="94">
        <v>9</v>
      </c>
      <c r="F62" s="95"/>
      <c r="G62" s="95"/>
      <c r="H62" s="217">
        <v>0.225</v>
      </c>
      <c r="I62" s="217">
        <v>0.225</v>
      </c>
      <c r="J62" s="217">
        <v>0.225</v>
      </c>
      <c r="K62" s="96"/>
    </row>
    <row r="63" spans="1:11" s="97" customFormat="1" ht="11.25" customHeight="1">
      <c r="A63" s="99" t="s">
        <v>49</v>
      </c>
      <c r="B63" s="93"/>
      <c r="C63" s="94">
        <v>5</v>
      </c>
      <c r="D63" s="94">
        <v>5</v>
      </c>
      <c r="E63" s="94">
        <v>5</v>
      </c>
      <c r="F63" s="95"/>
      <c r="G63" s="95"/>
      <c r="H63" s="217">
        <v>0.25</v>
      </c>
      <c r="I63" s="217">
        <v>0.25</v>
      </c>
      <c r="J63" s="217">
        <v>0.25</v>
      </c>
      <c r="K63" s="96"/>
    </row>
    <row r="64" spans="1:11" s="106" customFormat="1" ht="11.25" customHeight="1">
      <c r="A64" s="100" t="s">
        <v>50</v>
      </c>
      <c r="B64" s="101"/>
      <c r="C64" s="102">
        <v>164</v>
      </c>
      <c r="D64" s="102">
        <v>164</v>
      </c>
      <c r="E64" s="102">
        <v>14</v>
      </c>
      <c r="F64" s="103">
        <v>8.536585365853659</v>
      </c>
      <c r="G64" s="104"/>
      <c r="H64" s="218">
        <v>9.174999999999999</v>
      </c>
      <c r="I64" s="219">
        <v>10.225</v>
      </c>
      <c r="J64" s="219">
        <v>9.575</v>
      </c>
      <c r="K64" s="105">
        <v>93.64303178484107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36</v>
      </c>
      <c r="D66" s="102">
        <v>36</v>
      </c>
      <c r="E66" s="102">
        <v>35</v>
      </c>
      <c r="F66" s="103">
        <v>97.22222222222223</v>
      </c>
      <c r="G66" s="104"/>
      <c r="H66" s="218">
        <v>1.494</v>
      </c>
      <c r="I66" s="219">
        <v>0.75</v>
      </c>
      <c r="J66" s="219">
        <v>0.75</v>
      </c>
      <c r="K66" s="105">
        <v>100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2</v>
      </c>
      <c r="D68" s="94"/>
      <c r="E68" s="94"/>
      <c r="F68" s="95"/>
      <c r="G68" s="95"/>
      <c r="H68" s="217">
        <v>0.08</v>
      </c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>
        <v>2</v>
      </c>
      <c r="D70" s="102"/>
      <c r="E70" s="102"/>
      <c r="F70" s="103"/>
      <c r="G70" s="104"/>
      <c r="H70" s="218">
        <v>0.08</v>
      </c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/>
      <c r="I72" s="217"/>
      <c r="J72" s="217"/>
      <c r="K72" s="96"/>
    </row>
    <row r="73" spans="1:11" s="97" customFormat="1" ht="11.25" customHeight="1">
      <c r="A73" s="99" t="s">
        <v>56</v>
      </c>
      <c r="B73" s="93"/>
      <c r="C73" s="94">
        <v>1568</v>
      </c>
      <c r="D73" s="94">
        <v>1568</v>
      </c>
      <c r="E73" s="94">
        <v>2031</v>
      </c>
      <c r="F73" s="95"/>
      <c r="G73" s="95"/>
      <c r="H73" s="217">
        <v>108</v>
      </c>
      <c r="I73" s="217">
        <v>108</v>
      </c>
      <c r="J73" s="217">
        <v>108</v>
      </c>
      <c r="K73" s="96"/>
    </row>
    <row r="74" spans="1:11" s="97" customFormat="1" ht="11.25" customHeight="1">
      <c r="A74" s="99" t="s">
        <v>57</v>
      </c>
      <c r="B74" s="93"/>
      <c r="C74" s="94">
        <v>178</v>
      </c>
      <c r="D74" s="94">
        <v>58</v>
      </c>
      <c r="E74" s="94">
        <v>40</v>
      </c>
      <c r="F74" s="95"/>
      <c r="G74" s="95"/>
      <c r="H74" s="217">
        <v>7.12</v>
      </c>
      <c r="I74" s="217">
        <v>1.48</v>
      </c>
      <c r="J74" s="217">
        <v>1.48</v>
      </c>
      <c r="K74" s="96"/>
    </row>
    <row r="75" spans="1:11" s="97" customFormat="1" ht="11.25" customHeight="1">
      <c r="A75" s="99" t="s">
        <v>58</v>
      </c>
      <c r="B75" s="93"/>
      <c r="C75" s="94">
        <v>7</v>
      </c>
      <c r="D75" s="94">
        <v>7</v>
      </c>
      <c r="E75" s="94">
        <v>7</v>
      </c>
      <c r="F75" s="95"/>
      <c r="G75" s="95"/>
      <c r="H75" s="217">
        <v>0.237</v>
      </c>
      <c r="I75" s="217">
        <v>0.237</v>
      </c>
      <c r="J75" s="217">
        <v>0.237</v>
      </c>
      <c r="K75" s="96"/>
    </row>
    <row r="76" spans="1:11" s="97" customFormat="1" ht="11.25" customHeight="1">
      <c r="A76" s="99" t="s">
        <v>59</v>
      </c>
      <c r="B76" s="93"/>
      <c r="C76" s="94">
        <v>42</v>
      </c>
      <c r="D76" s="94">
        <v>42</v>
      </c>
      <c r="E76" s="94">
        <v>42</v>
      </c>
      <c r="F76" s="95"/>
      <c r="G76" s="95"/>
      <c r="H76" s="217">
        <v>2.1</v>
      </c>
      <c r="I76" s="217">
        <v>2.053</v>
      </c>
      <c r="J76" s="217">
        <v>2.053</v>
      </c>
      <c r="K76" s="96"/>
    </row>
    <row r="77" spans="1:11" s="97" customFormat="1" ht="11.25" customHeight="1">
      <c r="A77" s="99" t="s">
        <v>60</v>
      </c>
      <c r="B77" s="93"/>
      <c r="C77" s="94">
        <v>7</v>
      </c>
      <c r="D77" s="94">
        <v>7</v>
      </c>
      <c r="E77" s="94">
        <v>1</v>
      </c>
      <c r="F77" s="95"/>
      <c r="G77" s="95"/>
      <c r="H77" s="217">
        <v>0.175</v>
      </c>
      <c r="I77" s="217">
        <v>0.175</v>
      </c>
      <c r="J77" s="217">
        <v>0.025</v>
      </c>
      <c r="K77" s="96"/>
    </row>
    <row r="78" spans="1:11" s="97" customFormat="1" ht="11.25" customHeight="1">
      <c r="A78" s="99" t="s">
        <v>61</v>
      </c>
      <c r="B78" s="93"/>
      <c r="C78" s="94">
        <v>62</v>
      </c>
      <c r="D78" s="94">
        <v>65</v>
      </c>
      <c r="E78" s="94">
        <v>70</v>
      </c>
      <c r="F78" s="95"/>
      <c r="G78" s="95"/>
      <c r="H78" s="217">
        <v>1.817</v>
      </c>
      <c r="I78" s="217">
        <v>1.917</v>
      </c>
      <c r="J78" s="217">
        <v>1.917</v>
      </c>
      <c r="K78" s="96"/>
    </row>
    <row r="79" spans="1:11" s="97" customFormat="1" ht="11.25" customHeight="1">
      <c r="A79" s="99" t="s">
        <v>62</v>
      </c>
      <c r="B79" s="93"/>
      <c r="C79" s="94">
        <v>593</v>
      </c>
      <c r="D79" s="94">
        <v>674</v>
      </c>
      <c r="E79" s="94">
        <v>503</v>
      </c>
      <c r="F79" s="95"/>
      <c r="G79" s="95"/>
      <c r="H79" s="217">
        <v>30.747</v>
      </c>
      <c r="I79" s="217">
        <v>18.034</v>
      </c>
      <c r="J79" s="217">
        <v>15</v>
      </c>
      <c r="K79" s="96"/>
    </row>
    <row r="80" spans="1:11" s="106" customFormat="1" ht="11.25" customHeight="1">
      <c r="A80" s="107" t="s">
        <v>63</v>
      </c>
      <c r="B80" s="101"/>
      <c r="C80" s="102">
        <v>2457</v>
      </c>
      <c r="D80" s="102">
        <v>2421</v>
      </c>
      <c r="E80" s="102">
        <v>2694</v>
      </c>
      <c r="F80" s="103">
        <v>111.27633209417596</v>
      </c>
      <c r="G80" s="104"/>
      <c r="H80" s="218">
        <v>150.19599999999997</v>
      </c>
      <c r="I80" s="219">
        <v>131.896</v>
      </c>
      <c r="J80" s="219">
        <v>128.712</v>
      </c>
      <c r="K80" s="105">
        <v>97.58597683022988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99</v>
      </c>
      <c r="D82" s="94">
        <v>99</v>
      </c>
      <c r="E82" s="94">
        <v>99</v>
      </c>
      <c r="F82" s="95"/>
      <c r="G82" s="95"/>
      <c r="H82" s="217">
        <v>3.465</v>
      </c>
      <c r="I82" s="217">
        <v>3.465</v>
      </c>
      <c r="J82" s="217">
        <v>3.465</v>
      </c>
      <c r="K82" s="96"/>
    </row>
    <row r="83" spans="1:11" s="97" customFormat="1" ht="11.25" customHeight="1">
      <c r="A83" s="99" t="s">
        <v>65</v>
      </c>
      <c r="B83" s="93"/>
      <c r="C83" s="94">
        <v>136</v>
      </c>
      <c r="D83" s="94">
        <v>130</v>
      </c>
      <c r="E83" s="94">
        <v>130</v>
      </c>
      <c r="F83" s="95"/>
      <c r="G83" s="95"/>
      <c r="H83" s="217">
        <v>4.068</v>
      </c>
      <c r="I83" s="217">
        <v>4</v>
      </c>
      <c r="J83" s="217">
        <v>4</v>
      </c>
      <c r="K83" s="96"/>
    </row>
    <row r="84" spans="1:11" s="106" customFormat="1" ht="11.25" customHeight="1">
      <c r="A84" s="100" t="s">
        <v>66</v>
      </c>
      <c r="B84" s="101"/>
      <c r="C84" s="102">
        <v>235</v>
      </c>
      <c r="D84" s="102">
        <v>229</v>
      </c>
      <c r="E84" s="102">
        <v>229</v>
      </c>
      <c r="F84" s="103">
        <v>100</v>
      </c>
      <c r="G84" s="104"/>
      <c r="H84" s="218">
        <v>7.5329999999999995</v>
      </c>
      <c r="I84" s="219">
        <v>7.465</v>
      </c>
      <c r="J84" s="219">
        <v>7.465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6444</v>
      </c>
      <c r="D87" s="117">
        <v>6205</v>
      </c>
      <c r="E87" s="117">
        <v>6342</v>
      </c>
      <c r="F87" s="118">
        <f>IF(D87&gt;0,100*E87/D87,0)</f>
        <v>102.20789685737309</v>
      </c>
      <c r="G87" s="104"/>
      <c r="H87" s="222">
        <v>389.84399999999994</v>
      </c>
      <c r="I87" s="223">
        <v>374.13199999999995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5" zoomScaleSheetLayoutView="95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103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263</v>
      </c>
      <c r="I7" s="85" t="s">
        <v>263</v>
      </c>
      <c r="J7" s="85">
        <v>2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>
        <v>1.088</v>
      </c>
      <c r="I9" s="217">
        <v>1.025</v>
      </c>
      <c r="J9" s="217">
        <v>0.98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>
        <v>0.028</v>
      </c>
      <c r="I10" s="217">
        <v>0.027</v>
      </c>
      <c r="J10" s="217">
        <v>0.027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>
        <v>0.05</v>
      </c>
      <c r="I11" s="217">
        <v>0.04</v>
      </c>
      <c r="J11" s="217">
        <v>0.04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>
        <v>0.433</v>
      </c>
      <c r="I12" s="217">
        <v>0.393</v>
      </c>
      <c r="J12" s="217">
        <v>0.395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>
        <v>1.5990000000000002</v>
      </c>
      <c r="I13" s="219">
        <v>1.4849999999999999</v>
      </c>
      <c r="J13" s="219">
        <v>1.442</v>
      </c>
      <c r="K13" s="105">
        <v>97.10437710437711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/>
      <c r="I26" s="219"/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18"/>
      <c r="I31" s="219"/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7">
        <v>0.106</v>
      </c>
      <c r="I33" s="217">
        <v>0.1</v>
      </c>
      <c r="J33" s="217">
        <v>0.071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7"/>
      <c r="I34" s="217"/>
      <c r="J34" s="217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7"/>
      <c r="I35" s="217"/>
      <c r="J35" s="217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7">
        <v>51.25</v>
      </c>
      <c r="I36" s="217">
        <v>33.221</v>
      </c>
      <c r="J36" s="217">
        <v>23.11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18">
        <v>51.356</v>
      </c>
      <c r="I37" s="219">
        <v>33.321</v>
      </c>
      <c r="J37" s="219">
        <v>23.181</v>
      </c>
      <c r="K37" s="105">
        <v>69.56874043396057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>
        <v>9.925</v>
      </c>
      <c r="I39" s="219">
        <v>10.4</v>
      </c>
      <c r="J39" s="219">
        <v>9.2</v>
      </c>
      <c r="K39" s="105">
        <v>88.46153846153845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>
        <v>0.075</v>
      </c>
      <c r="I45" s="217">
        <v>0.075</v>
      </c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>
        <v>0.075</v>
      </c>
      <c r="I50" s="219">
        <v>0.075</v>
      </c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18"/>
      <c r="I59" s="219"/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>
        <v>287.197</v>
      </c>
      <c r="I61" s="217">
        <v>174.647</v>
      </c>
      <c r="J61" s="217">
        <v>287.565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>
        <v>138.823</v>
      </c>
      <c r="I62" s="217">
        <v>111.504</v>
      </c>
      <c r="J62" s="217">
        <v>140.855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>
        <v>1427.64</v>
      </c>
      <c r="I63" s="217">
        <v>1214.454</v>
      </c>
      <c r="J63" s="217">
        <v>1465.27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18">
        <v>1853.66</v>
      </c>
      <c r="I64" s="219">
        <v>1500.605</v>
      </c>
      <c r="J64" s="219">
        <v>1893.69</v>
      </c>
      <c r="K64" s="105">
        <v>126.19510130913865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18">
        <v>149.421</v>
      </c>
      <c r="I66" s="219">
        <v>137.79</v>
      </c>
      <c r="J66" s="219">
        <v>146.135</v>
      </c>
      <c r="K66" s="105">
        <v>106.0563175847304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>
        <v>0.33</v>
      </c>
      <c r="I68" s="217">
        <v>0.8</v>
      </c>
      <c r="J68" s="217">
        <v>0.8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>
        <v>0.035</v>
      </c>
      <c r="I69" s="217">
        <v>0.03</v>
      </c>
      <c r="J69" s="217">
        <v>0.05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>
        <v>0.365</v>
      </c>
      <c r="I70" s="219">
        <v>0.8300000000000001</v>
      </c>
      <c r="J70" s="219">
        <v>0.8500000000000001</v>
      </c>
      <c r="K70" s="105">
        <v>102.40963855421687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>
        <v>112.081</v>
      </c>
      <c r="I72" s="217">
        <v>110.589</v>
      </c>
      <c r="J72" s="217">
        <v>132.113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7">
        <v>49.342</v>
      </c>
      <c r="I73" s="217">
        <v>44.864</v>
      </c>
      <c r="J73" s="217">
        <v>53.724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>
        <v>248.472</v>
      </c>
      <c r="I74" s="217">
        <v>266.067</v>
      </c>
      <c r="J74" s="217">
        <v>331.417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7">
        <v>15.834</v>
      </c>
      <c r="I75" s="217">
        <v>13.837</v>
      </c>
      <c r="J75" s="217">
        <v>13.57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>
        <v>347.579</v>
      </c>
      <c r="I76" s="217">
        <v>354.25</v>
      </c>
      <c r="J76" s="217">
        <v>292.416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7">
        <v>0.018</v>
      </c>
      <c r="I77" s="217"/>
      <c r="J77" s="217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>
        <v>53.739</v>
      </c>
      <c r="I78" s="217">
        <v>102.335</v>
      </c>
      <c r="J78" s="217">
        <v>87.87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7">
        <v>746.803</v>
      </c>
      <c r="I79" s="217">
        <v>778.492</v>
      </c>
      <c r="J79" s="217">
        <v>813.354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18">
        <v>1573.868</v>
      </c>
      <c r="I80" s="219">
        <v>1670.434</v>
      </c>
      <c r="J80" s="219">
        <v>1724.464</v>
      </c>
      <c r="K80" s="105">
        <v>103.23448876160327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>
        <v>10.043</v>
      </c>
      <c r="I82" s="217">
        <v>10.038</v>
      </c>
      <c r="J82" s="217">
        <v>10.022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>
        <v>4.445</v>
      </c>
      <c r="I83" s="217">
        <v>3.7</v>
      </c>
      <c r="J83" s="217">
        <v>3.6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>
        <v>14.488</v>
      </c>
      <c r="I84" s="219">
        <v>13.738</v>
      </c>
      <c r="J84" s="219">
        <v>13.622</v>
      </c>
      <c r="K84" s="105">
        <v>99.15562672878148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2">
        <v>3654.7569999999996</v>
      </c>
      <c r="I87" s="223">
        <v>3368.6779999999994</v>
      </c>
      <c r="J87" s="223">
        <v>3812.584</v>
      </c>
      <c r="K87" s="118">
        <f>IF(I87&gt;0,100*J87/I87,0)</f>
        <v>113.17745418232316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9" zoomScaleSheetLayoutView="99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104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263</v>
      </c>
      <c r="I7" s="85" t="s">
        <v>263</v>
      </c>
      <c r="J7" s="85">
        <v>2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>
        <v>5.281</v>
      </c>
      <c r="I9" s="217">
        <v>5</v>
      </c>
      <c r="J9" s="217">
        <v>4.5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>
        <v>0.125</v>
      </c>
      <c r="I10" s="217">
        <v>0.119</v>
      </c>
      <c r="J10" s="217">
        <v>0.119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>
        <v>0.335</v>
      </c>
      <c r="I11" s="217">
        <v>0.3</v>
      </c>
      <c r="J11" s="217">
        <v>0.3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>
        <v>1.841</v>
      </c>
      <c r="I12" s="217">
        <v>1.659</v>
      </c>
      <c r="J12" s="217">
        <v>1.659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>
        <v>7.582</v>
      </c>
      <c r="I13" s="219">
        <v>7.077999999999999</v>
      </c>
      <c r="J13" s="219">
        <v>6.577999999999999</v>
      </c>
      <c r="K13" s="105">
        <v>92.93585758688896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>
        <v>0.085</v>
      </c>
      <c r="I15" s="219">
        <v>0.085</v>
      </c>
      <c r="J15" s="219">
        <v>0.165</v>
      </c>
      <c r="K15" s="105">
        <v>194.1176470588235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>
        <v>0.007</v>
      </c>
      <c r="I17" s="219">
        <v>0.068</v>
      </c>
      <c r="J17" s="219">
        <v>0.068</v>
      </c>
      <c r="K17" s="105">
        <v>100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>
        <v>0.018</v>
      </c>
      <c r="I21" s="217">
        <v>0.013</v>
      </c>
      <c r="J21" s="217">
        <v>0.002</v>
      </c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>
        <v>0.018</v>
      </c>
      <c r="I22" s="219">
        <v>0.013</v>
      </c>
      <c r="J22" s="219">
        <v>0.002</v>
      </c>
      <c r="K22" s="105">
        <v>15.384615384615387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/>
      <c r="I26" s="219"/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18"/>
      <c r="I31" s="219"/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7">
        <v>0.03</v>
      </c>
      <c r="I33" s="217">
        <v>0.03</v>
      </c>
      <c r="J33" s="217">
        <v>0.03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7"/>
      <c r="I34" s="217"/>
      <c r="J34" s="217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7"/>
      <c r="I35" s="217"/>
      <c r="J35" s="217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7">
        <v>0.125</v>
      </c>
      <c r="I36" s="217">
        <v>0.124</v>
      </c>
      <c r="J36" s="217">
        <v>0.086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18">
        <v>0.155</v>
      </c>
      <c r="I37" s="219">
        <v>0.154</v>
      </c>
      <c r="J37" s="219">
        <v>0.11599999999999999</v>
      </c>
      <c r="K37" s="105">
        <v>75.32467532467533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>
        <v>2.05</v>
      </c>
      <c r="I39" s="219">
        <v>1.85</v>
      </c>
      <c r="J39" s="219">
        <v>2.1</v>
      </c>
      <c r="K39" s="105">
        <v>113.5135135135135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/>
      <c r="I50" s="219"/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18"/>
      <c r="I59" s="219"/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>
        <v>292.265</v>
      </c>
      <c r="I61" s="217">
        <v>248.455</v>
      </c>
      <c r="J61" s="217">
        <v>324.628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>
        <v>0.612</v>
      </c>
      <c r="I62" s="217">
        <v>0.509</v>
      </c>
      <c r="J62" s="217">
        <v>1.22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>
        <v>0.997</v>
      </c>
      <c r="I63" s="217">
        <v>1.077</v>
      </c>
      <c r="J63" s="217">
        <v>1.793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18">
        <v>293.874</v>
      </c>
      <c r="I64" s="219">
        <v>250.041</v>
      </c>
      <c r="J64" s="219">
        <v>327.641</v>
      </c>
      <c r="K64" s="105">
        <v>131.03491027471495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18">
        <v>575</v>
      </c>
      <c r="I66" s="219">
        <v>555.76</v>
      </c>
      <c r="J66" s="219">
        <v>651.946</v>
      </c>
      <c r="K66" s="105">
        <v>117.30711098315821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>
        <v>37.137</v>
      </c>
      <c r="I72" s="217">
        <v>40.801</v>
      </c>
      <c r="J72" s="217">
        <v>56.283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7">
        <v>0.329</v>
      </c>
      <c r="I73" s="217">
        <v>0.604</v>
      </c>
      <c r="J73" s="217">
        <v>0.579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>
        <v>0.32</v>
      </c>
      <c r="I74" s="217">
        <v>0.217</v>
      </c>
      <c r="J74" s="217">
        <v>0.233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7">
        <v>1.7</v>
      </c>
      <c r="I75" s="217">
        <v>1.683</v>
      </c>
      <c r="J75" s="217">
        <v>0.979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>
        <v>0.29</v>
      </c>
      <c r="I76" s="217">
        <v>0.29</v>
      </c>
      <c r="J76" s="217">
        <v>0.542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7"/>
      <c r="I77" s="217"/>
      <c r="J77" s="217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>
        <v>73</v>
      </c>
      <c r="I78" s="217">
        <v>65.147</v>
      </c>
      <c r="J78" s="217">
        <v>74.616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7">
        <v>1.199</v>
      </c>
      <c r="I79" s="217">
        <v>0.946</v>
      </c>
      <c r="J79" s="217">
        <v>0.662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18">
        <v>113.97500000000001</v>
      </c>
      <c r="I80" s="219">
        <v>109.688</v>
      </c>
      <c r="J80" s="219">
        <v>133.894</v>
      </c>
      <c r="K80" s="105">
        <v>122.0680475530596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>
        <v>2.421</v>
      </c>
      <c r="I82" s="217">
        <v>2.427</v>
      </c>
      <c r="J82" s="217">
        <v>2.427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>
        <v>0.728</v>
      </c>
      <c r="I83" s="217">
        <v>0.75</v>
      </c>
      <c r="J83" s="217">
        <v>0.75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>
        <v>3.149</v>
      </c>
      <c r="I84" s="219">
        <v>3.177</v>
      </c>
      <c r="J84" s="219">
        <v>3.177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2">
        <v>995.895</v>
      </c>
      <c r="I87" s="223">
        <v>927.914</v>
      </c>
      <c r="J87" s="223">
        <v>1125.687</v>
      </c>
      <c r="K87" s="118">
        <f>IF(I87&gt;0,100*J87/I87,0)</f>
        <v>121.31372088361636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5" zoomScaleSheetLayoutView="95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6384" width="9.8515625" style="63" customWidth="1"/>
  </cols>
  <sheetData>
    <row r="1" spans="1:11" s="1" customFormat="1" ht="12.7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261" t="s">
        <v>69</v>
      </c>
      <c r="K2" s="26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62" t="s">
        <v>2</v>
      </c>
      <c r="D4" s="263"/>
      <c r="E4" s="263"/>
      <c r="F4" s="264"/>
      <c r="G4" s="10"/>
      <c r="H4" s="265" t="s">
        <v>3</v>
      </c>
      <c r="I4" s="266"/>
      <c r="J4" s="266"/>
      <c r="K4" s="267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263</v>
      </c>
      <c r="D7" s="22" t="s">
        <v>6</v>
      </c>
      <c r="E7" s="22">
        <v>2</v>
      </c>
      <c r="F7" s="23" t="str">
        <f>CONCATENATE(D6,"=100")</f>
        <v>2018=100</v>
      </c>
      <c r="G7" s="24"/>
      <c r="H7" s="21" t="s">
        <v>263</v>
      </c>
      <c r="I7" s="22" t="s">
        <v>6</v>
      </c>
      <c r="J7" s="22">
        <v>2</v>
      </c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1617</v>
      </c>
      <c r="D9" s="31">
        <v>1209</v>
      </c>
      <c r="E9" s="31">
        <v>1209</v>
      </c>
      <c r="F9" s="32"/>
      <c r="G9" s="32"/>
      <c r="H9" s="210">
        <v>4.77</v>
      </c>
      <c r="I9" s="210">
        <v>4.533</v>
      </c>
      <c r="J9" s="210">
        <v>3.615</v>
      </c>
      <c r="K9" s="33"/>
    </row>
    <row r="10" spans="1:11" s="34" customFormat="1" ht="11.25" customHeight="1">
      <c r="A10" s="36" t="s">
        <v>8</v>
      </c>
      <c r="B10" s="30"/>
      <c r="C10" s="31">
        <v>3506</v>
      </c>
      <c r="D10" s="31">
        <v>1816</v>
      </c>
      <c r="E10" s="31">
        <v>1816</v>
      </c>
      <c r="F10" s="32"/>
      <c r="G10" s="32"/>
      <c r="H10" s="210">
        <v>8.064</v>
      </c>
      <c r="I10" s="210">
        <v>4.213</v>
      </c>
      <c r="J10" s="210">
        <v>4.268</v>
      </c>
      <c r="K10" s="33"/>
    </row>
    <row r="11" spans="1:11" s="34" customFormat="1" ht="11.25" customHeight="1">
      <c r="A11" s="29" t="s">
        <v>9</v>
      </c>
      <c r="B11" s="30"/>
      <c r="C11" s="31">
        <v>8583</v>
      </c>
      <c r="D11" s="31">
        <v>10256</v>
      </c>
      <c r="E11" s="31">
        <v>9230</v>
      </c>
      <c r="F11" s="32"/>
      <c r="G11" s="32"/>
      <c r="H11" s="210">
        <v>19.741</v>
      </c>
      <c r="I11" s="210">
        <v>24.922</v>
      </c>
      <c r="J11" s="210">
        <v>24.921</v>
      </c>
      <c r="K11" s="33"/>
    </row>
    <row r="12" spans="1:11" s="34" customFormat="1" ht="11.25" customHeight="1">
      <c r="A12" s="36" t="s">
        <v>10</v>
      </c>
      <c r="B12" s="30"/>
      <c r="C12" s="31">
        <v>336</v>
      </c>
      <c r="D12" s="31">
        <v>230</v>
      </c>
      <c r="E12" s="31">
        <v>196</v>
      </c>
      <c r="F12" s="32"/>
      <c r="G12" s="32"/>
      <c r="H12" s="210">
        <v>0.733</v>
      </c>
      <c r="I12" s="210">
        <v>0.495</v>
      </c>
      <c r="J12" s="210">
        <v>0.431</v>
      </c>
      <c r="K12" s="33"/>
    </row>
    <row r="13" spans="1:11" s="43" customFormat="1" ht="11.25" customHeight="1">
      <c r="A13" s="37" t="s">
        <v>11</v>
      </c>
      <c r="B13" s="38"/>
      <c r="C13" s="39">
        <v>14042</v>
      </c>
      <c r="D13" s="39">
        <v>13511</v>
      </c>
      <c r="E13" s="39">
        <v>12451</v>
      </c>
      <c r="F13" s="40">
        <v>92.1545407445785</v>
      </c>
      <c r="G13" s="41"/>
      <c r="H13" s="211">
        <v>33.308</v>
      </c>
      <c r="I13" s="212">
        <v>34.163</v>
      </c>
      <c r="J13" s="212">
        <v>33.235</v>
      </c>
      <c r="K13" s="42">
        <v>97.28361092409918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10"/>
      <c r="I14" s="210"/>
      <c r="J14" s="210"/>
      <c r="K14" s="33"/>
    </row>
    <row r="15" spans="1:11" s="43" customFormat="1" ht="11.25" customHeight="1">
      <c r="A15" s="37" t="s">
        <v>12</v>
      </c>
      <c r="B15" s="38"/>
      <c r="C15" s="39">
        <v>50</v>
      </c>
      <c r="D15" s="39">
        <v>50</v>
      </c>
      <c r="E15" s="39">
        <v>80</v>
      </c>
      <c r="F15" s="40">
        <v>160</v>
      </c>
      <c r="G15" s="41"/>
      <c r="H15" s="211">
        <v>0.065</v>
      </c>
      <c r="I15" s="212">
        <v>0.07</v>
      </c>
      <c r="J15" s="212">
        <v>0.104</v>
      </c>
      <c r="K15" s="42">
        <v>148.57142857142856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10"/>
      <c r="I16" s="210"/>
      <c r="J16" s="210"/>
      <c r="K16" s="33"/>
    </row>
    <row r="17" spans="1:11" s="43" customFormat="1" ht="11.25" customHeight="1">
      <c r="A17" s="37" t="s">
        <v>13</v>
      </c>
      <c r="B17" s="38"/>
      <c r="C17" s="39">
        <v>591</v>
      </c>
      <c r="D17" s="39">
        <v>770</v>
      </c>
      <c r="E17" s="39">
        <v>659</v>
      </c>
      <c r="F17" s="40">
        <v>85.58441558441558</v>
      </c>
      <c r="G17" s="41"/>
      <c r="H17" s="211">
        <v>1.448</v>
      </c>
      <c r="I17" s="212">
        <v>1.63</v>
      </c>
      <c r="J17" s="212">
        <v>1.489</v>
      </c>
      <c r="K17" s="42">
        <v>91.34969325153375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10"/>
      <c r="I18" s="210"/>
      <c r="J18" s="210"/>
      <c r="K18" s="33"/>
    </row>
    <row r="19" spans="1:11" s="34" customFormat="1" ht="11.25" customHeight="1">
      <c r="A19" s="29" t="s">
        <v>14</v>
      </c>
      <c r="B19" s="30"/>
      <c r="C19" s="31">
        <v>23952</v>
      </c>
      <c r="D19" s="31">
        <v>24024</v>
      </c>
      <c r="E19" s="31">
        <v>22891</v>
      </c>
      <c r="F19" s="32"/>
      <c r="G19" s="32"/>
      <c r="H19" s="210">
        <v>143.712</v>
      </c>
      <c r="I19" s="210">
        <v>132.132</v>
      </c>
      <c r="J19" s="210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210"/>
      <c r="I20" s="210"/>
      <c r="J20" s="210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210"/>
      <c r="I21" s="210"/>
      <c r="J21" s="210"/>
      <c r="K21" s="33"/>
    </row>
    <row r="22" spans="1:11" s="43" customFormat="1" ht="11.25" customHeight="1">
      <c r="A22" s="37" t="s">
        <v>17</v>
      </c>
      <c r="B22" s="38"/>
      <c r="C22" s="39">
        <v>23952</v>
      </c>
      <c r="D22" s="39">
        <v>24024</v>
      </c>
      <c r="E22" s="39">
        <v>22891</v>
      </c>
      <c r="F22" s="40">
        <v>95.28388278388279</v>
      </c>
      <c r="G22" s="41"/>
      <c r="H22" s="211">
        <v>143.712</v>
      </c>
      <c r="I22" s="212">
        <v>132.132</v>
      </c>
      <c r="J22" s="21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10"/>
      <c r="I23" s="210"/>
      <c r="J23" s="210"/>
      <c r="K23" s="33"/>
    </row>
    <row r="24" spans="1:11" s="43" customFormat="1" ht="11.25" customHeight="1">
      <c r="A24" s="37" t="s">
        <v>18</v>
      </c>
      <c r="B24" s="38"/>
      <c r="C24" s="39">
        <v>72958</v>
      </c>
      <c r="D24" s="39">
        <v>77716</v>
      </c>
      <c r="E24" s="39">
        <v>77200</v>
      </c>
      <c r="F24" s="40">
        <v>99.33604405785167</v>
      </c>
      <c r="G24" s="41"/>
      <c r="H24" s="211">
        <v>359.619</v>
      </c>
      <c r="I24" s="212">
        <v>381.398</v>
      </c>
      <c r="J24" s="21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10"/>
      <c r="I25" s="210"/>
      <c r="J25" s="210"/>
      <c r="K25" s="33"/>
    </row>
    <row r="26" spans="1:11" s="43" customFormat="1" ht="11.25" customHeight="1">
      <c r="A26" s="37" t="s">
        <v>19</v>
      </c>
      <c r="B26" s="38"/>
      <c r="C26" s="39">
        <v>29106</v>
      </c>
      <c r="D26" s="39">
        <v>31500</v>
      </c>
      <c r="E26" s="39">
        <v>31000</v>
      </c>
      <c r="F26" s="40">
        <v>98.41269841269842</v>
      </c>
      <c r="G26" s="41"/>
      <c r="H26" s="211">
        <v>109.437</v>
      </c>
      <c r="I26" s="212">
        <v>158</v>
      </c>
      <c r="J26" s="212">
        <v>135</v>
      </c>
      <c r="K26" s="42">
        <v>85.44303797468355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10"/>
      <c r="I27" s="210"/>
      <c r="J27" s="210"/>
      <c r="K27" s="33"/>
    </row>
    <row r="28" spans="1:11" s="34" customFormat="1" ht="11.25" customHeight="1">
      <c r="A28" s="36" t="s">
        <v>20</v>
      </c>
      <c r="B28" s="30"/>
      <c r="C28" s="31">
        <v>53979</v>
      </c>
      <c r="D28" s="31">
        <v>63537</v>
      </c>
      <c r="E28" s="31">
        <v>63500</v>
      </c>
      <c r="F28" s="32"/>
      <c r="G28" s="32"/>
      <c r="H28" s="210">
        <v>228.484</v>
      </c>
      <c r="I28" s="210">
        <v>292.101</v>
      </c>
      <c r="J28" s="210">
        <v>235.86</v>
      </c>
      <c r="K28" s="33"/>
    </row>
    <row r="29" spans="1:11" s="34" customFormat="1" ht="11.25" customHeight="1">
      <c r="A29" s="36" t="s">
        <v>21</v>
      </c>
      <c r="B29" s="30"/>
      <c r="C29" s="31">
        <v>36273</v>
      </c>
      <c r="D29" s="31">
        <v>35079</v>
      </c>
      <c r="E29" s="31">
        <v>35079</v>
      </c>
      <c r="F29" s="32"/>
      <c r="G29" s="32"/>
      <c r="H29" s="210">
        <v>57.827</v>
      </c>
      <c r="I29" s="210">
        <v>84.324</v>
      </c>
      <c r="J29" s="210">
        <v>77.215</v>
      </c>
      <c r="K29" s="33"/>
    </row>
    <row r="30" spans="1:11" s="34" customFormat="1" ht="11.25" customHeight="1">
      <c r="A30" s="36" t="s">
        <v>22</v>
      </c>
      <c r="B30" s="30"/>
      <c r="C30" s="31">
        <v>46071</v>
      </c>
      <c r="D30" s="31">
        <v>47514</v>
      </c>
      <c r="E30" s="31">
        <v>47600</v>
      </c>
      <c r="F30" s="32"/>
      <c r="G30" s="32"/>
      <c r="H30" s="210">
        <v>116.88</v>
      </c>
      <c r="I30" s="210">
        <v>156.671</v>
      </c>
      <c r="J30" s="210">
        <v>147.709</v>
      </c>
      <c r="K30" s="33"/>
    </row>
    <row r="31" spans="1:11" s="43" customFormat="1" ht="11.25" customHeight="1">
      <c r="A31" s="44" t="s">
        <v>23</v>
      </c>
      <c r="B31" s="38"/>
      <c r="C31" s="39">
        <v>136323</v>
      </c>
      <c r="D31" s="39">
        <v>146130</v>
      </c>
      <c r="E31" s="39">
        <v>146179</v>
      </c>
      <c r="F31" s="40">
        <v>100.03353178676521</v>
      </c>
      <c r="G31" s="41"/>
      <c r="H31" s="211">
        <v>403.19100000000003</v>
      </c>
      <c r="I31" s="212">
        <v>533.096</v>
      </c>
      <c r="J31" s="212">
        <v>460.78400000000005</v>
      </c>
      <c r="K31" s="42">
        <v>86.43546378138272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10"/>
      <c r="I32" s="210"/>
      <c r="J32" s="210"/>
      <c r="K32" s="33"/>
    </row>
    <row r="33" spans="1:11" s="34" customFormat="1" ht="11.25" customHeight="1">
      <c r="A33" s="36" t="s">
        <v>24</v>
      </c>
      <c r="B33" s="30"/>
      <c r="C33" s="31">
        <v>20967</v>
      </c>
      <c r="D33" s="31">
        <v>23000</v>
      </c>
      <c r="E33" s="31">
        <v>21500</v>
      </c>
      <c r="F33" s="32"/>
      <c r="G33" s="32"/>
      <c r="H33" s="210">
        <v>83.261</v>
      </c>
      <c r="I33" s="210">
        <v>91.57</v>
      </c>
      <c r="J33" s="210"/>
      <c r="K33" s="33"/>
    </row>
    <row r="34" spans="1:11" s="34" customFormat="1" ht="11.25" customHeight="1">
      <c r="A34" s="36" t="s">
        <v>25</v>
      </c>
      <c r="B34" s="30"/>
      <c r="C34" s="31">
        <v>11382</v>
      </c>
      <c r="D34" s="31">
        <v>11800</v>
      </c>
      <c r="E34" s="31">
        <v>10500</v>
      </c>
      <c r="F34" s="32"/>
      <c r="G34" s="32"/>
      <c r="H34" s="210">
        <v>32.093</v>
      </c>
      <c r="I34" s="210">
        <v>50</v>
      </c>
      <c r="J34" s="210"/>
      <c r="K34" s="33"/>
    </row>
    <row r="35" spans="1:11" s="34" customFormat="1" ht="11.25" customHeight="1">
      <c r="A35" s="36" t="s">
        <v>26</v>
      </c>
      <c r="B35" s="30"/>
      <c r="C35" s="31">
        <v>45593</v>
      </c>
      <c r="D35" s="31">
        <v>50000</v>
      </c>
      <c r="E35" s="31">
        <v>45000</v>
      </c>
      <c r="F35" s="32"/>
      <c r="G35" s="32"/>
      <c r="H35" s="210">
        <v>156.755</v>
      </c>
      <c r="I35" s="210">
        <v>220</v>
      </c>
      <c r="J35" s="210"/>
      <c r="K35" s="33"/>
    </row>
    <row r="36" spans="1:11" s="34" customFormat="1" ht="11.25" customHeight="1">
      <c r="A36" s="36" t="s">
        <v>27</v>
      </c>
      <c r="B36" s="30"/>
      <c r="C36" s="31">
        <v>5591</v>
      </c>
      <c r="D36" s="31">
        <v>5591</v>
      </c>
      <c r="E36" s="31">
        <v>6846</v>
      </c>
      <c r="F36" s="32"/>
      <c r="G36" s="32"/>
      <c r="H36" s="210">
        <v>15.137</v>
      </c>
      <c r="I36" s="210">
        <v>18.164</v>
      </c>
      <c r="J36" s="210"/>
      <c r="K36" s="33"/>
    </row>
    <row r="37" spans="1:11" s="43" customFormat="1" ht="11.25" customHeight="1">
      <c r="A37" s="37" t="s">
        <v>28</v>
      </c>
      <c r="B37" s="38"/>
      <c r="C37" s="39">
        <v>83533</v>
      </c>
      <c r="D37" s="39">
        <v>90391</v>
      </c>
      <c r="E37" s="39">
        <v>83846</v>
      </c>
      <c r="F37" s="40">
        <v>92.75923487957871</v>
      </c>
      <c r="G37" s="41"/>
      <c r="H37" s="211">
        <v>287.246</v>
      </c>
      <c r="I37" s="212">
        <v>379.734</v>
      </c>
      <c r="J37" s="21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10"/>
      <c r="I38" s="210"/>
      <c r="J38" s="210"/>
      <c r="K38" s="33"/>
    </row>
    <row r="39" spans="1:11" s="43" customFormat="1" ht="11.25" customHeight="1">
      <c r="A39" s="37" t="s">
        <v>29</v>
      </c>
      <c r="B39" s="38"/>
      <c r="C39" s="39">
        <v>5415</v>
      </c>
      <c r="D39" s="39">
        <v>5415</v>
      </c>
      <c r="E39" s="39">
        <v>5900</v>
      </c>
      <c r="F39" s="40">
        <v>108.95660203139427</v>
      </c>
      <c r="G39" s="41"/>
      <c r="H39" s="211">
        <v>8.009</v>
      </c>
      <c r="I39" s="212">
        <v>8</v>
      </c>
      <c r="J39" s="212">
        <v>8.7</v>
      </c>
      <c r="K39" s="42">
        <v>108.74999999999999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10"/>
      <c r="I40" s="210"/>
      <c r="J40" s="210"/>
      <c r="K40" s="33"/>
    </row>
    <row r="41" spans="1:11" s="34" customFormat="1" ht="11.25" customHeight="1">
      <c r="A41" s="29" t="s">
        <v>30</v>
      </c>
      <c r="B41" s="30"/>
      <c r="C41" s="31">
        <v>35781</v>
      </c>
      <c r="D41" s="31">
        <v>34845</v>
      </c>
      <c r="E41" s="31">
        <v>37550</v>
      </c>
      <c r="F41" s="32"/>
      <c r="G41" s="32"/>
      <c r="H41" s="210">
        <v>27.589</v>
      </c>
      <c r="I41" s="210">
        <v>119.887</v>
      </c>
      <c r="J41" s="210">
        <v>117.246</v>
      </c>
      <c r="K41" s="33"/>
    </row>
    <row r="42" spans="1:11" s="34" customFormat="1" ht="11.25" customHeight="1">
      <c r="A42" s="36" t="s">
        <v>31</v>
      </c>
      <c r="B42" s="30"/>
      <c r="C42" s="31">
        <v>219382</v>
      </c>
      <c r="D42" s="31">
        <v>221291</v>
      </c>
      <c r="E42" s="31">
        <v>220300</v>
      </c>
      <c r="F42" s="32"/>
      <c r="G42" s="32"/>
      <c r="H42" s="210">
        <v>590.377</v>
      </c>
      <c r="I42" s="210">
        <v>1017.661</v>
      </c>
      <c r="J42" s="210">
        <v>883.145</v>
      </c>
      <c r="K42" s="33"/>
    </row>
    <row r="43" spans="1:11" s="34" customFormat="1" ht="11.25" customHeight="1">
      <c r="A43" s="36" t="s">
        <v>32</v>
      </c>
      <c r="B43" s="30"/>
      <c r="C43" s="31">
        <v>61380</v>
      </c>
      <c r="D43" s="31">
        <v>64730</v>
      </c>
      <c r="E43" s="31">
        <v>54000</v>
      </c>
      <c r="F43" s="32"/>
      <c r="G43" s="32"/>
      <c r="H43" s="210">
        <v>131.816</v>
      </c>
      <c r="I43" s="210">
        <v>314.024</v>
      </c>
      <c r="J43" s="210">
        <v>234.6</v>
      </c>
      <c r="K43" s="33"/>
    </row>
    <row r="44" spans="1:11" s="34" customFormat="1" ht="11.25" customHeight="1">
      <c r="A44" s="36" t="s">
        <v>33</v>
      </c>
      <c r="B44" s="30"/>
      <c r="C44" s="31">
        <v>127661</v>
      </c>
      <c r="D44" s="31">
        <v>130200</v>
      </c>
      <c r="E44" s="31">
        <v>130100</v>
      </c>
      <c r="F44" s="32"/>
      <c r="G44" s="32"/>
      <c r="H44" s="210">
        <v>193.195</v>
      </c>
      <c r="I44" s="210">
        <v>553.385</v>
      </c>
      <c r="J44" s="210">
        <v>504.15</v>
      </c>
      <c r="K44" s="33"/>
    </row>
    <row r="45" spans="1:11" s="34" customFormat="1" ht="11.25" customHeight="1">
      <c r="A45" s="36" t="s">
        <v>34</v>
      </c>
      <c r="B45" s="30"/>
      <c r="C45" s="31">
        <v>59990</v>
      </c>
      <c r="D45" s="31">
        <v>71358</v>
      </c>
      <c r="E45" s="31">
        <v>73000</v>
      </c>
      <c r="F45" s="32"/>
      <c r="G45" s="32"/>
      <c r="H45" s="210">
        <v>79.836</v>
      </c>
      <c r="I45" s="210">
        <v>288.548</v>
      </c>
      <c r="J45" s="210">
        <v>248</v>
      </c>
      <c r="K45" s="33"/>
    </row>
    <row r="46" spans="1:11" s="34" customFormat="1" ht="11.25" customHeight="1">
      <c r="A46" s="36" t="s">
        <v>35</v>
      </c>
      <c r="B46" s="30"/>
      <c r="C46" s="31">
        <v>74319</v>
      </c>
      <c r="D46" s="31">
        <v>72801</v>
      </c>
      <c r="E46" s="31">
        <v>73000</v>
      </c>
      <c r="F46" s="32"/>
      <c r="G46" s="32"/>
      <c r="H46" s="210">
        <v>78.788</v>
      </c>
      <c r="I46" s="210">
        <v>231.864</v>
      </c>
      <c r="J46" s="210">
        <v>182.5</v>
      </c>
      <c r="K46" s="33"/>
    </row>
    <row r="47" spans="1:11" s="34" customFormat="1" ht="11.25" customHeight="1">
      <c r="A47" s="36" t="s">
        <v>36</v>
      </c>
      <c r="B47" s="30"/>
      <c r="C47" s="31">
        <v>96081</v>
      </c>
      <c r="D47" s="31">
        <v>100353</v>
      </c>
      <c r="E47" s="31">
        <v>102000</v>
      </c>
      <c r="F47" s="32"/>
      <c r="G47" s="32"/>
      <c r="H47" s="210">
        <v>172.691</v>
      </c>
      <c r="I47" s="210">
        <v>368.459</v>
      </c>
      <c r="J47" s="210">
        <v>321.4</v>
      </c>
      <c r="K47" s="33"/>
    </row>
    <row r="48" spans="1:11" s="34" customFormat="1" ht="11.25" customHeight="1">
      <c r="A48" s="36" t="s">
        <v>37</v>
      </c>
      <c r="B48" s="30"/>
      <c r="C48" s="31">
        <v>105452</v>
      </c>
      <c r="D48" s="31">
        <v>107616</v>
      </c>
      <c r="E48" s="31">
        <v>107600</v>
      </c>
      <c r="F48" s="32"/>
      <c r="G48" s="32"/>
      <c r="H48" s="210">
        <v>127.843</v>
      </c>
      <c r="I48" s="210">
        <v>434.661</v>
      </c>
      <c r="J48" s="210">
        <v>400.6</v>
      </c>
      <c r="K48" s="33"/>
    </row>
    <row r="49" spans="1:11" s="34" customFormat="1" ht="11.25" customHeight="1">
      <c r="A49" s="36" t="s">
        <v>38</v>
      </c>
      <c r="B49" s="30"/>
      <c r="C49" s="31">
        <v>70527</v>
      </c>
      <c r="D49" s="31">
        <v>67844</v>
      </c>
      <c r="E49" s="31">
        <v>65000</v>
      </c>
      <c r="F49" s="32"/>
      <c r="G49" s="32"/>
      <c r="H49" s="210">
        <v>83.806</v>
      </c>
      <c r="I49" s="210">
        <v>257.839</v>
      </c>
      <c r="J49" s="210">
        <v>246.5</v>
      </c>
      <c r="K49" s="33"/>
    </row>
    <row r="50" spans="1:11" s="43" customFormat="1" ht="11.25" customHeight="1">
      <c r="A50" s="44" t="s">
        <v>39</v>
      </c>
      <c r="B50" s="38"/>
      <c r="C50" s="39">
        <v>850573</v>
      </c>
      <c r="D50" s="39">
        <v>871038</v>
      </c>
      <c r="E50" s="39">
        <v>862550</v>
      </c>
      <c r="F50" s="40">
        <v>99.02553045906149</v>
      </c>
      <c r="G50" s="41"/>
      <c r="H50" s="211">
        <v>1485.941</v>
      </c>
      <c r="I50" s="212">
        <v>3586.328</v>
      </c>
      <c r="J50" s="212">
        <v>3138.141</v>
      </c>
      <c r="K50" s="42">
        <v>87.50289990207254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10"/>
      <c r="I51" s="210"/>
      <c r="J51" s="210"/>
      <c r="K51" s="33"/>
    </row>
    <row r="52" spans="1:11" s="43" customFormat="1" ht="11.25" customHeight="1">
      <c r="A52" s="37" t="s">
        <v>40</v>
      </c>
      <c r="B52" s="38"/>
      <c r="C52" s="39">
        <v>17516</v>
      </c>
      <c r="D52" s="39">
        <v>24158</v>
      </c>
      <c r="E52" s="39">
        <v>24158</v>
      </c>
      <c r="F52" s="40">
        <v>100</v>
      </c>
      <c r="G52" s="41"/>
      <c r="H52" s="211">
        <v>23.54</v>
      </c>
      <c r="I52" s="212">
        <v>64.283</v>
      </c>
      <c r="J52" s="212">
        <v>64.283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10"/>
      <c r="I53" s="210"/>
      <c r="J53" s="210"/>
      <c r="K53" s="33"/>
    </row>
    <row r="54" spans="1:11" s="34" customFormat="1" ht="11.25" customHeight="1">
      <c r="A54" s="36" t="s">
        <v>41</v>
      </c>
      <c r="B54" s="30"/>
      <c r="C54" s="31">
        <v>64268</v>
      </c>
      <c r="D54" s="31">
        <v>59821</v>
      </c>
      <c r="E54" s="31">
        <v>60000</v>
      </c>
      <c r="F54" s="32"/>
      <c r="G54" s="32"/>
      <c r="H54" s="210">
        <v>173.605</v>
      </c>
      <c r="I54" s="210">
        <v>213.849</v>
      </c>
      <c r="J54" s="210">
        <v>180.6</v>
      </c>
      <c r="K54" s="33"/>
    </row>
    <row r="55" spans="1:11" s="34" customFormat="1" ht="11.25" customHeight="1">
      <c r="A55" s="36" t="s">
        <v>42</v>
      </c>
      <c r="B55" s="30"/>
      <c r="C55" s="31">
        <v>39000</v>
      </c>
      <c r="D55" s="31">
        <v>38279</v>
      </c>
      <c r="E55" s="31">
        <v>38300</v>
      </c>
      <c r="F55" s="32"/>
      <c r="G55" s="32"/>
      <c r="H55" s="210">
        <v>75.644</v>
      </c>
      <c r="I55" s="210">
        <v>95.702</v>
      </c>
      <c r="J55" s="210">
        <v>67.982</v>
      </c>
      <c r="K55" s="33"/>
    </row>
    <row r="56" spans="1:11" s="34" customFormat="1" ht="11.25" customHeight="1">
      <c r="A56" s="36" t="s">
        <v>43</v>
      </c>
      <c r="B56" s="30"/>
      <c r="C56" s="31">
        <v>38766</v>
      </c>
      <c r="D56" s="31">
        <v>32830</v>
      </c>
      <c r="E56" s="31">
        <v>38790</v>
      </c>
      <c r="F56" s="32"/>
      <c r="G56" s="32"/>
      <c r="H56" s="210">
        <v>94.743</v>
      </c>
      <c r="I56" s="210">
        <v>89.954</v>
      </c>
      <c r="J56" s="210">
        <v>108.27</v>
      </c>
      <c r="K56" s="33"/>
    </row>
    <row r="57" spans="1:11" s="34" customFormat="1" ht="11.25" customHeight="1">
      <c r="A57" s="36" t="s">
        <v>44</v>
      </c>
      <c r="B57" s="30"/>
      <c r="C57" s="31">
        <v>58267</v>
      </c>
      <c r="D57" s="31">
        <v>58676</v>
      </c>
      <c r="E57" s="31">
        <v>58676</v>
      </c>
      <c r="F57" s="32"/>
      <c r="G57" s="32"/>
      <c r="H57" s="210">
        <v>106.962</v>
      </c>
      <c r="I57" s="210">
        <v>182.058</v>
      </c>
      <c r="J57" s="210">
        <v>165.058</v>
      </c>
      <c r="K57" s="33"/>
    </row>
    <row r="58" spans="1:11" s="34" customFormat="1" ht="11.25" customHeight="1">
      <c r="A58" s="36" t="s">
        <v>45</v>
      </c>
      <c r="B58" s="30"/>
      <c r="C58" s="31">
        <v>46711</v>
      </c>
      <c r="D58" s="31">
        <v>44348</v>
      </c>
      <c r="E58" s="31">
        <v>42768</v>
      </c>
      <c r="F58" s="32"/>
      <c r="G58" s="32"/>
      <c r="H58" s="210">
        <v>58.968</v>
      </c>
      <c r="I58" s="210">
        <v>153.33</v>
      </c>
      <c r="J58" s="210">
        <v>100.984</v>
      </c>
      <c r="K58" s="33"/>
    </row>
    <row r="59" spans="1:11" s="43" customFormat="1" ht="11.25" customHeight="1">
      <c r="A59" s="37" t="s">
        <v>46</v>
      </c>
      <c r="B59" s="38"/>
      <c r="C59" s="39">
        <v>247012</v>
      </c>
      <c r="D59" s="39">
        <v>233954</v>
      </c>
      <c r="E59" s="39">
        <v>238534</v>
      </c>
      <c r="F59" s="40">
        <v>101.95764979440403</v>
      </c>
      <c r="G59" s="41"/>
      <c r="H59" s="211">
        <v>509.92199999999997</v>
      </c>
      <c r="I59" s="212">
        <v>734.893</v>
      </c>
      <c r="J59" s="212">
        <v>622.894</v>
      </c>
      <c r="K59" s="42">
        <v>84.75982217819465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10"/>
      <c r="I60" s="210"/>
      <c r="J60" s="210"/>
      <c r="K60" s="33"/>
    </row>
    <row r="61" spans="1:11" s="34" customFormat="1" ht="11.25" customHeight="1">
      <c r="A61" s="36" t="s">
        <v>47</v>
      </c>
      <c r="B61" s="30"/>
      <c r="C61" s="31">
        <v>1216</v>
      </c>
      <c r="D61" s="31">
        <v>1100</v>
      </c>
      <c r="E61" s="31">
        <v>1450</v>
      </c>
      <c r="F61" s="32"/>
      <c r="G61" s="32"/>
      <c r="H61" s="210">
        <v>2.642</v>
      </c>
      <c r="I61" s="210">
        <v>2.48</v>
      </c>
      <c r="J61" s="210">
        <v>2.785</v>
      </c>
      <c r="K61" s="33"/>
    </row>
    <row r="62" spans="1:11" s="34" customFormat="1" ht="11.25" customHeight="1">
      <c r="A62" s="36" t="s">
        <v>48</v>
      </c>
      <c r="B62" s="30"/>
      <c r="C62" s="31">
        <v>911</v>
      </c>
      <c r="D62" s="31">
        <v>775</v>
      </c>
      <c r="E62" s="31">
        <v>819</v>
      </c>
      <c r="F62" s="32"/>
      <c r="G62" s="32"/>
      <c r="H62" s="210">
        <v>1.615</v>
      </c>
      <c r="I62" s="210">
        <v>1.048</v>
      </c>
      <c r="J62" s="210"/>
      <c r="K62" s="33"/>
    </row>
    <row r="63" spans="1:11" s="34" customFormat="1" ht="11.25" customHeight="1">
      <c r="A63" s="36" t="s">
        <v>49</v>
      </c>
      <c r="B63" s="30"/>
      <c r="C63" s="31">
        <v>2210</v>
      </c>
      <c r="D63" s="31">
        <v>2190</v>
      </c>
      <c r="E63" s="31">
        <v>2339.26</v>
      </c>
      <c r="F63" s="32"/>
      <c r="G63" s="32"/>
      <c r="H63" s="210">
        <v>4.684</v>
      </c>
      <c r="I63" s="210">
        <v>6.598</v>
      </c>
      <c r="J63" s="210"/>
      <c r="K63" s="33"/>
    </row>
    <row r="64" spans="1:11" s="43" customFormat="1" ht="11.25" customHeight="1">
      <c r="A64" s="37" t="s">
        <v>50</v>
      </c>
      <c r="B64" s="38"/>
      <c r="C64" s="39">
        <v>4337</v>
      </c>
      <c r="D64" s="39">
        <v>4065</v>
      </c>
      <c r="E64" s="39">
        <v>4608.26</v>
      </c>
      <c r="F64" s="40">
        <v>113.36432964329643</v>
      </c>
      <c r="G64" s="41"/>
      <c r="H64" s="211">
        <v>8.940999999999999</v>
      </c>
      <c r="I64" s="212">
        <v>10.126</v>
      </c>
      <c r="J64" s="21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10"/>
      <c r="I65" s="210"/>
      <c r="J65" s="210"/>
      <c r="K65" s="33"/>
    </row>
    <row r="66" spans="1:11" s="43" customFormat="1" ht="11.25" customHeight="1">
      <c r="A66" s="37" t="s">
        <v>51</v>
      </c>
      <c r="B66" s="38"/>
      <c r="C66" s="39">
        <v>8039</v>
      </c>
      <c r="D66" s="39">
        <v>7178</v>
      </c>
      <c r="E66" s="39">
        <v>7107</v>
      </c>
      <c r="F66" s="40">
        <v>99.01086653663974</v>
      </c>
      <c r="G66" s="41"/>
      <c r="H66" s="211">
        <v>9.497</v>
      </c>
      <c r="I66" s="212">
        <v>9.477</v>
      </c>
      <c r="J66" s="212">
        <v>9.239</v>
      </c>
      <c r="K66" s="42">
        <v>97.48865674791601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10"/>
      <c r="I67" s="210"/>
      <c r="J67" s="210"/>
      <c r="K67" s="33"/>
    </row>
    <row r="68" spans="1:11" s="34" customFormat="1" ht="11.25" customHeight="1">
      <c r="A68" s="36" t="s">
        <v>52</v>
      </c>
      <c r="B68" s="30"/>
      <c r="C68" s="31">
        <v>51845</v>
      </c>
      <c r="D68" s="31">
        <v>56630</v>
      </c>
      <c r="E68" s="31">
        <v>58000</v>
      </c>
      <c r="F68" s="32"/>
      <c r="G68" s="32"/>
      <c r="H68" s="210">
        <v>128.021</v>
      </c>
      <c r="I68" s="210">
        <v>250</v>
      </c>
      <c r="J68" s="210">
        <v>128</v>
      </c>
      <c r="K68" s="33"/>
    </row>
    <row r="69" spans="1:11" s="34" customFormat="1" ht="11.25" customHeight="1">
      <c r="A69" s="36" t="s">
        <v>53</v>
      </c>
      <c r="B69" s="30"/>
      <c r="C69" s="31">
        <v>4029</v>
      </c>
      <c r="D69" s="31">
        <v>4480</v>
      </c>
      <c r="E69" s="31">
        <v>4500</v>
      </c>
      <c r="F69" s="32"/>
      <c r="G69" s="32"/>
      <c r="H69" s="210">
        <v>6.81</v>
      </c>
      <c r="I69" s="210">
        <v>15.8</v>
      </c>
      <c r="J69" s="210">
        <v>7.4</v>
      </c>
      <c r="K69" s="33"/>
    </row>
    <row r="70" spans="1:11" s="43" customFormat="1" ht="11.25" customHeight="1">
      <c r="A70" s="37" t="s">
        <v>54</v>
      </c>
      <c r="B70" s="38"/>
      <c r="C70" s="39">
        <v>55874</v>
      </c>
      <c r="D70" s="39">
        <v>61110</v>
      </c>
      <c r="E70" s="39">
        <v>62500</v>
      </c>
      <c r="F70" s="40">
        <v>102.27458681066929</v>
      </c>
      <c r="G70" s="41"/>
      <c r="H70" s="211">
        <v>134.831</v>
      </c>
      <c r="I70" s="212">
        <v>265.8</v>
      </c>
      <c r="J70" s="212">
        <v>135.4</v>
      </c>
      <c r="K70" s="42">
        <v>50.940556809631296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10"/>
      <c r="I71" s="210"/>
      <c r="J71" s="210"/>
      <c r="K71" s="33"/>
    </row>
    <row r="72" spans="1:11" s="34" customFormat="1" ht="11.25" customHeight="1">
      <c r="A72" s="36" t="s">
        <v>55</v>
      </c>
      <c r="B72" s="30"/>
      <c r="C72" s="31">
        <v>2862</v>
      </c>
      <c r="D72" s="31">
        <v>2882</v>
      </c>
      <c r="E72" s="31">
        <v>3030</v>
      </c>
      <c r="F72" s="32"/>
      <c r="G72" s="32"/>
      <c r="H72" s="210">
        <v>3.734</v>
      </c>
      <c r="I72" s="210">
        <v>4.123</v>
      </c>
      <c r="J72" s="210">
        <v>4.309</v>
      </c>
      <c r="K72" s="33"/>
    </row>
    <row r="73" spans="1:11" s="34" customFormat="1" ht="11.25" customHeight="1">
      <c r="A73" s="36" t="s">
        <v>56</v>
      </c>
      <c r="B73" s="30"/>
      <c r="C73" s="31">
        <v>9794</v>
      </c>
      <c r="D73" s="31">
        <v>9616</v>
      </c>
      <c r="E73" s="31">
        <v>9616</v>
      </c>
      <c r="F73" s="32"/>
      <c r="G73" s="32"/>
      <c r="H73" s="210">
        <v>19.302</v>
      </c>
      <c r="I73" s="210">
        <v>38.464</v>
      </c>
      <c r="J73" s="210">
        <v>38.464</v>
      </c>
      <c r="K73" s="33"/>
    </row>
    <row r="74" spans="1:11" s="34" customFormat="1" ht="11.25" customHeight="1">
      <c r="A74" s="36" t="s">
        <v>57</v>
      </c>
      <c r="B74" s="30"/>
      <c r="C74" s="31">
        <v>14310</v>
      </c>
      <c r="D74" s="31">
        <v>18410</v>
      </c>
      <c r="E74" s="31">
        <v>18000</v>
      </c>
      <c r="F74" s="32"/>
      <c r="G74" s="32"/>
      <c r="H74" s="210">
        <v>41.272</v>
      </c>
      <c r="I74" s="210">
        <v>101.255</v>
      </c>
      <c r="J74" s="210">
        <v>54</v>
      </c>
      <c r="K74" s="33"/>
    </row>
    <row r="75" spans="1:11" s="34" customFormat="1" ht="11.25" customHeight="1">
      <c r="A75" s="36" t="s">
        <v>58</v>
      </c>
      <c r="B75" s="30"/>
      <c r="C75" s="31">
        <v>7882</v>
      </c>
      <c r="D75" s="31">
        <v>8232</v>
      </c>
      <c r="E75" s="31">
        <v>8232</v>
      </c>
      <c r="F75" s="32"/>
      <c r="G75" s="32"/>
      <c r="H75" s="210">
        <v>9.945</v>
      </c>
      <c r="I75" s="210">
        <v>10.455</v>
      </c>
      <c r="J75" s="210">
        <v>10.386</v>
      </c>
      <c r="K75" s="33"/>
    </row>
    <row r="76" spans="1:11" s="34" customFormat="1" ht="11.25" customHeight="1">
      <c r="A76" s="36" t="s">
        <v>59</v>
      </c>
      <c r="B76" s="30"/>
      <c r="C76" s="31">
        <v>3903</v>
      </c>
      <c r="D76" s="31">
        <v>3746</v>
      </c>
      <c r="E76" s="31">
        <v>3746</v>
      </c>
      <c r="F76" s="32"/>
      <c r="G76" s="32"/>
      <c r="H76" s="210">
        <v>17.564</v>
      </c>
      <c r="I76" s="210">
        <v>15.723</v>
      </c>
      <c r="J76" s="210">
        <v>13.392</v>
      </c>
      <c r="K76" s="33"/>
    </row>
    <row r="77" spans="1:11" s="34" customFormat="1" ht="11.25" customHeight="1">
      <c r="A77" s="36" t="s">
        <v>60</v>
      </c>
      <c r="B77" s="30"/>
      <c r="C77" s="31">
        <v>2262</v>
      </c>
      <c r="D77" s="31">
        <v>1914</v>
      </c>
      <c r="E77" s="31">
        <v>1914</v>
      </c>
      <c r="F77" s="32"/>
      <c r="G77" s="32"/>
      <c r="H77" s="210">
        <v>5.403</v>
      </c>
      <c r="I77" s="210">
        <v>7</v>
      </c>
      <c r="J77" s="210">
        <v>7.744</v>
      </c>
      <c r="K77" s="33"/>
    </row>
    <row r="78" spans="1:11" s="34" customFormat="1" ht="11.25" customHeight="1">
      <c r="A78" s="36" t="s">
        <v>61</v>
      </c>
      <c r="B78" s="30"/>
      <c r="C78" s="31">
        <v>4338</v>
      </c>
      <c r="D78" s="31">
        <v>5157</v>
      </c>
      <c r="E78" s="31">
        <v>5200</v>
      </c>
      <c r="F78" s="32"/>
      <c r="G78" s="32"/>
      <c r="H78" s="210">
        <v>10.236</v>
      </c>
      <c r="I78" s="210">
        <v>21.143</v>
      </c>
      <c r="J78" s="210">
        <v>12.792</v>
      </c>
      <c r="K78" s="33"/>
    </row>
    <row r="79" spans="1:11" s="34" customFormat="1" ht="11.25" customHeight="1">
      <c r="A79" s="36" t="s">
        <v>62</v>
      </c>
      <c r="B79" s="30"/>
      <c r="C79" s="31">
        <v>46621</v>
      </c>
      <c r="D79" s="31">
        <v>48125</v>
      </c>
      <c r="E79" s="31">
        <v>48090</v>
      </c>
      <c r="F79" s="32"/>
      <c r="G79" s="32"/>
      <c r="H79" s="210">
        <v>136.877</v>
      </c>
      <c r="I79" s="210">
        <v>221.19</v>
      </c>
      <c r="J79" s="210">
        <v>168.315</v>
      </c>
      <c r="K79" s="33"/>
    </row>
    <row r="80" spans="1:11" s="43" customFormat="1" ht="11.25" customHeight="1">
      <c r="A80" s="44" t="s">
        <v>63</v>
      </c>
      <c r="B80" s="38"/>
      <c r="C80" s="39">
        <v>91972</v>
      </c>
      <c r="D80" s="39">
        <v>98082</v>
      </c>
      <c r="E80" s="39">
        <v>97828</v>
      </c>
      <c r="F80" s="40">
        <v>99.74103301319305</v>
      </c>
      <c r="G80" s="41"/>
      <c r="H80" s="211">
        <v>244.333</v>
      </c>
      <c r="I80" s="212">
        <v>419.353</v>
      </c>
      <c r="J80" s="212">
        <v>309.402</v>
      </c>
      <c r="K80" s="42">
        <v>73.78080042350955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10"/>
      <c r="I81" s="210"/>
      <c r="J81" s="210"/>
      <c r="K81" s="33"/>
    </row>
    <row r="82" spans="1:11" s="34" customFormat="1" ht="11.25" customHeight="1">
      <c r="A82" s="36" t="s">
        <v>64</v>
      </c>
      <c r="B82" s="30"/>
      <c r="C82" s="31">
        <v>165</v>
      </c>
      <c r="D82" s="31">
        <v>165</v>
      </c>
      <c r="E82" s="31">
        <v>165</v>
      </c>
      <c r="F82" s="32"/>
      <c r="G82" s="32"/>
      <c r="H82" s="210">
        <v>0.24</v>
      </c>
      <c r="I82" s="210">
        <v>0.24</v>
      </c>
      <c r="J82" s="210">
        <v>0.24</v>
      </c>
      <c r="K82" s="33"/>
    </row>
    <row r="83" spans="1:11" s="34" customFormat="1" ht="11.25" customHeight="1">
      <c r="A83" s="36" t="s">
        <v>65</v>
      </c>
      <c r="B83" s="30"/>
      <c r="C83" s="31">
        <v>177</v>
      </c>
      <c r="D83" s="31">
        <v>180</v>
      </c>
      <c r="E83" s="31">
        <v>180</v>
      </c>
      <c r="F83" s="32"/>
      <c r="G83" s="32"/>
      <c r="H83" s="210">
        <v>0.181</v>
      </c>
      <c r="I83" s="210">
        <v>0.18</v>
      </c>
      <c r="J83" s="210">
        <v>0.18</v>
      </c>
      <c r="K83" s="33"/>
    </row>
    <row r="84" spans="1:11" s="43" customFormat="1" ht="11.25" customHeight="1">
      <c r="A84" s="37" t="s">
        <v>66</v>
      </c>
      <c r="B84" s="38"/>
      <c r="C84" s="39">
        <v>342</v>
      </c>
      <c r="D84" s="39">
        <v>345</v>
      </c>
      <c r="E84" s="39">
        <v>345</v>
      </c>
      <c r="F84" s="40">
        <v>100</v>
      </c>
      <c r="G84" s="41"/>
      <c r="H84" s="211">
        <v>0.421</v>
      </c>
      <c r="I84" s="212">
        <v>0.42</v>
      </c>
      <c r="J84" s="212">
        <v>0.42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210"/>
      <c r="I85" s="210"/>
      <c r="J85" s="210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213"/>
      <c r="I86" s="214"/>
      <c r="J86" s="214"/>
      <c r="K86" s="51"/>
    </row>
    <row r="87" spans="1:11" s="43" customFormat="1" ht="11.25" customHeight="1">
      <c r="A87" s="52" t="s">
        <v>67</v>
      </c>
      <c r="B87" s="53"/>
      <c r="C87" s="54">
        <v>1641635</v>
      </c>
      <c r="D87" s="54">
        <v>1689437</v>
      </c>
      <c r="E87" s="54">
        <v>1677836.26</v>
      </c>
      <c r="F87" s="55">
        <f>IF(D87&gt;0,100*E87/D87,0)</f>
        <v>99.31333692821929</v>
      </c>
      <c r="G87" s="41"/>
      <c r="H87" s="215">
        <v>3763.4610000000002</v>
      </c>
      <c r="I87" s="216">
        <v>6718.903</v>
      </c>
      <c r="J87" s="216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6" zoomScaleSheetLayoutView="96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105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263</v>
      </c>
      <c r="I7" s="85" t="s">
        <v>263</v>
      </c>
      <c r="J7" s="85">
        <v>2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/>
      <c r="I26" s="219"/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18"/>
      <c r="I31" s="219"/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7"/>
      <c r="I33" s="217"/>
      <c r="J33" s="217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7"/>
      <c r="I34" s="217"/>
      <c r="J34" s="217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7"/>
      <c r="I35" s="217"/>
      <c r="J35" s="217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7"/>
      <c r="I36" s="217"/>
      <c r="J36" s="217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18"/>
      <c r="I37" s="219"/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>
        <v>0.075</v>
      </c>
      <c r="I39" s="219">
        <v>0.06</v>
      </c>
      <c r="J39" s="219">
        <v>0.06</v>
      </c>
      <c r="K39" s="105">
        <v>100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/>
      <c r="I50" s="219"/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18"/>
      <c r="I59" s="219"/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>
        <v>6.572</v>
      </c>
      <c r="I61" s="217">
        <v>7.57</v>
      </c>
      <c r="J61" s="217">
        <v>7.6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>
        <v>0.29</v>
      </c>
      <c r="I62" s="217">
        <v>0.415</v>
      </c>
      <c r="J62" s="217">
        <v>0.483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>
        <v>15.399</v>
      </c>
      <c r="I63" s="217">
        <v>13.937</v>
      </c>
      <c r="J63" s="217">
        <v>15.33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18">
        <v>22.261</v>
      </c>
      <c r="I64" s="219">
        <v>21.922</v>
      </c>
      <c r="J64" s="219">
        <v>23.413</v>
      </c>
      <c r="K64" s="105">
        <v>106.80138673478697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18">
        <v>26.5</v>
      </c>
      <c r="I66" s="219">
        <v>28.762</v>
      </c>
      <c r="J66" s="219">
        <v>30.823</v>
      </c>
      <c r="K66" s="105">
        <v>107.16570474932203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>
        <v>1.106</v>
      </c>
      <c r="I72" s="217">
        <v>1.186</v>
      </c>
      <c r="J72" s="217">
        <v>1.761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7">
        <v>5.929</v>
      </c>
      <c r="I73" s="217">
        <v>4.93</v>
      </c>
      <c r="J73" s="217">
        <v>5.895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>
        <v>2.202</v>
      </c>
      <c r="I74" s="217">
        <v>2.229</v>
      </c>
      <c r="J74" s="217">
        <v>1.416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7">
        <v>0.066</v>
      </c>
      <c r="I75" s="217">
        <v>0.066</v>
      </c>
      <c r="J75" s="217">
        <v>0.102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>
        <v>4.242</v>
      </c>
      <c r="I76" s="217">
        <v>4.284</v>
      </c>
      <c r="J76" s="217">
        <v>4.218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7"/>
      <c r="I77" s="217"/>
      <c r="J77" s="217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>
        <v>0.735</v>
      </c>
      <c r="I78" s="217">
        <v>1.142</v>
      </c>
      <c r="J78" s="217">
        <v>1.117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7">
        <v>10.069</v>
      </c>
      <c r="I79" s="217">
        <v>13.34</v>
      </c>
      <c r="J79" s="217">
        <v>11.551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18">
        <v>24.349000000000004</v>
      </c>
      <c r="I80" s="219">
        <v>27.177</v>
      </c>
      <c r="J80" s="219">
        <v>26.060000000000002</v>
      </c>
      <c r="K80" s="105">
        <v>95.88990690657542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>
        <v>0.108</v>
      </c>
      <c r="I82" s="217">
        <v>0.111</v>
      </c>
      <c r="J82" s="217">
        <v>0.111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>
        <v>0.108</v>
      </c>
      <c r="I84" s="219">
        <v>0.111</v>
      </c>
      <c r="J84" s="219">
        <v>0.111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2">
        <v>73.293</v>
      </c>
      <c r="I87" s="223">
        <v>78.032</v>
      </c>
      <c r="J87" s="223">
        <v>80.467</v>
      </c>
      <c r="K87" s="118">
        <f>IF(I87&gt;0,100*J87/I87,0)</f>
        <v>103.12051466065205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102" zoomScaleSheetLayoutView="102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106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2018=100</v>
      </c>
      <c r="G7" s="87"/>
      <c r="H7" s="84" t="s">
        <v>263</v>
      </c>
      <c r="I7" s="85" t="s">
        <v>263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/>
      <c r="I26" s="219"/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18"/>
      <c r="I31" s="219"/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7"/>
      <c r="I33" s="217"/>
      <c r="J33" s="217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7"/>
      <c r="I34" s="217"/>
      <c r="J34" s="217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7"/>
      <c r="I35" s="217"/>
      <c r="J35" s="217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7"/>
      <c r="I36" s="217"/>
      <c r="J36" s="217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18"/>
      <c r="I37" s="219"/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/>
      <c r="I39" s="219"/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/>
      <c r="I41" s="217"/>
      <c r="J41" s="217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/>
      <c r="I49" s="217"/>
      <c r="J49" s="217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/>
      <c r="I50" s="219"/>
      <c r="J50" s="219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/>
      <c r="I52" s="219"/>
      <c r="J52" s="219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18"/>
      <c r="I59" s="219"/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/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/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18"/>
      <c r="I64" s="219"/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18"/>
      <c r="I66" s="219"/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/>
      <c r="I72" s="217"/>
      <c r="J72" s="217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7"/>
      <c r="I73" s="217"/>
      <c r="J73" s="217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/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7">
        <v>0.015</v>
      </c>
      <c r="I75" s="217">
        <v>0.015</v>
      </c>
      <c r="J75" s="217">
        <v>0.015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/>
      <c r="I76" s="217"/>
      <c r="J76" s="217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7"/>
      <c r="I77" s="217"/>
      <c r="J77" s="217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/>
      <c r="I78" s="217"/>
      <c r="J78" s="217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7"/>
      <c r="I79" s="217"/>
      <c r="J79" s="217"/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18">
        <v>0.015</v>
      </c>
      <c r="I80" s="219">
        <v>0.015</v>
      </c>
      <c r="J80" s="219">
        <v>0.015</v>
      </c>
      <c r="K80" s="105">
        <v>100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>
        <v>87.57</v>
      </c>
      <c r="I82" s="217">
        <v>80.5</v>
      </c>
      <c r="J82" s="217">
        <v>80.5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>
        <v>333.728</v>
      </c>
      <c r="I83" s="217">
        <v>307</v>
      </c>
      <c r="J83" s="217">
        <v>310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>
        <v>421.298</v>
      </c>
      <c r="I84" s="219">
        <v>387.5</v>
      </c>
      <c r="J84" s="219">
        <v>390.5</v>
      </c>
      <c r="K84" s="105">
        <v>100.7741935483871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2">
        <v>421.313</v>
      </c>
      <c r="I87" s="223">
        <v>387.515</v>
      </c>
      <c r="J87" s="223">
        <v>390.515</v>
      </c>
      <c r="K87" s="118">
        <f>IF(I87&gt;0,100*J87/I87,0)</f>
        <v>100.77416358076462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9" zoomScaleSheetLayoutView="99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107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2018=100</v>
      </c>
      <c r="G7" s="87"/>
      <c r="H7" s="84" t="s">
        <v>263</v>
      </c>
      <c r="I7" s="85" t="s">
        <v>263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>
        <v>0.01</v>
      </c>
      <c r="J9" s="217">
        <v>0.01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>
        <v>0.21</v>
      </c>
      <c r="J10" s="217">
        <v>0.2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>
        <v>0.01</v>
      </c>
      <c r="J11" s="217">
        <v>0.01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>
        <v>0.02</v>
      </c>
      <c r="J12" s="217">
        <v>0.022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>
        <v>0.25</v>
      </c>
      <c r="J13" s="219">
        <v>0.24200000000000002</v>
      </c>
      <c r="K13" s="105">
        <v>96.80000000000001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>
        <v>0.023</v>
      </c>
      <c r="I15" s="219">
        <v>0.02</v>
      </c>
      <c r="J15" s="219">
        <v>0.041</v>
      </c>
      <c r="K15" s="105">
        <v>205.00000000000003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/>
      <c r="I26" s="219"/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/>
      <c r="I28" s="217"/>
      <c r="J28" s="217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/>
      <c r="I29" s="217"/>
      <c r="J29" s="217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/>
      <c r="I30" s="217"/>
      <c r="J30" s="217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18"/>
      <c r="I31" s="219"/>
      <c r="J31" s="219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7"/>
      <c r="I33" s="217"/>
      <c r="J33" s="217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7"/>
      <c r="I34" s="217"/>
      <c r="J34" s="217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7"/>
      <c r="I35" s="217"/>
      <c r="J35" s="217">
        <v>0.01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7"/>
      <c r="I36" s="217"/>
      <c r="J36" s="217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18"/>
      <c r="I37" s="219"/>
      <c r="J37" s="219">
        <v>0.01</v>
      </c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>
        <v>0.004</v>
      </c>
      <c r="I39" s="219"/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>
        <v>0.033</v>
      </c>
      <c r="I41" s="217">
        <v>0.033</v>
      </c>
      <c r="J41" s="217">
        <v>0.013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>
        <v>0.007</v>
      </c>
      <c r="I43" s="217">
        <v>0.008</v>
      </c>
      <c r="J43" s="217">
        <v>0.008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/>
      <c r="I45" s="217"/>
      <c r="J45" s="217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>
        <v>0.03</v>
      </c>
      <c r="I46" s="217">
        <v>0.05</v>
      </c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/>
      <c r="I48" s="217"/>
      <c r="J48" s="217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>
        <v>0.015</v>
      </c>
      <c r="I49" s="217">
        <v>0.015</v>
      </c>
      <c r="J49" s="217">
        <v>0.015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>
        <v>0.085</v>
      </c>
      <c r="I50" s="219">
        <v>0.106</v>
      </c>
      <c r="J50" s="219">
        <v>0.036</v>
      </c>
      <c r="K50" s="105">
        <v>33.96226415094339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>
        <v>0.005</v>
      </c>
      <c r="I52" s="219">
        <v>0.005</v>
      </c>
      <c r="J52" s="219">
        <v>0.005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/>
      <c r="I54" s="217"/>
      <c r="J54" s="217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/>
      <c r="I55" s="217"/>
      <c r="J55" s="217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/>
      <c r="I56" s="217"/>
      <c r="J56" s="217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/>
      <c r="I57" s="217"/>
      <c r="J57" s="217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/>
      <c r="I58" s="217"/>
      <c r="J58" s="217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18"/>
      <c r="I59" s="219"/>
      <c r="J59" s="219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/>
      <c r="I61" s="217"/>
      <c r="J61" s="217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/>
      <c r="I62" s="217"/>
      <c r="J62" s="217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/>
      <c r="I63" s="217"/>
      <c r="J63" s="217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18"/>
      <c r="I64" s="219"/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18"/>
      <c r="I66" s="219"/>
      <c r="J66" s="219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>
        <v>0.205</v>
      </c>
      <c r="I69" s="217">
        <v>0.2</v>
      </c>
      <c r="J69" s="217">
        <v>0.2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>
        <v>0.205</v>
      </c>
      <c r="I70" s="219">
        <v>0.2</v>
      </c>
      <c r="J70" s="219">
        <v>0.2</v>
      </c>
      <c r="K70" s="105">
        <v>100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/>
      <c r="I72" s="217">
        <v>0.011</v>
      </c>
      <c r="J72" s="217">
        <v>0.007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7">
        <v>0.23</v>
      </c>
      <c r="I73" s="217">
        <v>0.23</v>
      </c>
      <c r="J73" s="217">
        <v>0.23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/>
      <c r="I74" s="217"/>
      <c r="J74" s="217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7">
        <v>0.102</v>
      </c>
      <c r="I75" s="217">
        <v>0.102</v>
      </c>
      <c r="J75" s="217">
        <v>0.102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>
        <v>42.534</v>
      </c>
      <c r="I76" s="217">
        <v>34.062</v>
      </c>
      <c r="J76" s="217">
        <v>34.062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7"/>
      <c r="I77" s="217"/>
      <c r="J77" s="217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/>
      <c r="I78" s="217"/>
      <c r="J78" s="217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7">
        <v>0.298</v>
      </c>
      <c r="I79" s="217"/>
      <c r="J79" s="217">
        <v>0.294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18">
        <v>43.164</v>
      </c>
      <c r="I80" s="219">
        <v>34.405</v>
      </c>
      <c r="J80" s="219">
        <v>34.69499999999999</v>
      </c>
      <c r="K80" s="105">
        <v>100.8429007411713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>
        <v>0.04</v>
      </c>
      <c r="I82" s="217">
        <v>0.04</v>
      </c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>
        <v>0.003</v>
      </c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>
        <v>0.043000000000000003</v>
      </c>
      <c r="I84" s="219">
        <v>0.04</v>
      </c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2">
        <v>43.529</v>
      </c>
      <c r="I87" s="223">
        <v>35.026</v>
      </c>
      <c r="J87" s="223">
        <v>35.22899999999999</v>
      </c>
      <c r="K87" s="118">
        <f>IF(I87&gt;0,100*J87/I87,0)</f>
        <v>100.57956946268483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9" zoomScaleSheetLayoutView="99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108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263</v>
      </c>
      <c r="I7" s="85" t="s">
        <v>263</v>
      </c>
      <c r="J7" s="85">
        <v>2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>
        <v>0.005</v>
      </c>
      <c r="I10" s="217">
        <v>0.005</v>
      </c>
      <c r="J10" s="217">
        <v>0.098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>
        <v>0.005</v>
      </c>
      <c r="I11" s="217">
        <v>0.005</v>
      </c>
      <c r="J11" s="217">
        <v>0.02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>
        <v>0.012</v>
      </c>
      <c r="I12" s="217">
        <v>0.012</v>
      </c>
      <c r="J12" s="217">
        <v>0.04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>
        <v>0.022</v>
      </c>
      <c r="I13" s="219">
        <v>0.022</v>
      </c>
      <c r="J13" s="219">
        <v>0.158</v>
      </c>
      <c r="K13" s="105">
        <v>718.1818181818182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>
        <v>0.463</v>
      </c>
      <c r="I19" s="217">
        <v>0.118</v>
      </c>
      <c r="J19" s="217">
        <v>0.345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>
        <v>0.463</v>
      </c>
      <c r="I22" s="219">
        <v>0.118</v>
      </c>
      <c r="J22" s="219">
        <v>0.345</v>
      </c>
      <c r="K22" s="105">
        <v>292.37288135593224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>
        <v>24.301</v>
      </c>
      <c r="I24" s="219">
        <v>26.871</v>
      </c>
      <c r="J24" s="219">
        <v>27.072</v>
      </c>
      <c r="K24" s="105">
        <v>100.7480183097019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>
        <v>10.181</v>
      </c>
      <c r="I26" s="219">
        <v>14.551</v>
      </c>
      <c r="J26" s="219">
        <v>14.697</v>
      </c>
      <c r="K26" s="105">
        <v>101.00336746615352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>
        <v>12.306</v>
      </c>
      <c r="I28" s="217">
        <v>12.766</v>
      </c>
      <c r="J28" s="217">
        <v>10.586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>
        <v>15.102</v>
      </c>
      <c r="I29" s="217">
        <v>26.52</v>
      </c>
      <c r="J29" s="217">
        <v>14.49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>
        <v>31.929</v>
      </c>
      <c r="I30" s="217">
        <v>35.391</v>
      </c>
      <c r="J30" s="217">
        <v>31.296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18">
        <v>59.337</v>
      </c>
      <c r="I31" s="219">
        <v>74.67699999999999</v>
      </c>
      <c r="J31" s="219">
        <v>56.372</v>
      </c>
      <c r="K31" s="105">
        <v>75.48776731791583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7">
        <v>3.402</v>
      </c>
      <c r="I33" s="217">
        <v>4.299</v>
      </c>
      <c r="J33" s="217">
        <v>3.128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7">
        <v>3.569</v>
      </c>
      <c r="I34" s="217">
        <v>3.541</v>
      </c>
      <c r="J34" s="217">
        <v>3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7">
        <v>46.851</v>
      </c>
      <c r="I35" s="217">
        <v>52.725</v>
      </c>
      <c r="J35" s="217">
        <v>47.5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7">
        <v>94.61</v>
      </c>
      <c r="I36" s="217">
        <v>108.726</v>
      </c>
      <c r="J36" s="217">
        <v>84.548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18">
        <v>148.43200000000002</v>
      </c>
      <c r="I37" s="219">
        <v>169.291</v>
      </c>
      <c r="J37" s="219">
        <v>138.176</v>
      </c>
      <c r="K37" s="105">
        <v>81.62040510127531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>
        <v>2.985</v>
      </c>
      <c r="I39" s="219">
        <v>6.018</v>
      </c>
      <c r="J39" s="219">
        <v>3</v>
      </c>
      <c r="K39" s="105">
        <v>49.85044865403789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>
        <v>3.458</v>
      </c>
      <c r="I41" s="217">
        <v>9.59</v>
      </c>
      <c r="J41" s="217">
        <v>4.311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>
        <v>0.01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>
        <v>1.9</v>
      </c>
      <c r="I45" s="217">
        <v>1.9</v>
      </c>
      <c r="J45" s="217">
        <v>1.799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>
        <v>0.96</v>
      </c>
      <c r="I48" s="217">
        <v>1.1</v>
      </c>
      <c r="J48" s="217">
        <v>1.75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>
        <v>0.48</v>
      </c>
      <c r="I49" s="217">
        <v>0.2</v>
      </c>
      <c r="J49" s="217">
        <v>0.465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>
        <v>6.798</v>
      </c>
      <c r="I50" s="219">
        <v>12.79</v>
      </c>
      <c r="J50" s="219">
        <v>8.334999999999999</v>
      </c>
      <c r="K50" s="105">
        <v>65.16810007818607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>
        <v>22.0977508650519</v>
      </c>
      <c r="I52" s="219">
        <v>19.65</v>
      </c>
      <c r="J52" s="219">
        <v>19.65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>
        <v>61.11</v>
      </c>
      <c r="I54" s="217">
        <v>48.49</v>
      </c>
      <c r="J54" s="217">
        <v>68.837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>
        <v>278.659</v>
      </c>
      <c r="I55" s="217">
        <v>209.838</v>
      </c>
      <c r="J55" s="217">
        <v>362.259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>
        <v>29.478</v>
      </c>
      <c r="I56" s="217">
        <v>20.564</v>
      </c>
      <c r="J56" s="217">
        <v>49.261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>
        <v>11.17</v>
      </c>
      <c r="I57" s="217">
        <v>5.68</v>
      </c>
      <c r="J57" s="217">
        <v>16.702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>
        <v>179.029</v>
      </c>
      <c r="I58" s="217">
        <v>174.855</v>
      </c>
      <c r="J58" s="217">
        <v>304.236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18">
        <v>559.446</v>
      </c>
      <c r="I59" s="219">
        <v>459.427</v>
      </c>
      <c r="J59" s="219">
        <v>801.2950000000001</v>
      </c>
      <c r="K59" s="105">
        <v>174.4118216822259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>
        <v>27.847</v>
      </c>
      <c r="I61" s="217">
        <v>61.6</v>
      </c>
      <c r="J61" s="217">
        <v>46.1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>
        <v>21.646</v>
      </c>
      <c r="I62" s="217">
        <v>54.2</v>
      </c>
      <c r="J62" s="217">
        <v>10.8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>
        <v>22.147</v>
      </c>
      <c r="I63" s="217">
        <v>47.469</v>
      </c>
      <c r="J63" s="217">
        <v>37.502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18">
        <v>71.64</v>
      </c>
      <c r="I64" s="219">
        <v>163.269</v>
      </c>
      <c r="J64" s="219">
        <v>94.40200000000002</v>
      </c>
      <c r="K64" s="105">
        <v>57.81991682438185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18">
        <v>41.931</v>
      </c>
      <c r="I66" s="219">
        <v>63.7</v>
      </c>
      <c r="J66" s="219">
        <v>67.378</v>
      </c>
      <c r="K66" s="105">
        <v>105.77394034536891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>
        <v>217</v>
      </c>
      <c r="I68" s="217">
        <v>314.5</v>
      </c>
      <c r="J68" s="217">
        <v>378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>
        <v>34.5</v>
      </c>
      <c r="I69" s="217">
        <v>85.5</v>
      </c>
      <c r="J69" s="217">
        <v>58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>
        <v>251.5</v>
      </c>
      <c r="I70" s="219">
        <v>400</v>
      </c>
      <c r="J70" s="219">
        <v>436</v>
      </c>
      <c r="K70" s="105">
        <v>109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>
        <v>55.788</v>
      </c>
      <c r="I72" s="217">
        <v>89.914</v>
      </c>
      <c r="J72" s="217">
        <v>65.871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7">
        <v>58.748</v>
      </c>
      <c r="I73" s="217">
        <v>51.405</v>
      </c>
      <c r="J73" s="217">
        <v>73.1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>
        <v>1424.638</v>
      </c>
      <c r="I74" s="217">
        <v>1260.2</v>
      </c>
      <c r="J74" s="217">
        <v>1810.896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7">
        <v>481.881</v>
      </c>
      <c r="I75" s="217">
        <v>381</v>
      </c>
      <c r="J75" s="217">
        <v>707.206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>
        <v>49.321</v>
      </c>
      <c r="I76" s="217">
        <v>43.295</v>
      </c>
      <c r="J76" s="217">
        <v>56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7">
        <v>2402.7</v>
      </c>
      <c r="I77" s="217">
        <v>1757</v>
      </c>
      <c r="J77" s="217">
        <v>3162.511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>
        <v>239.207</v>
      </c>
      <c r="I78" s="217">
        <v>339.201</v>
      </c>
      <c r="J78" s="217">
        <v>413.405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7">
        <v>562.838</v>
      </c>
      <c r="I79" s="217">
        <v>581.5</v>
      </c>
      <c r="J79" s="217">
        <v>804.972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18">
        <v>5275.120999999999</v>
      </c>
      <c r="I80" s="219">
        <v>4503.515</v>
      </c>
      <c r="J80" s="219">
        <v>7093.960999999999</v>
      </c>
      <c r="K80" s="105">
        <v>157.52053673630485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>
        <v>0.068</v>
      </c>
      <c r="I82" s="217">
        <v>0.817</v>
      </c>
      <c r="J82" s="217">
        <v>0.801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>
        <v>0.223</v>
      </c>
      <c r="I83" s="217">
        <v>0.52</v>
      </c>
      <c r="J83" s="217">
        <v>0.52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>
        <v>0.29100000000000004</v>
      </c>
      <c r="I84" s="219">
        <v>1.337</v>
      </c>
      <c r="J84" s="219">
        <v>1.3210000000000002</v>
      </c>
      <c r="K84" s="105">
        <v>98.80329094988782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2">
        <v>6474.545750865052</v>
      </c>
      <c r="I87" s="223">
        <v>5915.236000000001</v>
      </c>
      <c r="J87" s="223">
        <v>8762.162</v>
      </c>
      <c r="K87" s="118">
        <f>IF(I87&gt;0,100*J87/I87,0)</f>
        <v>148.12869680939187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109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263</v>
      </c>
      <c r="I7" s="85" t="s">
        <v>263</v>
      </c>
      <c r="J7" s="85">
        <v>2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>
        <v>0.001</v>
      </c>
      <c r="I10" s="217">
        <v>0.001</v>
      </c>
      <c r="J10" s="217">
        <v>0.013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>
        <v>0.004</v>
      </c>
      <c r="I11" s="217">
        <v>0.004</v>
      </c>
      <c r="J11" s="217">
        <v>0.006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>
        <v>0.002</v>
      </c>
      <c r="I12" s="217">
        <v>0.001</v>
      </c>
      <c r="J12" s="217">
        <v>0.005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>
        <v>0.007</v>
      </c>
      <c r="I13" s="219">
        <v>0.006</v>
      </c>
      <c r="J13" s="219">
        <v>0.024</v>
      </c>
      <c r="K13" s="105">
        <v>400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>
        <v>0.0957</v>
      </c>
      <c r="I19" s="217">
        <v>0.058</v>
      </c>
      <c r="J19" s="217">
        <v>0.069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>
        <v>0.0957</v>
      </c>
      <c r="I22" s="219">
        <v>0.058</v>
      </c>
      <c r="J22" s="219">
        <v>0.069</v>
      </c>
      <c r="K22" s="105">
        <v>118.96551724137932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>
        <v>4.2863</v>
      </c>
      <c r="I24" s="219">
        <v>5.218</v>
      </c>
      <c r="J24" s="219">
        <v>4.731</v>
      </c>
      <c r="K24" s="105">
        <v>90.66692219241088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>
        <v>1.5075</v>
      </c>
      <c r="I26" s="219">
        <v>2.87</v>
      </c>
      <c r="J26" s="219">
        <v>2.721</v>
      </c>
      <c r="K26" s="105">
        <v>94.80836236933798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7">
        <v>1.9375</v>
      </c>
      <c r="I28" s="217">
        <v>2.68</v>
      </c>
      <c r="J28" s="217">
        <v>2.117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7">
        <v>4.5524</v>
      </c>
      <c r="I29" s="217">
        <v>5.834</v>
      </c>
      <c r="J29" s="217">
        <v>8.473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7">
        <v>4.2113</v>
      </c>
      <c r="I30" s="217">
        <v>8.397</v>
      </c>
      <c r="J30" s="217">
        <v>6.491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18">
        <v>10.7012</v>
      </c>
      <c r="I31" s="219">
        <v>16.911</v>
      </c>
      <c r="J31" s="219">
        <v>17.081</v>
      </c>
      <c r="K31" s="105">
        <v>101.00526284666783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7">
        <v>0.6124</v>
      </c>
      <c r="I33" s="217">
        <v>0.719</v>
      </c>
      <c r="J33" s="217">
        <v>0.433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7">
        <v>0.7004</v>
      </c>
      <c r="I34" s="217">
        <v>0.687</v>
      </c>
      <c r="J34" s="217">
        <v>0.55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7">
        <v>7.8797</v>
      </c>
      <c r="I35" s="217">
        <v>10.68</v>
      </c>
      <c r="J35" s="217">
        <v>7.7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7">
        <v>18.4985</v>
      </c>
      <c r="I36" s="217">
        <v>21.521</v>
      </c>
      <c r="J36" s="217">
        <v>9.816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18">
        <v>27.691</v>
      </c>
      <c r="I37" s="219">
        <v>33.607</v>
      </c>
      <c r="J37" s="219">
        <v>18.499000000000002</v>
      </c>
      <c r="K37" s="105">
        <v>55.0450798940697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18">
        <v>0.3978</v>
      </c>
      <c r="I39" s="219">
        <v>0.941</v>
      </c>
      <c r="J39" s="219">
        <v>0.4</v>
      </c>
      <c r="K39" s="105">
        <v>42.50797024442083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7">
        <v>0.4156</v>
      </c>
      <c r="I41" s="217">
        <v>1.511</v>
      </c>
      <c r="J41" s="217">
        <v>0.663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7"/>
      <c r="I42" s="217"/>
      <c r="J42" s="217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7"/>
      <c r="I43" s="217"/>
      <c r="J43" s="217">
        <v>0.002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7"/>
      <c r="I44" s="217"/>
      <c r="J44" s="217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7">
        <v>0.2068</v>
      </c>
      <c r="I45" s="217">
        <v>0.22</v>
      </c>
      <c r="J45" s="217">
        <v>0.18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7"/>
      <c r="I46" s="217"/>
      <c r="J46" s="217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7"/>
      <c r="I47" s="217"/>
      <c r="J47" s="217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7">
        <v>0.2014</v>
      </c>
      <c r="I48" s="217">
        <v>0.2</v>
      </c>
      <c r="J48" s="217">
        <v>0.35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7">
        <v>0.0603</v>
      </c>
      <c r="I49" s="217">
        <v>0.027</v>
      </c>
      <c r="J49" s="217">
        <v>0.047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18">
        <v>0.8841000000000001</v>
      </c>
      <c r="I50" s="219">
        <v>1.9579999999999997</v>
      </c>
      <c r="J50" s="219">
        <v>1.2419999999999998</v>
      </c>
      <c r="K50" s="105">
        <v>63.43207354443309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18">
        <v>4.5574</v>
      </c>
      <c r="I52" s="219">
        <v>4.046</v>
      </c>
      <c r="J52" s="219">
        <v>4.046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7">
        <v>12.1353</v>
      </c>
      <c r="I54" s="217">
        <v>10.342</v>
      </c>
      <c r="J54" s="217">
        <v>13.446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7">
        <v>56.8864</v>
      </c>
      <c r="I55" s="217">
        <v>46.407</v>
      </c>
      <c r="J55" s="217">
        <v>73.275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7">
        <v>6.1769</v>
      </c>
      <c r="I56" s="217">
        <v>4.233</v>
      </c>
      <c r="J56" s="217">
        <v>9.127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7">
        <v>2.1811</v>
      </c>
      <c r="I57" s="217">
        <v>1.251</v>
      </c>
      <c r="J57" s="217">
        <v>3.265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7">
        <v>35.9027</v>
      </c>
      <c r="I58" s="217">
        <v>37.768</v>
      </c>
      <c r="J58" s="217">
        <v>62.977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18">
        <v>113.28240000000002</v>
      </c>
      <c r="I59" s="219">
        <v>100.00099999999999</v>
      </c>
      <c r="J59" s="219">
        <v>162.09</v>
      </c>
      <c r="K59" s="105">
        <v>162.08837911620884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7">
        <v>6.7734</v>
      </c>
      <c r="I61" s="217">
        <v>12.9</v>
      </c>
      <c r="J61" s="217">
        <v>9.22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7">
        <v>4.4906</v>
      </c>
      <c r="I62" s="217">
        <v>12.125</v>
      </c>
      <c r="J62" s="217">
        <v>1.75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7">
        <v>4.5461</v>
      </c>
      <c r="I63" s="217">
        <v>10.478</v>
      </c>
      <c r="J63" s="217">
        <v>6.188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18">
        <v>15.810099999999998</v>
      </c>
      <c r="I64" s="219">
        <v>35.503</v>
      </c>
      <c r="J64" s="219">
        <v>17.158</v>
      </c>
      <c r="K64" s="105">
        <v>48.328310283638004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18">
        <v>6.9422</v>
      </c>
      <c r="I66" s="219">
        <v>12.6</v>
      </c>
      <c r="J66" s="219">
        <v>14.598</v>
      </c>
      <c r="K66" s="105">
        <v>115.85714285714288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>
        <v>39.7668</v>
      </c>
      <c r="I68" s="217">
        <v>62.3</v>
      </c>
      <c r="J68" s="217">
        <v>70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>
        <v>4.3201</v>
      </c>
      <c r="I69" s="217">
        <v>12.3</v>
      </c>
      <c r="J69" s="217">
        <v>8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>
        <v>44.0869</v>
      </c>
      <c r="I70" s="219">
        <v>74.6</v>
      </c>
      <c r="J70" s="219">
        <v>78</v>
      </c>
      <c r="K70" s="105">
        <v>104.55764075067025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>
        <v>11.1654</v>
      </c>
      <c r="I72" s="217">
        <v>18.128</v>
      </c>
      <c r="J72" s="217">
        <v>12.516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7">
        <v>10.3282</v>
      </c>
      <c r="I73" s="217">
        <v>9.591</v>
      </c>
      <c r="J73" s="217">
        <v>12.4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7">
        <v>268.1204</v>
      </c>
      <c r="I74" s="217">
        <v>247</v>
      </c>
      <c r="J74" s="217">
        <v>332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7">
        <v>108.5575</v>
      </c>
      <c r="I75" s="217">
        <v>88</v>
      </c>
      <c r="J75" s="217">
        <v>149.729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7">
        <v>7.2722</v>
      </c>
      <c r="I76" s="217">
        <v>8.257</v>
      </c>
      <c r="J76" s="217">
        <v>8.71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7">
        <v>503.9067</v>
      </c>
      <c r="I77" s="217">
        <v>386</v>
      </c>
      <c r="J77" s="217">
        <v>685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7">
        <v>46.8637</v>
      </c>
      <c r="I78" s="217">
        <v>70.7</v>
      </c>
      <c r="J78" s="217">
        <v>80.733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7">
        <v>96.3014</v>
      </c>
      <c r="I79" s="217">
        <v>107.25</v>
      </c>
      <c r="J79" s="217">
        <v>147.652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18">
        <v>1052.5155</v>
      </c>
      <c r="I80" s="219">
        <v>934.926</v>
      </c>
      <c r="J80" s="219">
        <v>1428.74</v>
      </c>
      <c r="K80" s="105">
        <v>152.81851183943968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>
        <v>0.01239</v>
      </c>
      <c r="I82" s="217">
        <v>0.121</v>
      </c>
      <c r="J82" s="217">
        <v>0.121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>
        <v>0.024</v>
      </c>
      <c r="I83" s="217">
        <v>0.08</v>
      </c>
      <c r="J83" s="217">
        <v>0.08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>
        <v>0.03639</v>
      </c>
      <c r="I84" s="219">
        <v>0.201</v>
      </c>
      <c r="J84" s="219">
        <v>0.201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2">
        <v>1282.80149</v>
      </c>
      <c r="I87" s="223">
        <v>1223.446</v>
      </c>
      <c r="J87" s="223">
        <v>1749.6</v>
      </c>
      <c r="K87" s="118">
        <f>IF(I87&gt;0,100*J87/I87,0)</f>
        <v>143.00590299857944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70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>
        <v>20</v>
      </c>
      <c r="E10" s="94"/>
      <c r="F10" s="95"/>
      <c r="G10" s="95"/>
      <c r="H10" s="217"/>
      <c r="I10" s="217">
        <v>0.047</v>
      </c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>
        <v>20</v>
      </c>
      <c r="E11" s="94"/>
      <c r="F11" s="95"/>
      <c r="G11" s="95"/>
      <c r="H11" s="217"/>
      <c r="I11" s="217">
        <v>0.04</v>
      </c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>
        <v>6</v>
      </c>
      <c r="E12" s="94"/>
      <c r="F12" s="95"/>
      <c r="G12" s="95"/>
      <c r="H12" s="217"/>
      <c r="I12" s="217">
        <v>0.011</v>
      </c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>
        <v>46</v>
      </c>
      <c r="E13" s="102"/>
      <c r="F13" s="103"/>
      <c r="G13" s="104"/>
      <c r="H13" s="218"/>
      <c r="I13" s="219">
        <v>0.09799999999999999</v>
      </c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6</v>
      </c>
      <c r="D19" s="94"/>
      <c r="E19" s="94"/>
      <c r="F19" s="95"/>
      <c r="G19" s="95"/>
      <c r="H19" s="217">
        <v>0.022</v>
      </c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6</v>
      </c>
      <c r="D22" s="102"/>
      <c r="E22" s="102"/>
      <c r="F22" s="103"/>
      <c r="G22" s="104"/>
      <c r="H22" s="218">
        <v>0.022</v>
      </c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1150</v>
      </c>
      <c r="D24" s="102">
        <v>831</v>
      </c>
      <c r="E24" s="102">
        <v>830</v>
      </c>
      <c r="F24" s="103">
        <v>99.87966305655836</v>
      </c>
      <c r="G24" s="104"/>
      <c r="H24" s="218">
        <v>4.162</v>
      </c>
      <c r="I24" s="219">
        <v>3.036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44</v>
      </c>
      <c r="D26" s="102">
        <v>50</v>
      </c>
      <c r="E26" s="102">
        <v>100</v>
      </c>
      <c r="F26" s="103">
        <v>200</v>
      </c>
      <c r="G26" s="104"/>
      <c r="H26" s="218">
        <v>0.223</v>
      </c>
      <c r="I26" s="219">
        <v>0.24</v>
      </c>
      <c r="J26" s="219">
        <v>0.4</v>
      </c>
      <c r="K26" s="105">
        <v>166.66666666666669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6061</v>
      </c>
      <c r="D28" s="94">
        <v>5831</v>
      </c>
      <c r="E28" s="94">
        <v>5800</v>
      </c>
      <c r="F28" s="95"/>
      <c r="G28" s="95"/>
      <c r="H28" s="217">
        <v>18.742</v>
      </c>
      <c r="I28" s="217">
        <v>22.313</v>
      </c>
      <c r="J28" s="217">
        <v>17.94</v>
      </c>
      <c r="K28" s="96"/>
    </row>
    <row r="29" spans="1:11" s="97" customFormat="1" ht="11.25" customHeight="1">
      <c r="A29" s="99" t="s">
        <v>21</v>
      </c>
      <c r="B29" s="93"/>
      <c r="C29" s="94">
        <v>2151</v>
      </c>
      <c r="D29" s="94">
        <v>1854</v>
      </c>
      <c r="E29" s="94">
        <v>1854</v>
      </c>
      <c r="F29" s="95"/>
      <c r="G29" s="95"/>
      <c r="H29" s="217">
        <v>1.305</v>
      </c>
      <c r="I29" s="217">
        <v>2.486</v>
      </c>
      <c r="J29" s="217">
        <v>2.486</v>
      </c>
      <c r="K29" s="96"/>
    </row>
    <row r="30" spans="1:11" s="97" customFormat="1" ht="11.25" customHeight="1">
      <c r="A30" s="99" t="s">
        <v>22</v>
      </c>
      <c r="B30" s="93"/>
      <c r="C30" s="94">
        <v>117340</v>
      </c>
      <c r="D30" s="94">
        <v>102510</v>
      </c>
      <c r="E30" s="94">
        <v>86800</v>
      </c>
      <c r="F30" s="95"/>
      <c r="G30" s="95"/>
      <c r="H30" s="217">
        <v>217.438</v>
      </c>
      <c r="I30" s="217">
        <v>207.966</v>
      </c>
      <c r="J30" s="217">
        <v>194.582</v>
      </c>
      <c r="K30" s="96"/>
    </row>
    <row r="31" spans="1:11" s="106" customFormat="1" ht="11.25" customHeight="1">
      <c r="A31" s="107" t="s">
        <v>23</v>
      </c>
      <c r="B31" s="101"/>
      <c r="C31" s="102">
        <v>125552</v>
      </c>
      <c r="D31" s="102">
        <v>110195</v>
      </c>
      <c r="E31" s="102">
        <v>94454</v>
      </c>
      <c r="F31" s="103">
        <v>85.71532283678933</v>
      </c>
      <c r="G31" s="104"/>
      <c r="H31" s="218">
        <v>237.48499999999999</v>
      </c>
      <c r="I31" s="219">
        <v>232.76500000000001</v>
      </c>
      <c r="J31" s="219">
        <v>215.00799999999998</v>
      </c>
      <c r="K31" s="105">
        <v>92.37127575022016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64</v>
      </c>
      <c r="D33" s="94">
        <v>80</v>
      </c>
      <c r="E33" s="94">
        <v>70</v>
      </c>
      <c r="F33" s="95"/>
      <c r="G33" s="95"/>
      <c r="H33" s="217">
        <v>0.213</v>
      </c>
      <c r="I33" s="217">
        <v>0.27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51</v>
      </c>
      <c r="D34" s="94">
        <v>33</v>
      </c>
      <c r="E34" s="94">
        <v>25</v>
      </c>
      <c r="F34" s="95"/>
      <c r="G34" s="95"/>
      <c r="H34" s="217">
        <v>0.082</v>
      </c>
      <c r="I34" s="217">
        <v>0.13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201</v>
      </c>
      <c r="D35" s="94">
        <v>100</v>
      </c>
      <c r="E35" s="94">
        <v>100</v>
      </c>
      <c r="F35" s="95"/>
      <c r="G35" s="95"/>
      <c r="H35" s="217">
        <v>0.763</v>
      </c>
      <c r="I35" s="217">
        <v>0.44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9</v>
      </c>
      <c r="D36" s="94">
        <v>9</v>
      </c>
      <c r="E36" s="94">
        <v>15</v>
      </c>
      <c r="F36" s="95"/>
      <c r="G36" s="95"/>
      <c r="H36" s="217">
        <v>0.038</v>
      </c>
      <c r="I36" s="217">
        <v>0.044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325</v>
      </c>
      <c r="D37" s="102">
        <v>222</v>
      </c>
      <c r="E37" s="102">
        <v>210</v>
      </c>
      <c r="F37" s="103">
        <v>94.5945945945946</v>
      </c>
      <c r="G37" s="104"/>
      <c r="H37" s="218">
        <v>1.096</v>
      </c>
      <c r="I37" s="219">
        <v>0.8840000000000001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5</v>
      </c>
      <c r="D39" s="102">
        <v>5</v>
      </c>
      <c r="E39" s="102"/>
      <c r="F39" s="103"/>
      <c r="G39" s="104"/>
      <c r="H39" s="218">
        <v>0.008</v>
      </c>
      <c r="I39" s="219">
        <v>0.008</v>
      </c>
      <c r="J39" s="219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99</v>
      </c>
      <c r="D41" s="94">
        <v>66</v>
      </c>
      <c r="E41" s="94">
        <v>70</v>
      </c>
      <c r="F41" s="95"/>
      <c r="G41" s="95"/>
      <c r="H41" s="217">
        <v>0.342</v>
      </c>
      <c r="I41" s="217">
        <v>0.3</v>
      </c>
      <c r="J41" s="217">
        <v>0.295</v>
      </c>
      <c r="K41" s="96"/>
    </row>
    <row r="42" spans="1:11" s="97" customFormat="1" ht="11.25" customHeight="1">
      <c r="A42" s="99" t="s">
        <v>31</v>
      </c>
      <c r="B42" s="93"/>
      <c r="C42" s="94">
        <v>1185</v>
      </c>
      <c r="D42" s="94">
        <v>624</v>
      </c>
      <c r="E42" s="94">
        <v>897</v>
      </c>
      <c r="F42" s="95"/>
      <c r="G42" s="95"/>
      <c r="H42" s="217">
        <v>2.095</v>
      </c>
      <c r="I42" s="217">
        <v>2.167</v>
      </c>
      <c r="J42" s="217">
        <v>2.781</v>
      </c>
      <c r="K42" s="96"/>
    </row>
    <row r="43" spans="1:11" s="97" customFormat="1" ht="11.25" customHeight="1">
      <c r="A43" s="99" t="s">
        <v>32</v>
      </c>
      <c r="B43" s="93"/>
      <c r="C43" s="94">
        <v>1255</v>
      </c>
      <c r="D43" s="94">
        <v>1041</v>
      </c>
      <c r="E43" s="94">
        <v>1125</v>
      </c>
      <c r="F43" s="95"/>
      <c r="G43" s="95"/>
      <c r="H43" s="217">
        <v>3.226</v>
      </c>
      <c r="I43" s="217">
        <v>6.233</v>
      </c>
      <c r="J43" s="217">
        <v>6.663</v>
      </c>
      <c r="K43" s="96"/>
    </row>
    <row r="44" spans="1:11" s="97" customFormat="1" ht="11.25" customHeight="1">
      <c r="A44" s="99" t="s">
        <v>33</v>
      </c>
      <c r="B44" s="93"/>
      <c r="C44" s="94">
        <v>810</v>
      </c>
      <c r="D44" s="94">
        <v>417</v>
      </c>
      <c r="E44" s="94">
        <v>450</v>
      </c>
      <c r="F44" s="95"/>
      <c r="G44" s="95"/>
      <c r="H44" s="217">
        <v>1.735</v>
      </c>
      <c r="I44" s="217">
        <v>2.17</v>
      </c>
      <c r="J44" s="217">
        <v>2.125</v>
      </c>
      <c r="K44" s="96"/>
    </row>
    <row r="45" spans="1:11" s="97" customFormat="1" ht="11.25" customHeight="1">
      <c r="A45" s="99" t="s">
        <v>34</v>
      </c>
      <c r="B45" s="93"/>
      <c r="C45" s="94">
        <v>349</v>
      </c>
      <c r="D45" s="94">
        <v>155</v>
      </c>
      <c r="E45" s="94">
        <v>160</v>
      </c>
      <c r="F45" s="95"/>
      <c r="G45" s="95"/>
      <c r="H45" s="217">
        <v>0.679</v>
      </c>
      <c r="I45" s="217">
        <v>0.623</v>
      </c>
      <c r="J45" s="217">
        <v>0.518</v>
      </c>
      <c r="K45" s="96"/>
    </row>
    <row r="46" spans="1:11" s="97" customFormat="1" ht="11.25" customHeight="1">
      <c r="A46" s="99" t="s">
        <v>35</v>
      </c>
      <c r="B46" s="93"/>
      <c r="C46" s="94">
        <v>129</v>
      </c>
      <c r="D46" s="94">
        <v>52</v>
      </c>
      <c r="E46" s="94">
        <v>50</v>
      </c>
      <c r="F46" s="95"/>
      <c r="G46" s="95"/>
      <c r="H46" s="217">
        <v>0.301</v>
      </c>
      <c r="I46" s="217">
        <v>0.173</v>
      </c>
      <c r="J46" s="217">
        <v>0.115</v>
      </c>
      <c r="K46" s="96"/>
    </row>
    <row r="47" spans="1:11" s="97" customFormat="1" ht="11.25" customHeight="1">
      <c r="A47" s="99" t="s">
        <v>36</v>
      </c>
      <c r="B47" s="93"/>
      <c r="C47" s="94">
        <v>454</v>
      </c>
      <c r="D47" s="94">
        <v>141</v>
      </c>
      <c r="E47" s="94">
        <v>165</v>
      </c>
      <c r="F47" s="95"/>
      <c r="G47" s="95"/>
      <c r="H47" s="217">
        <v>0.453</v>
      </c>
      <c r="I47" s="217">
        <v>0.382</v>
      </c>
      <c r="J47" s="217">
        <v>0.401</v>
      </c>
      <c r="K47" s="96"/>
    </row>
    <row r="48" spans="1:11" s="97" customFormat="1" ht="11.25" customHeight="1">
      <c r="A48" s="99" t="s">
        <v>37</v>
      </c>
      <c r="B48" s="93"/>
      <c r="C48" s="94">
        <v>3143</v>
      </c>
      <c r="D48" s="94">
        <v>2012</v>
      </c>
      <c r="E48" s="94">
        <v>2000</v>
      </c>
      <c r="F48" s="95"/>
      <c r="G48" s="95"/>
      <c r="H48" s="217">
        <v>8.318</v>
      </c>
      <c r="I48" s="217">
        <v>7.807</v>
      </c>
      <c r="J48" s="217">
        <v>7.8</v>
      </c>
      <c r="K48" s="96"/>
    </row>
    <row r="49" spans="1:11" s="97" customFormat="1" ht="11.25" customHeight="1">
      <c r="A49" s="99" t="s">
        <v>38</v>
      </c>
      <c r="B49" s="93"/>
      <c r="C49" s="94">
        <v>640</v>
      </c>
      <c r="D49" s="94">
        <v>422</v>
      </c>
      <c r="E49" s="94">
        <v>350</v>
      </c>
      <c r="F49" s="95"/>
      <c r="G49" s="95"/>
      <c r="H49" s="217">
        <v>1.986</v>
      </c>
      <c r="I49" s="217">
        <v>1.994</v>
      </c>
      <c r="J49" s="217">
        <v>1.58</v>
      </c>
      <c r="K49" s="96"/>
    </row>
    <row r="50" spans="1:11" s="106" customFormat="1" ht="11.25" customHeight="1">
      <c r="A50" s="107" t="s">
        <v>39</v>
      </c>
      <c r="B50" s="101"/>
      <c r="C50" s="102">
        <v>8064</v>
      </c>
      <c r="D50" s="102">
        <v>4930</v>
      </c>
      <c r="E50" s="102">
        <v>5267</v>
      </c>
      <c r="F50" s="103">
        <v>106.83569979716025</v>
      </c>
      <c r="G50" s="104"/>
      <c r="H50" s="218">
        <v>19.135</v>
      </c>
      <c r="I50" s="219">
        <v>21.848999999999997</v>
      </c>
      <c r="J50" s="219">
        <v>22.278</v>
      </c>
      <c r="K50" s="105">
        <v>101.9634765893176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429</v>
      </c>
      <c r="D52" s="102">
        <v>402</v>
      </c>
      <c r="E52" s="102">
        <v>402</v>
      </c>
      <c r="F52" s="103">
        <v>100</v>
      </c>
      <c r="G52" s="104"/>
      <c r="H52" s="218">
        <v>0.688</v>
      </c>
      <c r="I52" s="219">
        <v>1.407</v>
      </c>
      <c r="J52" s="219">
        <v>1.407</v>
      </c>
      <c r="K52" s="105">
        <v>99.99999999999999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3495</v>
      </c>
      <c r="D54" s="94">
        <v>1624</v>
      </c>
      <c r="E54" s="94">
        <v>1500</v>
      </c>
      <c r="F54" s="95"/>
      <c r="G54" s="95"/>
      <c r="H54" s="217">
        <v>22.069</v>
      </c>
      <c r="I54" s="217">
        <v>10.784</v>
      </c>
      <c r="J54" s="217">
        <v>9.1</v>
      </c>
      <c r="K54" s="96"/>
    </row>
    <row r="55" spans="1:11" s="97" customFormat="1" ht="11.25" customHeight="1">
      <c r="A55" s="99" t="s">
        <v>42</v>
      </c>
      <c r="B55" s="93"/>
      <c r="C55" s="94">
        <v>171</v>
      </c>
      <c r="D55" s="94">
        <v>272</v>
      </c>
      <c r="E55" s="94">
        <v>300</v>
      </c>
      <c r="F55" s="95"/>
      <c r="G55" s="95"/>
      <c r="H55" s="217">
        <v>0.437</v>
      </c>
      <c r="I55" s="217">
        <v>0.675</v>
      </c>
      <c r="J55" s="217">
        <v>0.533</v>
      </c>
      <c r="K55" s="96"/>
    </row>
    <row r="56" spans="1:11" s="97" customFormat="1" ht="11.25" customHeight="1">
      <c r="A56" s="99" t="s">
        <v>43</v>
      </c>
      <c r="B56" s="93"/>
      <c r="C56" s="94">
        <v>930</v>
      </c>
      <c r="D56" s="94">
        <v>591.34</v>
      </c>
      <c r="E56" s="94">
        <v>360</v>
      </c>
      <c r="F56" s="95"/>
      <c r="G56" s="95"/>
      <c r="H56" s="217">
        <v>3.297</v>
      </c>
      <c r="I56" s="217">
        <v>1.36</v>
      </c>
      <c r="J56" s="217">
        <v>1.1</v>
      </c>
      <c r="K56" s="96"/>
    </row>
    <row r="57" spans="1:11" s="97" customFormat="1" ht="11.25" customHeight="1">
      <c r="A57" s="99" t="s">
        <v>44</v>
      </c>
      <c r="B57" s="93"/>
      <c r="C57" s="94">
        <v>1508</v>
      </c>
      <c r="D57" s="94">
        <v>917</v>
      </c>
      <c r="E57" s="94">
        <v>917</v>
      </c>
      <c r="F57" s="95"/>
      <c r="G57" s="95"/>
      <c r="H57" s="217">
        <v>1.579</v>
      </c>
      <c r="I57" s="217">
        <v>1.376</v>
      </c>
      <c r="J57" s="217">
        <v>1.376</v>
      </c>
      <c r="K57" s="96"/>
    </row>
    <row r="58" spans="1:11" s="97" customFormat="1" ht="11.25" customHeight="1">
      <c r="A58" s="99" t="s">
        <v>45</v>
      </c>
      <c r="B58" s="93"/>
      <c r="C58" s="94">
        <v>4390</v>
      </c>
      <c r="D58" s="94">
        <v>3697</v>
      </c>
      <c r="E58" s="94">
        <v>3739</v>
      </c>
      <c r="F58" s="95"/>
      <c r="G58" s="95"/>
      <c r="H58" s="217">
        <v>4.752</v>
      </c>
      <c r="I58" s="217">
        <v>12.317</v>
      </c>
      <c r="J58" s="217">
        <v>7.628</v>
      </c>
      <c r="K58" s="96"/>
    </row>
    <row r="59" spans="1:11" s="106" customFormat="1" ht="11.25" customHeight="1">
      <c r="A59" s="100" t="s">
        <v>46</v>
      </c>
      <c r="B59" s="101"/>
      <c r="C59" s="102">
        <v>10494</v>
      </c>
      <c r="D59" s="102">
        <v>7101.34</v>
      </c>
      <c r="E59" s="102">
        <v>6816</v>
      </c>
      <c r="F59" s="103">
        <v>95.98188510900759</v>
      </c>
      <c r="G59" s="104"/>
      <c r="H59" s="218">
        <v>32.134</v>
      </c>
      <c r="I59" s="219">
        <v>26.512</v>
      </c>
      <c r="J59" s="219">
        <v>19.737</v>
      </c>
      <c r="K59" s="105">
        <v>74.44553409776704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94</v>
      </c>
      <c r="D61" s="94">
        <v>40</v>
      </c>
      <c r="E61" s="94">
        <v>50</v>
      </c>
      <c r="F61" s="95"/>
      <c r="G61" s="95"/>
      <c r="H61" s="217">
        <v>0.153</v>
      </c>
      <c r="I61" s="217">
        <v>0.066</v>
      </c>
      <c r="J61" s="217">
        <v>0.06</v>
      </c>
      <c r="K61" s="96"/>
    </row>
    <row r="62" spans="1:11" s="97" customFormat="1" ht="11.25" customHeight="1">
      <c r="A62" s="99" t="s">
        <v>48</v>
      </c>
      <c r="B62" s="93"/>
      <c r="C62" s="94">
        <v>38</v>
      </c>
      <c r="D62" s="94">
        <v>50</v>
      </c>
      <c r="E62" s="94">
        <v>60</v>
      </c>
      <c r="F62" s="95"/>
      <c r="G62" s="95"/>
      <c r="H62" s="217">
        <v>0.059</v>
      </c>
      <c r="I62" s="217">
        <v>0.065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101</v>
      </c>
      <c r="D63" s="94">
        <v>100</v>
      </c>
      <c r="E63" s="94">
        <v>47.74</v>
      </c>
      <c r="F63" s="95"/>
      <c r="G63" s="95"/>
      <c r="H63" s="217">
        <v>0.178</v>
      </c>
      <c r="I63" s="217">
        <v>0.275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233</v>
      </c>
      <c r="D64" s="102">
        <v>190</v>
      </c>
      <c r="E64" s="102">
        <v>157.74</v>
      </c>
      <c r="F64" s="103">
        <v>83.02105263157895</v>
      </c>
      <c r="G64" s="104"/>
      <c r="H64" s="218">
        <v>0.39</v>
      </c>
      <c r="I64" s="219">
        <v>0.406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429</v>
      </c>
      <c r="D66" s="102">
        <v>131</v>
      </c>
      <c r="E66" s="102">
        <v>128</v>
      </c>
      <c r="F66" s="103">
        <v>97.70992366412214</v>
      </c>
      <c r="G66" s="104"/>
      <c r="H66" s="218">
        <v>0.429</v>
      </c>
      <c r="I66" s="219">
        <v>0.34</v>
      </c>
      <c r="J66" s="219">
        <v>0.313</v>
      </c>
      <c r="K66" s="105">
        <v>92.05882352941175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9053</v>
      </c>
      <c r="D68" s="94">
        <v>8550</v>
      </c>
      <c r="E68" s="94">
        <v>9000</v>
      </c>
      <c r="F68" s="95"/>
      <c r="G68" s="95"/>
      <c r="H68" s="217">
        <v>20.024</v>
      </c>
      <c r="I68" s="217">
        <v>33.4</v>
      </c>
      <c r="J68" s="217">
        <v>19.5</v>
      </c>
      <c r="K68" s="96"/>
    </row>
    <row r="69" spans="1:11" s="97" customFormat="1" ht="11.25" customHeight="1">
      <c r="A69" s="99" t="s">
        <v>53</v>
      </c>
      <c r="B69" s="93"/>
      <c r="C69" s="94">
        <v>99</v>
      </c>
      <c r="D69" s="94">
        <v>30</v>
      </c>
      <c r="E69" s="94">
        <v>50</v>
      </c>
      <c r="F69" s="95"/>
      <c r="G69" s="95"/>
      <c r="H69" s="217">
        <v>0.184</v>
      </c>
      <c r="I69" s="217">
        <v>0.1</v>
      </c>
      <c r="J69" s="217">
        <v>0.1</v>
      </c>
      <c r="K69" s="96"/>
    </row>
    <row r="70" spans="1:11" s="106" customFormat="1" ht="11.25" customHeight="1">
      <c r="A70" s="100" t="s">
        <v>54</v>
      </c>
      <c r="B70" s="101"/>
      <c r="C70" s="102">
        <v>9152</v>
      </c>
      <c r="D70" s="102">
        <v>8580</v>
      </c>
      <c r="E70" s="102">
        <v>9050</v>
      </c>
      <c r="F70" s="103">
        <v>105.47785547785548</v>
      </c>
      <c r="G70" s="104"/>
      <c r="H70" s="218">
        <v>20.208000000000002</v>
      </c>
      <c r="I70" s="219">
        <v>33.5</v>
      </c>
      <c r="J70" s="219">
        <v>19.6</v>
      </c>
      <c r="K70" s="105">
        <v>58.50746268656717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364</v>
      </c>
      <c r="D72" s="94">
        <v>243</v>
      </c>
      <c r="E72" s="94">
        <v>233</v>
      </c>
      <c r="F72" s="95"/>
      <c r="G72" s="95"/>
      <c r="H72" s="217">
        <v>0.131</v>
      </c>
      <c r="I72" s="217">
        <v>0.257</v>
      </c>
      <c r="J72" s="217">
        <v>0.154</v>
      </c>
      <c r="K72" s="96"/>
    </row>
    <row r="73" spans="1:11" s="97" customFormat="1" ht="11.25" customHeight="1">
      <c r="A73" s="99" t="s">
        <v>56</v>
      </c>
      <c r="B73" s="93"/>
      <c r="C73" s="94">
        <v>58614</v>
      </c>
      <c r="D73" s="94">
        <v>58958</v>
      </c>
      <c r="E73" s="94">
        <v>58847</v>
      </c>
      <c r="F73" s="95"/>
      <c r="G73" s="95"/>
      <c r="H73" s="217">
        <v>122.202</v>
      </c>
      <c r="I73" s="217">
        <v>215.197</v>
      </c>
      <c r="J73" s="217">
        <v>215.197</v>
      </c>
      <c r="K73" s="96"/>
    </row>
    <row r="74" spans="1:11" s="97" customFormat="1" ht="11.25" customHeight="1">
      <c r="A74" s="99" t="s">
        <v>57</v>
      </c>
      <c r="B74" s="93"/>
      <c r="C74" s="94">
        <v>51050</v>
      </c>
      <c r="D74" s="94">
        <v>48848</v>
      </c>
      <c r="E74" s="94">
        <v>45000</v>
      </c>
      <c r="F74" s="95"/>
      <c r="G74" s="95"/>
      <c r="H74" s="217">
        <v>194.5</v>
      </c>
      <c r="I74" s="217">
        <v>244.24</v>
      </c>
      <c r="J74" s="217">
        <v>135</v>
      </c>
      <c r="K74" s="96"/>
    </row>
    <row r="75" spans="1:11" s="97" customFormat="1" ht="11.25" customHeight="1">
      <c r="A75" s="99" t="s">
        <v>58</v>
      </c>
      <c r="B75" s="93"/>
      <c r="C75" s="94">
        <v>2809</v>
      </c>
      <c r="D75" s="94">
        <v>2367</v>
      </c>
      <c r="E75" s="94">
        <v>2367</v>
      </c>
      <c r="F75" s="95"/>
      <c r="G75" s="95"/>
      <c r="H75" s="217">
        <v>4.517</v>
      </c>
      <c r="I75" s="217">
        <v>4.233</v>
      </c>
      <c r="J75" s="217">
        <v>3.806</v>
      </c>
      <c r="K75" s="96"/>
    </row>
    <row r="76" spans="1:11" s="97" customFormat="1" ht="11.25" customHeight="1">
      <c r="A76" s="99" t="s">
        <v>59</v>
      </c>
      <c r="B76" s="93"/>
      <c r="C76" s="94">
        <v>11114</v>
      </c>
      <c r="D76" s="94">
        <v>11469</v>
      </c>
      <c r="E76" s="94">
        <v>11469</v>
      </c>
      <c r="F76" s="95"/>
      <c r="G76" s="95"/>
      <c r="H76" s="217">
        <v>51.124</v>
      </c>
      <c r="I76" s="217">
        <v>50.464</v>
      </c>
      <c r="J76" s="217">
        <v>41.002</v>
      </c>
      <c r="K76" s="96"/>
    </row>
    <row r="77" spans="1:11" s="97" customFormat="1" ht="11.25" customHeight="1">
      <c r="A77" s="99" t="s">
        <v>60</v>
      </c>
      <c r="B77" s="93"/>
      <c r="C77" s="94">
        <v>6784</v>
      </c>
      <c r="D77" s="94">
        <v>6172</v>
      </c>
      <c r="E77" s="94">
        <v>6172</v>
      </c>
      <c r="F77" s="95"/>
      <c r="G77" s="95"/>
      <c r="H77" s="217">
        <v>19.474</v>
      </c>
      <c r="I77" s="217">
        <v>27.4</v>
      </c>
      <c r="J77" s="217">
        <v>27.384</v>
      </c>
      <c r="K77" s="96"/>
    </row>
    <row r="78" spans="1:11" s="97" customFormat="1" ht="11.25" customHeight="1">
      <c r="A78" s="99" t="s">
        <v>61</v>
      </c>
      <c r="B78" s="93"/>
      <c r="C78" s="94">
        <v>15079</v>
      </c>
      <c r="D78" s="94">
        <v>14688</v>
      </c>
      <c r="E78" s="94">
        <v>14800</v>
      </c>
      <c r="F78" s="95"/>
      <c r="G78" s="95"/>
      <c r="H78" s="217">
        <v>37.087</v>
      </c>
      <c r="I78" s="217">
        <v>55.08</v>
      </c>
      <c r="J78" s="217">
        <v>34.928</v>
      </c>
      <c r="K78" s="96"/>
    </row>
    <row r="79" spans="1:11" s="97" customFormat="1" ht="11.25" customHeight="1">
      <c r="A79" s="99" t="s">
        <v>62</v>
      </c>
      <c r="B79" s="93"/>
      <c r="C79" s="94">
        <v>115892</v>
      </c>
      <c r="D79" s="94">
        <v>98334</v>
      </c>
      <c r="E79" s="94">
        <v>98298</v>
      </c>
      <c r="F79" s="95"/>
      <c r="G79" s="95"/>
      <c r="H79" s="217">
        <v>316.633</v>
      </c>
      <c r="I79" s="217">
        <v>404.346</v>
      </c>
      <c r="J79" s="217">
        <v>344.043</v>
      </c>
      <c r="K79" s="96"/>
    </row>
    <row r="80" spans="1:11" s="106" customFormat="1" ht="11.25" customHeight="1">
      <c r="A80" s="107" t="s">
        <v>63</v>
      </c>
      <c r="B80" s="101"/>
      <c r="C80" s="102">
        <v>261706</v>
      </c>
      <c r="D80" s="102">
        <v>241079</v>
      </c>
      <c r="E80" s="102">
        <v>237186</v>
      </c>
      <c r="F80" s="103">
        <v>98.38517664334098</v>
      </c>
      <c r="G80" s="104"/>
      <c r="H80" s="218">
        <v>745.6679999999999</v>
      </c>
      <c r="I80" s="219">
        <v>1001.2170000000001</v>
      </c>
      <c r="J80" s="219">
        <v>801.514</v>
      </c>
      <c r="K80" s="105">
        <v>80.05397431326075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417589</v>
      </c>
      <c r="D87" s="117">
        <v>373762.33999999997</v>
      </c>
      <c r="E87" s="117">
        <v>354600.74</v>
      </c>
      <c r="F87" s="118">
        <f>IF(D87&gt;0,100*E87/D87,0)</f>
        <v>94.87331976785035</v>
      </c>
      <c r="G87" s="104"/>
      <c r="H87" s="222">
        <v>1061.648</v>
      </c>
      <c r="I87" s="223">
        <v>1322.2620000000002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2" zoomScaleSheetLayoutView="92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71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1617</v>
      </c>
      <c r="D9" s="94">
        <v>1209</v>
      </c>
      <c r="E9" s="94">
        <v>1209</v>
      </c>
      <c r="F9" s="95"/>
      <c r="G9" s="95"/>
      <c r="H9" s="217">
        <v>4.77</v>
      </c>
      <c r="I9" s="217">
        <v>4.533</v>
      </c>
      <c r="J9" s="217">
        <v>3.615</v>
      </c>
      <c r="K9" s="96"/>
    </row>
    <row r="10" spans="1:11" s="97" customFormat="1" ht="11.25" customHeight="1">
      <c r="A10" s="99" t="s">
        <v>8</v>
      </c>
      <c r="B10" s="93"/>
      <c r="C10" s="94">
        <v>3506</v>
      </c>
      <c r="D10" s="94">
        <v>1836</v>
      </c>
      <c r="E10" s="94">
        <v>1816</v>
      </c>
      <c r="F10" s="95"/>
      <c r="G10" s="95"/>
      <c r="H10" s="217">
        <v>8.064</v>
      </c>
      <c r="I10" s="217">
        <v>4.26</v>
      </c>
      <c r="J10" s="217">
        <v>4.268</v>
      </c>
      <c r="K10" s="96"/>
    </row>
    <row r="11" spans="1:11" s="97" customFormat="1" ht="11.25" customHeight="1">
      <c r="A11" s="92" t="s">
        <v>9</v>
      </c>
      <c r="B11" s="93"/>
      <c r="C11" s="94">
        <v>8583</v>
      </c>
      <c r="D11" s="94">
        <v>10276</v>
      </c>
      <c r="E11" s="94">
        <v>9230</v>
      </c>
      <c r="F11" s="95"/>
      <c r="G11" s="95"/>
      <c r="H11" s="217">
        <v>19.741</v>
      </c>
      <c r="I11" s="217">
        <v>24.962</v>
      </c>
      <c r="J11" s="217">
        <v>24.921</v>
      </c>
      <c r="K11" s="96"/>
    </row>
    <row r="12" spans="1:11" s="97" customFormat="1" ht="11.25" customHeight="1">
      <c r="A12" s="99" t="s">
        <v>10</v>
      </c>
      <c r="B12" s="93"/>
      <c r="C12" s="94">
        <v>336</v>
      </c>
      <c r="D12" s="94">
        <v>236</v>
      </c>
      <c r="E12" s="94">
        <v>196</v>
      </c>
      <c r="F12" s="95"/>
      <c r="G12" s="95"/>
      <c r="H12" s="217">
        <v>0.733</v>
      </c>
      <c r="I12" s="217">
        <v>0.506</v>
      </c>
      <c r="J12" s="217">
        <v>0.431</v>
      </c>
      <c r="K12" s="96"/>
    </row>
    <row r="13" spans="1:11" s="106" customFormat="1" ht="11.25" customHeight="1">
      <c r="A13" s="100" t="s">
        <v>11</v>
      </c>
      <c r="B13" s="101"/>
      <c r="C13" s="102">
        <v>14042</v>
      </c>
      <c r="D13" s="102">
        <v>13557</v>
      </c>
      <c r="E13" s="102">
        <v>12451</v>
      </c>
      <c r="F13" s="103">
        <v>91.8418529173121</v>
      </c>
      <c r="G13" s="104"/>
      <c r="H13" s="218">
        <v>33.308</v>
      </c>
      <c r="I13" s="219">
        <v>34.260999999999996</v>
      </c>
      <c r="J13" s="219">
        <v>33.235</v>
      </c>
      <c r="K13" s="105">
        <v>97.0053413502233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>
        <v>50</v>
      </c>
      <c r="D15" s="102">
        <v>50</v>
      </c>
      <c r="E15" s="102">
        <v>80</v>
      </c>
      <c r="F15" s="103">
        <v>160</v>
      </c>
      <c r="G15" s="104"/>
      <c r="H15" s="218">
        <v>0.065</v>
      </c>
      <c r="I15" s="219">
        <v>0.07</v>
      </c>
      <c r="J15" s="219">
        <v>0.104</v>
      </c>
      <c r="K15" s="105">
        <v>148.57142857142856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591</v>
      </c>
      <c r="D17" s="102">
        <v>770</v>
      </c>
      <c r="E17" s="102">
        <v>659</v>
      </c>
      <c r="F17" s="103">
        <v>85.58441558441558</v>
      </c>
      <c r="G17" s="104"/>
      <c r="H17" s="218">
        <v>1.448</v>
      </c>
      <c r="I17" s="219">
        <v>1.63</v>
      </c>
      <c r="J17" s="219">
        <v>1.489</v>
      </c>
      <c r="K17" s="105">
        <v>91.34969325153375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23958</v>
      </c>
      <c r="D19" s="94">
        <v>24024</v>
      </c>
      <c r="E19" s="94">
        <v>22891</v>
      </c>
      <c r="F19" s="95"/>
      <c r="G19" s="95"/>
      <c r="H19" s="217">
        <v>143.734</v>
      </c>
      <c r="I19" s="217">
        <v>132.132</v>
      </c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23958</v>
      </c>
      <c r="D22" s="102">
        <v>24024</v>
      </c>
      <c r="E22" s="102">
        <v>22891</v>
      </c>
      <c r="F22" s="103">
        <v>95.28388278388279</v>
      </c>
      <c r="G22" s="104"/>
      <c r="H22" s="218">
        <v>143.734</v>
      </c>
      <c r="I22" s="219">
        <v>132.132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74108</v>
      </c>
      <c r="D24" s="102">
        <v>78547</v>
      </c>
      <c r="E24" s="102">
        <v>78030</v>
      </c>
      <c r="F24" s="103">
        <v>99.34179535819318</v>
      </c>
      <c r="G24" s="104"/>
      <c r="H24" s="218">
        <v>363.781</v>
      </c>
      <c r="I24" s="219">
        <v>384.434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29150</v>
      </c>
      <c r="D26" s="102">
        <v>31550</v>
      </c>
      <c r="E26" s="102">
        <v>31100</v>
      </c>
      <c r="F26" s="103">
        <v>98.57369255150554</v>
      </c>
      <c r="G26" s="104"/>
      <c r="H26" s="218">
        <v>109.66</v>
      </c>
      <c r="I26" s="219">
        <v>158.24</v>
      </c>
      <c r="J26" s="219">
        <v>135.4</v>
      </c>
      <c r="K26" s="105">
        <v>85.56622851365015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60040</v>
      </c>
      <c r="D28" s="94">
        <v>69368</v>
      </c>
      <c r="E28" s="94">
        <v>69300</v>
      </c>
      <c r="F28" s="95"/>
      <c r="G28" s="95"/>
      <c r="H28" s="217">
        <v>247.226</v>
      </c>
      <c r="I28" s="217">
        <v>314.414</v>
      </c>
      <c r="J28" s="217">
        <v>253.8</v>
      </c>
      <c r="K28" s="96"/>
    </row>
    <row r="29" spans="1:11" s="97" customFormat="1" ht="11.25" customHeight="1">
      <c r="A29" s="99" t="s">
        <v>21</v>
      </c>
      <c r="B29" s="93"/>
      <c r="C29" s="94">
        <v>38424</v>
      </c>
      <c r="D29" s="94">
        <v>36933</v>
      </c>
      <c r="E29" s="94">
        <v>36933</v>
      </c>
      <c r="F29" s="95"/>
      <c r="G29" s="95"/>
      <c r="H29" s="217">
        <v>59.132</v>
      </c>
      <c r="I29" s="217">
        <v>86.81</v>
      </c>
      <c r="J29" s="217">
        <v>79.701</v>
      </c>
      <c r="K29" s="96"/>
    </row>
    <row r="30" spans="1:11" s="97" customFormat="1" ht="11.25" customHeight="1">
      <c r="A30" s="99" t="s">
        <v>22</v>
      </c>
      <c r="B30" s="93"/>
      <c r="C30" s="94">
        <v>163411</v>
      </c>
      <c r="D30" s="94">
        <v>150024</v>
      </c>
      <c r="E30" s="94">
        <v>134400</v>
      </c>
      <c r="F30" s="95"/>
      <c r="G30" s="95"/>
      <c r="H30" s="217">
        <v>334.318</v>
      </c>
      <c r="I30" s="217">
        <v>364.637</v>
      </c>
      <c r="J30" s="217">
        <v>342.291</v>
      </c>
      <c r="K30" s="96"/>
    </row>
    <row r="31" spans="1:11" s="106" customFormat="1" ht="11.25" customHeight="1">
      <c r="A31" s="107" t="s">
        <v>23</v>
      </c>
      <c r="B31" s="101"/>
      <c r="C31" s="102">
        <v>261875</v>
      </c>
      <c r="D31" s="102">
        <v>256325</v>
      </c>
      <c r="E31" s="102">
        <v>240633</v>
      </c>
      <c r="F31" s="103">
        <v>93.87808446308398</v>
      </c>
      <c r="G31" s="104"/>
      <c r="H31" s="218">
        <v>640.6759999999999</v>
      </c>
      <c r="I31" s="219">
        <v>765.861</v>
      </c>
      <c r="J31" s="219">
        <v>675.7919999999999</v>
      </c>
      <c r="K31" s="105">
        <v>88.23951082507139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21031</v>
      </c>
      <c r="D33" s="94">
        <v>23080</v>
      </c>
      <c r="E33" s="94">
        <v>21570</v>
      </c>
      <c r="F33" s="95"/>
      <c r="G33" s="95"/>
      <c r="H33" s="217">
        <v>83.474</v>
      </c>
      <c r="I33" s="217">
        <v>91.84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11433</v>
      </c>
      <c r="D34" s="94">
        <v>11833</v>
      </c>
      <c r="E34" s="94">
        <v>10525</v>
      </c>
      <c r="F34" s="95"/>
      <c r="G34" s="95"/>
      <c r="H34" s="217">
        <v>32.175</v>
      </c>
      <c r="I34" s="217">
        <v>50.13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45794</v>
      </c>
      <c r="D35" s="94">
        <v>50100</v>
      </c>
      <c r="E35" s="94">
        <v>45100</v>
      </c>
      <c r="F35" s="95"/>
      <c r="G35" s="95"/>
      <c r="H35" s="217">
        <v>157.518</v>
      </c>
      <c r="I35" s="217">
        <v>220.44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5600</v>
      </c>
      <c r="D36" s="94">
        <v>5600</v>
      </c>
      <c r="E36" s="94">
        <v>6861</v>
      </c>
      <c r="F36" s="95"/>
      <c r="G36" s="95"/>
      <c r="H36" s="217">
        <v>15.175</v>
      </c>
      <c r="I36" s="217">
        <v>18.208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83858</v>
      </c>
      <c r="D37" s="102">
        <v>90613</v>
      </c>
      <c r="E37" s="102">
        <v>84056</v>
      </c>
      <c r="F37" s="103">
        <v>92.7637314734089</v>
      </c>
      <c r="G37" s="104"/>
      <c r="H37" s="218">
        <v>288.34200000000004</v>
      </c>
      <c r="I37" s="219">
        <v>380.61799999999994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5420</v>
      </c>
      <c r="D39" s="102">
        <v>5420</v>
      </c>
      <c r="E39" s="102">
        <v>5900</v>
      </c>
      <c r="F39" s="103">
        <v>108.85608856088561</v>
      </c>
      <c r="G39" s="104"/>
      <c r="H39" s="218">
        <v>8.017</v>
      </c>
      <c r="I39" s="219">
        <v>8.008</v>
      </c>
      <c r="J39" s="219">
        <v>8.7</v>
      </c>
      <c r="K39" s="105">
        <v>108.64135864135864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35880</v>
      </c>
      <c r="D41" s="94">
        <v>34911</v>
      </c>
      <c r="E41" s="94">
        <v>37620</v>
      </c>
      <c r="F41" s="95"/>
      <c r="G41" s="95"/>
      <c r="H41" s="217">
        <v>27.931</v>
      </c>
      <c r="I41" s="217">
        <v>120.187</v>
      </c>
      <c r="J41" s="217">
        <v>117.541</v>
      </c>
      <c r="K41" s="96"/>
    </row>
    <row r="42" spans="1:11" s="97" customFormat="1" ht="11.25" customHeight="1">
      <c r="A42" s="99" t="s">
        <v>31</v>
      </c>
      <c r="B42" s="93"/>
      <c r="C42" s="94">
        <v>220567</v>
      </c>
      <c r="D42" s="94">
        <v>221915</v>
      </c>
      <c r="E42" s="94">
        <v>221197</v>
      </c>
      <c r="F42" s="95"/>
      <c r="G42" s="95"/>
      <c r="H42" s="217">
        <v>592.472</v>
      </c>
      <c r="I42" s="217">
        <v>1019.828</v>
      </c>
      <c r="J42" s="217">
        <v>885.926</v>
      </c>
      <c r="K42" s="96"/>
    </row>
    <row r="43" spans="1:11" s="97" customFormat="1" ht="11.25" customHeight="1">
      <c r="A43" s="99" t="s">
        <v>32</v>
      </c>
      <c r="B43" s="93"/>
      <c r="C43" s="94">
        <v>62635</v>
      </c>
      <c r="D43" s="94">
        <v>65771</v>
      </c>
      <c r="E43" s="94">
        <v>55125</v>
      </c>
      <c r="F43" s="95"/>
      <c r="G43" s="95"/>
      <c r="H43" s="217">
        <v>135.042</v>
      </c>
      <c r="I43" s="217">
        <v>320.257</v>
      </c>
      <c r="J43" s="217">
        <v>241.263</v>
      </c>
      <c r="K43" s="96"/>
    </row>
    <row r="44" spans="1:11" s="97" customFormat="1" ht="11.25" customHeight="1">
      <c r="A44" s="99" t="s">
        <v>33</v>
      </c>
      <c r="B44" s="93"/>
      <c r="C44" s="94">
        <v>128471</v>
      </c>
      <c r="D44" s="94">
        <v>130617</v>
      </c>
      <c r="E44" s="94">
        <v>130550</v>
      </c>
      <c r="F44" s="95"/>
      <c r="G44" s="95"/>
      <c r="H44" s="217">
        <v>194.93</v>
      </c>
      <c r="I44" s="217">
        <v>555.555</v>
      </c>
      <c r="J44" s="217">
        <v>506.275</v>
      </c>
      <c r="K44" s="96"/>
    </row>
    <row r="45" spans="1:11" s="97" customFormat="1" ht="11.25" customHeight="1">
      <c r="A45" s="99" t="s">
        <v>34</v>
      </c>
      <c r="B45" s="93"/>
      <c r="C45" s="94">
        <v>60339</v>
      </c>
      <c r="D45" s="94">
        <v>71513</v>
      </c>
      <c r="E45" s="94">
        <v>73160</v>
      </c>
      <c r="F45" s="95"/>
      <c r="G45" s="95"/>
      <c r="H45" s="217">
        <v>80.515</v>
      </c>
      <c r="I45" s="217">
        <v>289.171</v>
      </c>
      <c r="J45" s="217">
        <v>248.518</v>
      </c>
      <c r="K45" s="96"/>
    </row>
    <row r="46" spans="1:11" s="97" customFormat="1" ht="11.25" customHeight="1">
      <c r="A46" s="99" t="s">
        <v>35</v>
      </c>
      <c r="B46" s="93"/>
      <c r="C46" s="94">
        <v>74448</v>
      </c>
      <c r="D46" s="94">
        <v>72853</v>
      </c>
      <c r="E46" s="94">
        <v>73050</v>
      </c>
      <c r="F46" s="95"/>
      <c r="G46" s="95"/>
      <c r="H46" s="217">
        <v>79.089</v>
      </c>
      <c r="I46" s="217">
        <v>232.037</v>
      </c>
      <c r="J46" s="217">
        <v>182.615</v>
      </c>
      <c r="K46" s="96"/>
    </row>
    <row r="47" spans="1:11" s="97" customFormat="1" ht="11.25" customHeight="1">
      <c r="A47" s="99" t="s">
        <v>36</v>
      </c>
      <c r="B47" s="93"/>
      <c r="C47" s="94">
        <v>96535</v>
      </c>
      <c r="D47" s="94">
        <v>100494</v>
      </c>
      <c r="E47" s="94">
        <v>102165</v>
      </c>
      <c r="F47" s="95"/>
      <c r="G47" s="95"/>
      <c r="H47" s="217">
        <v>173.144</v>
      </c>
      <c r="I47" s="217">
        <v>368.841</v>
      </c>
      <c r="J47" s="217">
        <v>321.801</v>
      </c>
      <c r="K47" s="96"/>
    </row>
    <row r="48" spans="1:11" s="97" customFormat="1" ht="11.25" customHeight="1">
      <c r="A48" s="99" t="s">
        <v>37</v>
      </c>
      <c r="B48" s="93"/>
      <c r="C48" s="94">
        <v>108595</v>
      </c>
      <c r="D48" s="94">
        <v>109628</v>
      </c>
      <c r="E48" s="94">
        <v>109600</v>
      </c>
      <c r="F48" s="95"/>
      <c r="G48" s="95"/>
      <c r="H48" s="217">
        <v>136.161</v>
      </c>
      <c r="I48" s="217">
        <v>442.468</v>
      </c>
      <c r="J48" s="217">
        <v>408.4</v>
      </c>
      <c r="K48" s="96"/>
    </row>
    <row r="49" spans="1:11" s="97" customFormat="1" ht="11.25" customHeight="1">
      <c r="A49" s="99" t="s">
        <v>38</v>
      </c>
      <c r="B49" s="93"/>
      <c r="C49" s="94">
        <v>71167</v>
      </c>
      <c r="D49" s="94">
        <v>68266</v>
      </c>
      <c r="E49" s="94">
        <v>65350</v>
      </c>
      <c r="F49" s="95"/>
      <c r="G49" s="95"/>
      <c r="H49" s="217">
        <v>85.792</v>
      </c>
      <c r="I49" s="217">
        <v>259.833</v>
      </c>
      <c r="J49" s="217">
        <v>248.08</v>
      </c>
      <c r="K49" s="96"/>
    </row>
    <row r="50" spans="1:11" s="106" customFormat="1" ht="11.25" customHeight="1">
      <c r="A50" s="107" t="s">
        <v>39</v>
      </c>
      <c r="B50" s="101"/>
      <c r="C50" s="102">
        <v>858637</v>
      </c>
      <c r="D50" s="102">
        <v>875968</v>
      </c>
      <c r="E50" s="102">
        <v>867817</v>
      </c>
      <c r="F50" s="103">
        <v>99.06948655658654</v>
      </c>
      <c r="G50" s="104"/>
      <c r="H50" s="218">
        <v>1505.076</v>
      </c>
      <c r="I50" s="219">
        <v>3608.176999999999</v>
      </c>
      <c r="J50" s="219">
        <v>3160.419</v>
      </c>
      <c r="K50" s="105">
        <v>87.59046465846882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17945</v>
      </c>
      <c r="D52" s="102">
        <v>24560</v>
      </c>
      <c r="E52" s="102">
        <v>24560</v>
      </c>
      <c r="F52" s="103">
        <v>100</v>
      </c>
      <c r="G52" s="104"/>
      <c r="H52" s="218">
        <v>24.228</v>
      </c>
      <c r="I52" s="219">
        <v>65.69</v>
      </c>
      <c r="J52" s="219">
        <v>65.69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67763</v>
      </c>
      <c r="D54" s="94">
        <v>61445</v>
      </c>
      <c r="E54" s="94">
        <v>61500</v>
      </c>
      <c r="F54" s="95"/>
      <c r="G54" s="95"/>
      <c r="H54" s="217">
        <v>195.674</v>
      </c>
      <c r="I54" s="217">
        <v>224.633</v>
      </c>
      <c r="J54" s="217">
        <v>189.7</v>
      </c>
      <c r="K54" s="96"/>
    </row>
    <row r="55" spans="1:11" s="97" customFormat="1" ht="11.25" customHeight="1">
      <c r="A55" s="99" t="s">
        <v>42</v>
      </c>
      <c r="B55" s="93"/>
      <c r="C55" s="94">
        <v>39171</v>
      </c>
      <c r="D55" s="94">
        <v>38551</v>
      </c>
      <c r="E55" s="94">
        <v>38600</v>
      </c>
      <c r="F55" s="95"/>
      <c r="G55" s="95"/>
      <c r="H55" s="217">
        <v>76.081</v>
      </c>
      <c r="I55" s="217">
        <v>96.377</v>
      </c>
      <c r="J55" s="217">
        <v>68.515</v>
      </c>
      <c r="K55" s="96"/>
    </row>
    <row r="56" spans="1:11" s="97" customFormat="1" ht="11.25" customHeight="1">
      <c r="A56" s="99" t="s">
        <v>43</v>
      </c>
      <c r="B56" s="93"/>
      <c r="C56" s="94">
        <v>39696</v>
      </c>
      <c r="D56" s="94">
        <v>33421.34</v>
      </c>
      <c r="E56" s="94">
        <v>39150</v>
      </c>
      <c r="F56" s="95"/>
      <c r="G56" s="95"/>
      <c r="H56" s="217">
        <v>98.04</v>
      </c>
      <c r="I56" s="217">
        <v>91.314</v>
      </c>
      <c r="J56" s="217">
        <v>109.37</v>
      </c>
      <c r="K56" s="96"/>
    </row>
    <row r="57" spans="1:11" s="97" customFormat="1" ht="11.25" customHeight="1">
      <c r="A57" s="99" t="s">
        <v>44</v>
      </c>
      <c r="B57" s="93"/>
      <c r="C57" s="94">
        <v>59775</v>
      </c>
      <c r="D57" s="94">
        <v>59593</v>
      </c>
      <c r="E57" s="94">
        <v>59593</v>
      </c>
      <c r="F57" s="95"/>
      <c r="G57" s="95"/>
      <c r="H57" s="217">
        <v>108.541</v>
      </c>
      <c r="I57" s="217">
        <v>183.434</v>
      </c>
      <c r="J57" s="217">
        <v>166.434</v>
      </c>
      <c r="K57" s="96"/>
    </row>
    <row r="58" spans="1:11" s="97" customFormat="1" ht="11.25" customHeight="1">
      <c r="A58" s="99" t="s">
        <v>45</v>
      </c>
      <c r="B58" s="93"/>
      <c r="C58" s="94">
        <v>51101</v>
      </c>
      <c r="D58" s="94">
        <v>48045</v>
      </c>
      <c r="E58" s="94">
        <v>46507</v>
      </c>
      <c r="F58" s="95"/>
      <c r="G58" s="95"/>
      <c r="H58" s="217">
        <v>63.72</v>
      </c>
      <c r="I58" s="217">
        <v>165.647</v>
      </c>
      <c r="J58" s="217">
        <v>108.612</v>
      </c>
      <c r="K58" s="96"/>
    </row>
    <row r="59" spans="1:11" s="106" customFormat="1" ht="11.25" customHeight="1">
      <c r="A59" s="100" t="s">
        <v>46</v>
      </c>
      <c r="B59" s="101"/>
      <c r="C59" s="102">
        <v>257506</v>
      </c>
      <c r="D59" s="102">
        <v>241055.34</v>
      </c>
      <c r="E59" s="102">
        <v>245350</v>
      </c>
      <c r="F59" s="103">
        <v>101.78160749311756</v>
      </c>
      <c r="G59" s="104"/>
      <c r="H59" s="218">
        <v>542.056</v>
      </c>
      <c r="I59" s="219">
        <v>761.405</v>
      </c>
      <c r="J59" s="219">
        <v>642.631</v>
      </c>
      <c r="K59" s="105">
        <v>84.40068032124822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1310</v>
      </c>
      <c r="D61" s="94">
        <v>1140</v>
      </c>
      <c r="E61" s="94">
        <v>1500</v>
      </c>
      <c r="F61" s="95"/>
      <c r="G61" s="95"/>
      <c r="H61" s="217">
        <v>2.795</v>
      </c>
      <c r="I61" s="217">
        <v>2.546</v>
      </c>
      <c r="J61" s="217">
        <v>2.844</v>
      </c>
      <c r="K61" s="96"/>
    </row>
    <row r="62" spans="1:11" s="97" customFormat="1" ht="11.25" customHeight="1">
      <c r="A62" s="99" t="s">
        <v>48</v>
      </c>
      <c r="B62" s="93"/>
      <c r="C62" s="94">
        <v>949</v>
      </c>
      <c r="D62" s="94">
        <v>825</v>
      </c>
      <c r="E62" s="94">
        <v>879</v>
      </c>
      <c r="F62" s="95"/>
      <c r="G62" s="95"/>
      <c r="H62" s="217">
        <v>1.674</v>
      </c>
      <c r="I62" s="217">
        <v>1.113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2311</v>
      </c>
      <c r="D63" s="94">
        <v>2290</v>
      </c>
      <c r="E63" s="94">
        <v>2387</v>
      </c>
      <c r="F63" s="95"/>
      <c r="G63" s="95"/>
      <c r="H63" s="217">
        <v>4.862</v>
      </c>
      <c r="I63" s="217">
        <v>6.873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4570</v>
      </c>
      <c r="D64" s="102">
        <v>4255</v>
      </c>
      <c r="E64" s="102">
        <v>4766</v>
      </c>
      <c r="F64" s="103">
        <f>IF(D64&gt;0,100*E64/D64,0)</f>
        <v>112.00940070505288</v>
      </c>
      <c r="G64" s="104"/>
      <c r="H64" s="218">
        <v>9.331</v>
      </c>
      <c r="I64" s="219">
        <v>10.532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8468</v>
      </c>
      <c r="D66" s="102">
        <v>7309</v>
      </c>
      <c r="E66" s="102">
        <v>7235</v>
      </c>
      <c r="F66" s="103">
        <f>IF(D66&gt;0,100*E66/D66,0)</f>
        <v>98.98754959638802</v>
      </c>
      <c r="G66" s="104"/>
      <c r="H66" s="218">
        <v>9.926</v>
      </c>
      <c r="I66" s="219">
        <v>9.817</v>
      </c>
      <c r="J66" s="219">
        <v>9.552</v>
      </c>
      <c r="K66" s="105">
        <v>97.30060099826831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60898</v>
      </c>
      <c r="D68" s="94">
        <v>65180</v>
      </c>
      <c r="E68" s="94">
        <v>67000</v>
      </c>
      <c r="F68" s="95"/>
      <c r="G68" s="95"/>
      <c r="H68" s="217">
        <v>148.045</v>
      </c>
      <c r="I68" s="217">
        <v>283.4</v>
      </c>
      <c r="J68" s="217">
        <v>147.5</v>
      </c>
      <c r="K68" s="96"/>
    </row>
    <row r="69" spans="1:11" s="97" customFormat="1" ht="11.25" customHeight="1">
      <c r="A69" s="99" t="s">
        <v>53</v>
      </c>
      <c r="B69" s="93"/>
      <c r="C69" s="94">
        <v>4128</v>
      </c>
      <c r="D69" s="94">
        <v>4510</v>
      </c>
      <c r="E69" s="94">
        <v>4550</v>
      </c>
      <c r="F69" s="95"/>
      <c r="G69" s="95"/>
      <c r="H69" s="217">
        <v>6.994</v>
      </c>
      <c r="I69" s="217">
        <v>15.9</v>
      </c>
      <c r="J69" s="217">
        <v>7.5</v>
      </c>
      <c r="K69" s="96"/>
    </row>
    <row r="70" spans="1:11" s="106" customFormat="1" ht="11.25" customHeight="1">
      <c r="A70" s="100" t="s">
        <v>54</v>
      </c>
      <c r="B70" s="101"/>
      <c r="C70" s="102">
        <v>65026</v>
      </c>
      <c r="D70" s="102">
        <v>69690</v>
      </c>
      <c r="E70" s="102">
        <v>71550</v>
      </c>
      <c r="F70" s="103">
        <v>102.66896254842875</v>
      </c>
      <c r="G70" s="104"/>
      <c r="H70" s="218">
        <v>155.039</v>
      </c>
      <c r="I70" s="219">
        <v>299.29999999999995</v>
      </c>
      <c r="J70" s="219">
        <v>155</v>
      </c>
      <c r="K70" s="105">
        <v>51.78750417641164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3226</v>
      </c>
      <c r="D72" s="94">
        <v>3125</v>
      </c>
      <c r="E72" s="94">
        <v>3263</v>
      </c>
      <c r="F72" s="95"/>
      <c r="G72" s="95"/>
      <c r="H72" s="217">
        <v>3.865</v>
      </c>
      <c r="I72" s="217">
        <v>4.38</v>
      </c>
      <c r="J72" s="217">
        <v>4.463</v>
      </c>
      <c r="K72" s="96"/>
    </row>
    <row r="73" spans="1:11" s="97" customFormat="1" ht="11.25" customHeight="1">
      <c r="A73" s="99" t="s">
        <v>56</v>
      </c>
      <c r="B73" s="93"/>
      <c r="C73" s="94">
        <v>68408</v>
      </c>
      <c r="D73" s="94">
        <v>68574</v>
      </c>
      <c r="E73" s="94">
        <v>68463</v>
      </c>
      <c r="F73" s="95"/>
      <c r="G73" s="95"/>
      <c r="H73" s="217">
        <v>141.504</v>
      </c>
      <c r="I73" s="217">
        <v>253.661</v>
      </c>
      <c r="J73" s="217">
        <v>253.661</v>
      </c>
      <c r="K73" s="96"/>
    </row>
    <row r="74" spans="1:11" s="97" customFormat="1" ht="11.25" customHeight="1">
      <c r="A74" s="99" t="s">
        <v>57</v>
      </c>
      <c r="B74" s="93"/>
      <c r="C74" s="94">
        <v>65360</v>
      </c>
      <c r="D74" s="94">
        <v>67258</v>
      </c>
      <c r="E74" s="94">
        <v>63000</v>
      </c>
      <c r="F74" s="95"/>
      <c r="G74" s="95"/>
      <c r="H74" s="217">
        <v>235.772</v>
      </c>
      <c r="I74" s="217">
        <v>345.495</v>
      </c>
      <c r="J74" s="217">
        <v>189</v>
      </c>
      <c r="K74" s="96"/>
    </row>
    <row r="75" spans="1:11" s="97" customFormat="1" ht="11.25" customHeight="1">
      <c r="A75" s="99" t="s">
        <v>58</v>
      </c>
      <c r="B75" s="93"/>
      <c r="C75" s="94">
        <v>10691</v>
      </c>
      <c r="D75" s="94">
        <v>10599</v>
      </c>
      <c r="E75" s="94">
        <v>10599</v>
      </c>
      <c r="F75" s="95"/>
      <c r="G75" s="95"/>
      <c r="H75" s="217">
        <v>14.462</v>
      </c>
      <c r="I75" s="217">
        <v>14.688</v>
      </c>
      <c r="J75" s="217">
        <v>14.192</v>
      </c>
      <c r="K75" s="96"/>
    </row>
    <row r="76" spans="1:11" s="97" customFormat="1" ht="11.25" customHeight="1">
      <c r="A76" s="99" t="s">
        <v>59</v>
      </c>
      <c r="B76" s="93"/>
      <c r="C76" s="94">
        <v>15017</v>
      </c>
      <c r="D76" s="94">
        <v>15215</v>
      </c>
      <c r="E76" s="94">
        <v>15215</v>
      </c>
      <c r="F76" s="95"/>
      <c r="G76" s="95"/>
      <c r="H76" s="217">
        <v>68.688</v>
      </c>
      <c r="I76" s="217">
        <v>66.187</v>
      </c>
      <c r="J76" s="217">
        <v>54.394</v>
      </c>
      <c r="K76" s="96"/>
    </row>
    <row r="77" spans="1:11" s="97" customFormat="1" ht="11.25" customHeight="1">
      <c r="A77" s="99" t="s">
        <v>60</v>
      </c>
      <c r="B77" s="93"/>
      <c r="C77" s="94">
        <v>9046</v>
      </c>
      <c r="D77" s="94">
        <v>8086</v>
      </c>
      <c r="E77" s="94">
        <v>8086</v>
      </c>
      <c r="F77" s="95"/>
      <c r="G77" s="95"/>
      <c r="H77" s="217">
        <v>24.877</v>
      </c>
      <c r="I77" s="217">
        <v>34.4</v>
      </c>
      <c r="J77" s="217">
        <v>35.128</v>
      </c>
      <c r="K77" s="96"/>
    </row>
    <row r="78" spans="1:11" s="97" customFormat="1" ht="11.25" customHeight="1">
      <c r="A78" s="99" t="s">
        <v>61</v>
      </c>
      <c r="B78" s="93"/>
      <c r="C78" s="94">
        <v>19417</v>
      </c>
      <c r="D78" s="94">
        <v>19845</v>
      </c>
      <c r="E78" s="94">
        <v>20000</v>
      </c>
      <c r="F78" s="95"/>
      <c r="G78" s="95"/>
      <c r="H78" s="217">
        <v>47.323</v>
      </c>
      <c r="I78" s="217">
        <v>76.223</v>
      </c>
      <c r="J78" s="217">
        <v>47.728</v>
      </c>
      <c r="K78" s="96"/>
    </row>
    <row r="79" spans="1:11" s="97" customFormat="1" ht="11.25" customHeight="1">
      <c r="A79" s="99" t="s">
        <v>62</v>
      </c>
      <c r="B79" s="93"/>
      <c r="C79" s="94">
        <v>162513</v>
      </c>
      <c r="D79" s="94">
        <v>146459</v>
      </c>
      <c r="E79" s="94">
        <v>146388</v>
      </c>
      <c r="F79" s="95"/>
      <c r="G79" s="95"/>
      <c r="H79" s="217">
        <v>453.51</v>
      </c>
      <c r="I79" s="217">
        <v>625.536</v>
      </c>
      <c r="J79" s="217">
        <v>512.358</v>
      </c>
      <c r="K79" s="96"/>
    </row>
    <row r="80" spans="1:11" s="106" customFormat="1" ht="11.25" customHeight="1">
      <c r="A80" s="107" t="s">
        <v>63</v>
      </c>
      <c r="B80" s="101"/>
      <c r="C80" s="102">
        <v>353678</v>
      </c>
      <c r="D80" s="102">
        <v>339161</v>
      </c>
      <c r="E80" s="102">
        <v>335014</v>
      </c>
      <c r="F80" s="103">
        <v>98.77727686850788</v>
      </c>
      <c r="G80" s="104"/>
      <c r="H80" s="218">
        <v>990.001</v>
      </c>
      <c r="I80" s="219">
        <v>1420.57</v>
      </c>
      <c r="J80" s="219">
        <v>1110.924</v>
      </c>
      <c r="K80" s="105">
        <v>78.2026932850898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165</v>
      </c>
      <c r="D82" s="94">
        <v>165</v>
      </c>
      <c r="E82" s="94">
        <v>165</v>
      </c>
      <c r="F82" s="95"/>
      <c r="G82" s="95"/>
      <c r="H82" s="217">
        <v>0.24</v>
      </c>
      <c r="I82" s="217">
        <v>0.24</v>
      </c>
      <c r="J82" s="217">
        <v>0.24</v>
      </c>
      <c r="K82" s="96"/>
    </row>
    <row r="83" spans="1:11" s="97" customFormat="1" ht="11.25" customHeight="1">
      <c r="A83" s="99" t="s">
        <v>65</v>
      </c>
      <c r="B83" s="93"/>
      <c r="C83" s="94">
        <v>177</v>
      </c>
      <c r="D83" s="94">
        <v>180</v>
      </c>
      <c r="E83" s="94">
        <v>180</v>
      </c>
      <c r="F83" s="95"/>
      <c r="G83" s="95"/>
      <c r="H83" s="217">
        <v>0.181</v>
      </c>
      <c r="I83" s="217">
        <v>0.18</v>
      </c>
      <c r="J83" s="217">
        <v>0.18</v>
      </c>
      <c r="K83" s="96"/>
    </row>
    <row r="84" spans="1:11" s="106" customFormat="1" ht="11.25" customHeight="1">
      <c r="A84" s="100" t="s">
        <v>66</v>
      </c>
      <c r="B84" s="101"/>
      <c r="C84" s="102">
        <v>342</v>
      </c>
      <c r="D84" s="102">
        <v>345</v>
      </c>
      <c r="E84" s="102">
        <v>345</v>
      </c>
      <c r="F84" s="103">
        <v>100</v>
      </c>
      <c r="G84" s="104"/>
      <c r="H84" s="218">
        <v>0.421</v>
      </c>
      <c r="I84" s="219">
        <v>0.42</v>
      </c>
      <c r="J84" s="219">
        <v>0.42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2059224</v>
      </c>
      <c r="D87" s="117">
        <v>2063199.34</v>
      </c>
      <c r="E87" s="117">
        <v>2032437</v>
      </c>
      <c r="F87" s="118">
        <f>IF(D87&gt;0,100*E87/D87,0)</f>
        <v>98.50899816592613</v>
      </c>
      <c r="G87" s="104"/>
      <c r="H87" s="222">
        <v>4825.109</v>
      </c>
      <c r="I87" s="223">
        <v>8041.164999999999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8" zoomScaleSheetLayoutView="98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72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7"/>
      <c r="I9" s="217"/>
      <c r="J9" s="217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7"/>
      <c r="I10" s="217"/>
      <c r="J10" s="217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7"/>
      <c r="I11" s="217"/>
      <c r="J11" s="217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7"/>
      <c r="I12" s="217"/>
      <c r="J12" s="217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18"/>
      <c r="I13" s="219"/>
      <c r="J13" s="219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18"/>
      <c r="I17" s="219"/>
      <c r="J17" s="219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7"/>
      <c r="I19" s="217"/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18"/>
      <c r="I22" s="219"/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18"/>
      <c r="I24" s="219"/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18"/>
      <c r="I26" s="219"/>
      <c r="J26" s="219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3149</v>
      </c>
      <c r="D28" s="94">
        <v>3806</v>
      </c>
      <c r="E28" s="94">
        <v>4500</v>
      </c>
      <c r="F28" s="95"/>
      <c r="G28" s="95"/>
      <c r="H28" s="217">
        <v>12.547</v>
      </c>
      <c r="I28" s="217">
        <v>16.74</v>
      </c>
      <c r="J28" s="217">
        <v>18.05</v>
      </c>
      <c r="K28" s="96"/>
    </row>
    <row r="29" spans="1:11" s="97" customFormat="1" ht="11.25" customHeight="1">
      <c r="A29" s="99" t="s">
        <v>21</v>
      </c>
      <c r="B29" s="93"/>
      <c r="C29" s="94">
        <v>15729</v>
      </c>
      <c r="D29" s="94">
        <v>1844</v>
      </c>
      <c r="E29" s="94">
        <v>1844</v>
      </c>
      <c r="F29" s="95"/>
      <c r="G29" s="95"/>
      <c r="H29" s="217">
        <v>24.171</v>
      </c>
      <c r="I29" s="217">
        <v>4.078</v>
      </c>
      <c r="J29" s="217">
        <v>4.262</v>
      </c>
      <c r="K29" s="96"/>
    </row>
    <row r="30" spans="1:11" s="97" customFormat="1" ht="11.25" customHeight="1">
      <c r="A30" s="99" t="s">
        <v>22</v>
      </c>
      <c r="B30" s="93"/>
      <c r="C30" s="94">
        <v>4985</v>
      </c>
      <c r="D30" s="94">
        <v>3436</v>
      </c>
      <c r="E30" s="94">
        <v>3500</v>
      </c>
      <c r="F30" s="95"/>
      <c r="G30" s="95"/>
      <c r="H30" s="217">
        <v>11.157</v>
      </c>
      <c r="I30" s="217">
        <v>9.416</v>
      </c>
      <c r="J30" s="217">
        <v>9.191</v>
      </c>
      <c r="K30" s="96"/>
    </row>
    <row r="31" spans="1:11" s="106" customFormat="1" ht="11.25" customHeight="1">
      <c r="A31" s="107" t="s">
        <v>23</v>
      </c>
      <c r="B31" s="101"/>
      <c r="C31" s="102">
        <v>23863</v>
      </c>
      <c r="D31" s="102">
        <v>9086</v>
      </c>
      <c r="E31" s="102">
        <v>9844</v>
      </c>
      <c r="F31" s="103">
        <v>108.34250495267445</v>
      </c>
      <c r="G31" s="104"/>
      <c r="H31" s="218">
        <v>47.875</v>
      </c>
      <c r="I31" s="219">
        <v>30.233999999999998</v>
      </c>
      <c r="J31" s="219">
        <v>31.503</v>
      </c>
      <c r="K31" s="105">
        <v>104.19726136138124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370</v>
      </c>
      <c r="D33" s="94">
        <v>400</v>
      </c>
      <c r="E33" s="94">
        <v>350</v>
      </c>
      <c r="F33" s="95"/>
      <c r="G33" s="95"/>
      <c r="H33" s="217">
        <v>1.332</v>
      </c>
      <c r="I33" s="217">
        <v>1.5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785</v>
      </c>
      <c r="D34" s="94">
        <v>730</v>
      </c>
      <c r="E34" s="94">
        <v>600</v>
      </c>
      <c r="F34" s="95"/>
      <c r="G34" s="95"/>
      <c r="H34" s="217">
        <v>1.802</v>
      </c>
      <c r="I34" s="217">
        <v>3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1113</v>
      </c>
      <c r="D35" s="94">
        <v>500</v>
      </c>
      <c r="E35" s="94">
        <v>450</v>
      </c>
      <c r="F35" s="95"/>
      <c r="G35" s="95"/>
      <c r="H35" s="217">
        <v>4.182</v>
      </c>
      <c r="I35" s="217">
        <v>2.3</v>
      </c>
      <c r="J35" s="217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7"/>
      <c r="I36" s="217"/>
      <c r="J36" s="217"/>
      <c r="K36" s="96"/>
    </row>
    <row r="37" spans="1:11" s="106" customFormat="1" ht="11.25" customHeight="1">
      <c r="A37" s="100" t="s">
        <v>28</v>
      </c>
      <c r="B37" s="101"/>
      <c r="C37" s="102">
        <v>2268</v>
      </c>
      <c r="D37" s="102">
        <v>1630</v>
      </c>
      <c r="E37" s="102">
        <v>1400</v>
      </c>
      <c r="F37" s="103">
        <v>85.88957055214723</v>
      </c>
      <c r="G37" s="104"/>
      <c r="H37" s="218">
        <v>7.316000000000001</v>
      </c>
      <c r="I37" s="219">
        <v>6.8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11582</v>
      </c>
      <c r="D39" s="102">
        <v>11582</v>
      </c>
      <c r="E39" s="102">
        <v>12100</v>
      </c>
      <c r="F39" s="103">
        <v>104.47245726126748</v>
      </c>
      <c r="G39" s="104"/>
      <c r="H39" s="218">
        <v>17.164</v>
      </c>
      <c r="I39" s="219">
        <v>17.1</v>
      </c>
      <c r="J39" s="219">
        <v>17.9</v>
      </c>
      <c r="K39" s="105">
        <v>104.67836257309939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12585</v>
      </c>
      <c r="D41" s="94">
        <v>11028</v>
      </c>
      <c r="E41" s="94">
        <v>10228</v>
      </c>
      <c r="F41" s="95"/>
      <c r="G41" s="95"/>
      <c r="H41" s="217">
        <v>8.349</v>
      </c>
      <c r="I41" s="217">
        <v>30.496</v>
      </c>
      <c r="J41" s="217">
        <v>29.036</v>
      </c>
      <c r="K41" s="96"/>
    </row>
    <row r="42" spans="1:11" s="97" customFormat="1" ht="11.25" customHeight="1">
      <c r="A42" s="99" t="s">
        <v>31</v>
      </c>
      <c r="B42" s="93"/>
      <c r="C42" s="94">
        <v>4500</v>
      </c>
      <c r="D42" s="94">
        <v>4300</v>
      </c>
      <c r="E42" s="94">
        <v>4433</v>
      </c>
      <c r="F42" s="95"/>
      <c r="G42" s="95"/>
      <c r="H42" s="217">
        <v>7.236</v>
      </c>
      <c r="I42" s="217">
        <v>18.593</v>
      </c>
      <c r="J42" s="217">
        <v>15.17</v>
      </c>
      <c r="K42" s="96"/>
    </row>
    <row r="43" spans="1:11" s="97" customFormat="1" ht="11.25" customHeight="1">
      <c r="A43" s="99" t="s">
        <v>32</v>
      </c>
      <c r="B43" s="93"/>
      <c r="C43" s="94">
        <v>1350</v>
      </c>
      <c r="D43" s="94">
        <v>1196</v>
      </c>
      <c r="E43" s="94">
        <v>1100</v>
      </c>
      <c r="F43" s="95"/>
      <c r="G43" s="95"/>
      <c r="H43" s="217">
        <v>0.867</v>
      </c>
      <c r="I43" s="217">
        <v>4.156</v>
      </c>
      <c r="J43" s="217">
        <v>3.08</v>
      </c>
      <c r="K43" s="96"/>
    </row>
    <row r="44" spans="1:11" s="97" customFormat="1" ht="11.25" customHeight="1">
      <c r="A44" s="99" t="s">
        <v>33</v>
      </c>
      <c r="B44" s="93"/>
      <c r="C44" s="94">
        <v>10000</v>
      </c>
      <c r="D44" s="94">
        <v>10000</v>
      </c>
      <c r="E44" s="94">
        <v>10000</v>
      </c>
      <c r="F44" s="95"/>
      <c r="G44" s="95"/>
      <c r="H44" s="217">
        <v>9.787</v>
      </c>
      <c r="I44" s="217">
        <v>44.799</v>
      </c>
      <c r="J44" s="217">
        <v>36.6</v>
      </c>
      <c r="K44" s="96"/>
    </row>
    <row r="45" spans="1:11" s="97" customFormat="1" ht="11.25" customHeight="1">
      <c r="A45" s="99" t="s">
        <v>34</v>
      </c>
      <c r="B45" s="93"/>
      <c r="C45" s="94">
        <v>1000</v>
      </c>
      <c r="D45" s="94">
        <v>1000</v>
      </c>
      <c r="E45" s="94">
        <v>1000</v>
      </c>
      <c r="F45" s="95"/>
      <c r="G45" s="95"/>
      <c r="H45" s="217">
        <v>1.254</v>
      </c>
      <c r="I45" s="217">
        <v>3.897</v>
      </c>
      <c r="J45" s="217">
        <v>3</v>
      </c>
      <c r="K45" s="96"/>
    </row>
    <row r="46" spans="1:11" s="97" customFormat="1" ht="11.25" customHeight="1">
      <c r="A46" s="99" t="s">
        <v>35</v>
      </c>
      <c r="B46" s="93"/>
      <c r="C46" s="94">
        <v>18000</v>
      </c>
      <c r="D46" s="94">
        <v>15000</v>
      </c>
      <c r="E46" s="94">
        <v>15000</v>
      </c>
      <c r="F46" s="95"/>
      <c r="G46" s="95"/>
      <c r="H46" s="217">
        <v>23.419</v>
      </c>
      <c r="I46" s="217">
        <v>47.092</v>
      </c>
      <c r="J46" s="217">
        <v>36</v>
      </c>
      <c r="K46" s="96"/>
    </row>
    <row r="47" spans="1:11" s="97" customFormat="1" ht="11.25" customHeight="1">
      <c r="A47" s="99" t="s">
        <v>36</v>
      </c>
      <c r="B47" s="93"/>
      <c r="C47" s="94">
        <v>8040</v>
      </c>
      <c r="D47" s="94">
        <v>8040</v>
      </c>
      <c r="E47" s="94">
        <v>8040</v>
      </c>
      <c r="F47" s="95"/>
      <c r="G47" s="95"/>
      <c r="H47" s="217">
        <v>11.466</v>
      </c>
      <c r="I47" s="217">
        <v>27.737</v>
      </c>
      <c r="J47" s="217">
        <v>24.172</v>
      </c>
      <c r="K47" s="96"/>
    </row>
    <row r="48" spans="1:11" s="97" customFormat="1" ht="11.25" customHeight="1">
      <c r="A48" s="99" t="s">
        <v>37</v>
      </c>
      <c r="B48" s="93"/>
      <c r="C48" s="94">
        <v>1750</v>
      </c>
      <c r="D48" s="94">
        <v>1750</v>
      </c>
      <c r="E48" s="94">
        <v>1750</v>
      </c>
      <c r="F48" s="95"/>
      <c r="G48" s="95"/>
      <c r="H48" s="217">
        <v>1.858</v>
      </c>
      <c r="I48" s="217">
        <v>7.088</v>
      </c>
      <c r="J48" s="217">
        <v>6.5</v>
      </c>
      <c r="K48" s="96"/>
    </row>
    <row r="49" spans="1:11" s="97" customFormat="1" ht="11.25" customHeight="1">
      <c r="A49" s="99" t="s">
        <v>38</v>
      </c>
      <c r="B49" s="93"/>
      <c r="C49" s="94">
        <v>9719</v>
      </c>
      <c r="D49" s="94">
        <v>12367</v>
      </c>
      <c r="E49" s="94">
        <v>11800</v>
      </c>
      <c r="F49" s="95"/>
      <c r="G49" s="95"/>
      <c r="H49" s="217">
        <v>12.845</v>
      </c>
      <c r="I49" s="217">
        <v>50.443</v>
      </c>
      <c r="J49" s="217">
        <v>44.36</v>
      </c>
      <c r="K49" s="96"/>
    </row>
    <row r="50" spans="1:11" s="106" customFormat="1" ht="11.25" customHeight="1">
      <c r="A50" s="107" t="s">
        <v>39</v>
      </c>
      <c r="B50" s="101"/>
      <c r="C50" s="102">
        <v>66944</v>
      </c>
      <c r="D50" s="102">
        <v>64681</v>
      </c>
      <c r="E50" s="102">
        <v>63351</v>
      </c>
      <c r="F50" s="103">
        <v>97.94375473477528</v>
      </c>
      <c r="G50" s="104"/>
      <c r="H50" s="218">
        <v>77.081</v>
      </c>
      <c r="I50" s="219">
        <v>234.301</v>
      </c>
      <c r="J50" s="219">
        <v>197.918</v>
      </c>
      <c r="K50" s="105">
        <v>84.47168385965062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859</v>
      </c>
      <c r="D52" s="102">
        <v>553</v>
      </c>
      <c r="E52" s="102">
        <v>553</v>
      </c>
      <c r="F52" s="103">
        <v>100</v>
      </c>
      <c r="G52" s="104"/>
      <c r="H52" s="218">
        <v>1.127</v>
      </c>
      <c r="I52" s="219">
        <v>1.474</v>
      </c>
      <c r="J52" s="219">
        <v>1.474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25713</v>
      </c>
      <c r="D54" s="94">
        <v>19500</v>
      </c>
      <c r="E54" s="94">
        <v>20500</v>
      </c>
      <c r="F54" s="95"/>
      <c r="G54" s="95"/>
      <c r="H54" s="217">
        <v>49.48</v>
      </c>
      <c r="I54" s="217">
        <v>51.225</v>
      </c>
      <c r="J54" s="217">
        <v>45.375</v>
      </c>
      <c r="K54" s="96"/>
    </row>
    <row r="55" spans="1:11" s="97" customFormat="1" ht="11.25" customHeight="1">
      <c r="A55" s="99" t="s">
        <v>42</v>
      </c>
      <c r="B55" s="93"/>
      <c r="C55" s="94">
        <v>43539</v>
      </c>
      <c r="D55" s="94">
        <v>43737</v>
      </c>
      <c r="E55" s="94">
        <v>43000</v>
      </c>
      <c r="F55" s="95"/>
      <c r="G55" s="95"/>
      <c r="H55" s="217">
        <v>126.421</v>
      </c>
      <c r="I55" s="217">
        <v>135.584</v>
      </c>
      <c r="J55" s="217">
        <v>120.4</v>
      </c>
      <c r="K55" s="96"/>
    </row>
    <row r="56" spans="1:11" s="97" customFormat="1" ht="11.25" customHeight="1">
      <c r="A56" s="99" t="s">
        <v>43</v>
      </c>
      <c r="B56" s="93"/>
      <c r="C56" s="94">
        <v>67918</v>
      </c>
      <c r="D56" s="94">
        <v>68723</v>
      </c>
      <c r="E56" s="94">
        <v>32670</v>
      </c>
      <c r="F56" s="95"/>
      <c r="G56" s="95"/>
      <c r="H56" s="217">
        <v>186.713</v>
      </c>
      <c r="I56" s="217">
        <v>219.914</v>
      </c>
      <c r="J56" s="217">
        <v>104.2</v>
      </c>
      <c r="K56" s="96"/>
    </row>
    <row r="57" spans="1:11" s="97" customFormat="1" ht="11.25" customHeight="1">
      <c r="A57" s="99" t="s">
        <v>44</v>
      </c>
      <c r="B57" s="93"/>
      <c r="C57" s="94">
        <v>81577</v>
      </c>
      <c r="D57" s="94">
        <v>8826</v>
      </c>
      <c r="E57" s="94">
        <v>8826</v>
      </c>
      <c r="F57" s="95"/>
      <c r="G57" s="95"/>
      <c r="H57" s="217">
        <v>138.872</v>
      </c>
      <c r="I57" s="217">
        <v>26.203</v>
      </c>
      <c r="J57" s="217">
        <v>23.642</v>
      </c>
      <c r="K57" s="96"/>
    </row>
    <row r="58" spans="1:11" s="97" customFormat="1" ht="11.25" customHeight="1">
      <c r="A58" s="99" t="s">
        <v>45</v>
      </c>
      <c r="B58" s="93"/>
      <c r="C58" s="94">
        <v>4085</v>
      </c>
      <c r="D58" s="94">
        <v>15524</v>
      </c>
      <c r="E58" s="94">
        <v>10740</v>
      </c>
      <c r="F58" s="95"/>
      <c r="G58" s="95"/>
      <c r="H58" s="217">
        <v>3.922</v>
      </c>
      <c r="I58" s="217">
        <v>49.677</v>
      </c>
      <c r="J58" s="217">
        <v>24.702</v>
      </c>
      <c r="K58" s="96"/>
    </row>
    <row r="59" spans="1:11" s="106" customFormat="1" ht="11.25" customHeight="1">
      <c r="A59" s="100" t="s">
        <v>46</v>
      </c>
      <c r="B59" s="101"/>
      <c r="C59" s="102">
        <v>222832</v>
      </c>
      <c r="D59" s="102">
        <v>156310</v>
      </c>
      <c r="E59" s="102">
        <v>115736</v>
      </c>
      <c r="F59" s="103">
        <v>74.04260763866675</v>
      </c>
      <c r="G59" s="104"/>
      <c r="H59" s="218">
        <v>505.4080000000001</v>
      </c>
      <c r="I59" s="219">
        <v>482.60299999999995</v>
      </c>
      <c r="J59" s="219">
        <v>318.319</v>
      </c>
      <c r="K59" s="105">
        <v>65.95876942331482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615</v>
      </c>
      <c r="D61" s="94">
        <v>700</v>
      </c>
      <c r="E61" s="94">
        <v>700</v>
      </c>
      <c r="F61" s="95"/>
      <c r="G61" s="95"/>
      <c r="H61" s="217">
        <v>1.19</v>
      </c>
      <c r="I61" s="217">
        <v>1.418</v>
      </c>
      <c r="J61" s="217">
        <v>1.248</v>
      </c>
      <c r="K61" s="96"/>
    </row>
    <row r="62" spans="1:11" s="97" customFormat="1" ht="11.25" customHeight="1">
      <c r="A62" s="99" t="s">
        <v>48</v>
      </c>
      <c r="B62" s="93"/>
      <c r="C62" s="94">
        <v>345</v>
      </c>
      <c r="D62" s="94">
        <v>275</v>
      </c>
      <c r="E62" s="94">
        <v>128</v>
      </c>
      <c r="F62" s="95"/>
      <c r="G62" s="95"/>
      <c r="H62" s="217">
        <v>0.467</v>
      </c>
      <c r="I62" s="217">
        <v>0.352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1765</v>
      </c>
      <c r="D63" s="94">
        <v>1711</v>
      </c>
      <c r="E63" s="94">
        <v>834.5</v>
      </c>
      <c r="F63" s="95"/>
      <c r="G63" s="95"/>
      <c r="H63" s="217">
        <v>3.487</v>
      </c>
      <c r="I63" s="217">
        <v>4.731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2725</v>
      </c>
      <c r="D64" s="102">
        <v>2686</v>
      </c>
      <c r="E64" s="102">
        <v>1662.5</v>
      </c>
      <c r="F64" s="103">
        <v>61.89501116902457</v>
      </c>
      <c r="G64" s="104"/>
      <c r="H64" s="218">
        <v>5.144</v>
      </c>
      <c r="I64" s="219">
        <v>6.5009999999999994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11965</v>
      </c>
      <c r="D66" s="102">
        <v>10906</v>
      </c>
      <c r="E66" s="102">
        <v>10990</v>
      </c>
      <c r="F66" s="103">
        <v>100.77021822849808</v>
      </c>
      <c r="G66" s="104"/>
      <c r="H66" s="218">
        <v>13.933</v>
      </c>
      <c r="I66" s="219">
        <v>15.575</v>
      </c>
      <c r="J66" s="219">
        <v>14.595</v>
      </c>
      <c r="K66" s="105">
        <v>93.70786516853933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7"/>
      <c r="I68" s="217"/>
      <c r="J68" s="217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7"/>
      <c r="I69" s="217"/>
      <c r="J69" s="217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18"/>
      <c r="I70" s="219"/>
      <c r="J70" s="219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8816</v>
      </c>
      <c r="D72" s="94">
        <v>8200</v>
      </c>
      <c r="E72" s="94">
        <v>8409</v>
      </c>
      <c r="F72" s="95"/>
      <c r="G72" s="95"/>
      <c r="H72" s="217">
        <v>13.818</v>
      </c>
      <c r="I72" s="217">
        <v>15.235</v>
      </c>
      <c r="J72" s="217">
        <v>14.848</v>
      </c>
      <c r="K72" s="96"/>
    </row>
    <row r="73" spans="1:11" s="97" customFormat="1" ht="11.25" customHeight="1">
      <c r="A73" s="99" t="s">
        <v>56</v>
      </c>
      <c r="B73" s="93"/>
      <c r="C73" s="94">
        <v>800</v>
      </c>
      <c r="D73" s="94">
        <v>800</v>
      </c>
      <c r="E73" s="94">
        <v>800</v>
      </c>
      <c r="F73" s="95"/>
      <c r="G73" s="95"/>
      <c r="H73" s="217">
        <v>1.988</v>
      </c>
      <c r="I73" s="217">
        <v>2.4</v>
      </c>
      <c r="J73" s="217">
        <v>2.4</v>
      </c>
      <c r="K73" s="96"/>
    </row>
    <row r="74" spans="1:11" s="97" customFormat="1" ht="11.25" customHeight="1">
      <c r="A74" s="99" t="s">
        <v>57</v>
      </c>
      <c r="B74" s="93"/>
      <c r="C74" s="94">
        <v>11576</v>
      </c>
      <c r="D74" s="94">
        <v>14653</v>
      </c>
      <c r="E74" s="94">
        <v>14500</v>
      </c>
      <c r="F74" s="95"/>
      <c r="G74" s="95"/>
      <c r="H74" s="217">
        <v>20.589</v>
      </c>
      <c r="I74" s="217">
        <v>65.939</v>
      </c>
      <c r="J74" s="217">
        <v>24.65</v>
      </c>
      <c r="K74" s="96"/>
    </row>
    <row r="75" spans="1:11" s="97" customFormat="1" ht="11.25" customHeight="1">
      <c r="A75" s="99" t="s">
        <v>58</v>
      </c>
      <c r="B75" s="93"/>
      <c r="C75" s="94">
        <v>32546</v>
      </c>
      <c r="D75" s="94">
        <v>30617</v>
      </c>
      <c r="E75" s="94">
        <v>30617</v>
      </c>
      <c r="F75" s="95"/>
      <c r="G75" s="95"/>
      <c r="H75" s="217">
        <v>36.076</v>
      </c>
      <c r="I75" s="217">
        <v>33.767</v>
      </c>
      <c r="J75" s="217">
        <v>33.937</v>
      </c>
      <c r="K75" s="96"/>
    </row>
    <row r="76" spans="1:11" s="97" customFormat="1" ht="11.25" customHeight="1">
      <c r="A76" s="99" t="s">
        <v>59</v>
      </c>
      <c r="B76" s="93"/>
      <c r="C76" s="94">
        <v>730</v>
      </c>
      <c r="D76" s="94">
        <v>685</v>
      </c>
      <c r="E76" s="94">
        <v>604</v>
      </c>
      <c r="F76" s="95"/>
      <c r="G76" s="95"/>
      <c r="H76" s="217">
        <v>2.555</v>
      </c>
      <c r="I76" s="217">
        <v>2.398</v>
      </c>
      <c r="J76" s="217">
        <v>1.9</v>
      </c>
      <c r="K76" s="96"/>
    </row>
    <row r="77" spans="1:11" s="97" customFormat="1" ht="11.25" customHeight="1">
      <c r="A77" s="99" t="s">
        <v>60</v>
      </c>
      <c r="B77" s="93"/>
      <c r="C77" s="94">
        <v>4709</v>
      </c>
      <c r="D77" s="94">
        <v>2768</v>
      </c>
      <c r="E77" s="94">
        <v>2768</v>
      </c>
      <c r="F77" s="95"/>
      <c r="G77" s="95"/>
      <c r="H77" s="217">
        <v>10.676</v>
      </c>
      <c r="I77" s="217">
        <v>9.8</v>
      </c>
      <c r="J77" s="217">
        <v>10.113</v>
      </c>
      <c r="K77" s="96"/>
    </row>
    <row r="78" spans="1:11" s="97" customFormat="1" ht="11.25" customHeight="1">
      <c r="A78" s="99" t="s">
        <v>61</v>
      </c>
      <c r="B78" s="93"/>
      <c r="C78" s="94">
        <v>1653</v>
      </c>
      <c r="D78" s="94">
        <v>2276</v>
      </c>
      <c r="E78" s="94">
        <v>2300</v>
      </c>
      <c r="F78" s="95"/>
      <c r="G78" s="95"/>
      <c r="H78" s="217">
        <v>3.934</v>
      </c>
      <c r="I78" s="217">
        <v>8.876</v>
      </c>
      <c r="J78" s="217">
        <v>5.474</v>
      </c>
      <c r="K78" s="96"/>
    </row>
    <row r="79" spans="1:11" s="97" customFormat="1" ht="11.25" customHeight="1">
      <c r="A79" s="99" t="s">
        <v>62</v>
      </c>
      <c r="B79" s="93"/>
      <c r="C79" s="94">
        <v>721</v>
      </c>
      <c r="D79" s="94">
        <v>816</v>
      </c>
      <c r="E79" s="94">
        <v>816</v>
      </c>
      <c r="F79" s="95"/>
      <c r="G79" s="95"/>
      <c r="H79" s="217">
        <v>1.679</v>
      </c>
      <c r="I79" s="217">
        <v>3.661</v>
      </c>
      <c r="J79" s="217">
        <v>1.632</v>
      </c>
      <c r="K79" s="96"/>
    </row>
    <row r="80" spans="1:11" s="106" customFormat="1" ht="11.25" customHeight="1">
      <c r="A80" s="107" t="s">
        <v>63</v>
      </c>
      <c r="B80" s="101"/>
      <c r="C80" s="102">
        <v>61551</v>
      </c>
      <c r="D80" s="102">
        <v>60815</v>
      </c>
      <c r="E80" s="102">
        <v>60814</v>
      </c>
      <c r="F80" s="103">
        <v>99.9983556688317</v>
      </c>
      <c r="G80" s="104"/>
      <c r="H80" s="218">
        <v>91.31500000000001</v>
      </c>
      <c r="I80" s="219">
        <v>142.076</v>
      </c>
      <c r="J80" s="219">
        <v>94.95400000000001</v>
      </c>
      <c r="K80" s="105">
        <v>66.83324417917173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7"/>
      <c r="I82" s="217"/>
      <c r="J82" s="217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7"/>
      <c r="I83" s="217"/>
      <c r="J83" s="217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18"/>
      <c r="I84" s="219"/>
      <c r="J84" s="219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404589</v>
      </c>
      <c r="D87" s="117">
        <v>318249</v>
      </c>
      <c r="E87" s="117">
        <v>276450.5</v>
      </c>
      <c r="F87" s="118">
        <f>IF(D87&gt;0,100*E87/D87,0)</f>
        <v>86.866101700241</v>
      </c>
      <c r="G87" s="104"/>
      <c r="H87" s="222">
        <v>766.3630000000002</v>
      </c>
      <c r="I87" s="223">
        <v>936.664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8" zoomScaleSheetLayoutView="98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73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118</v>
      </c>
      <c r="D9" s="94">
        <v>136</v>
      </c>
      <c r="E9" s="94">
        <v>128</v>
      </c>
      <c r="F9" s="95"/>
      <c r="G9" s="95"/>
      <c r="H9" s="217">
        <v>0.248</v>
      </c>
      <c r="I9" s="217">
        <v>0.254</v>
      </c>
      <c r="J9" s="217">
        <v>0.266</v>
      </c>
      <c r="K9" s="96"/>
    </row>
    <row r="10" spans="1:11" s="97" customFormat="1" ht="11.25" customHeight="1">
      <c r="A10" s="99" t="s">
        <v>8</v>
      </c>
      <c r="B10" s="93"/>
      <c r="C10" s="94">
        <v>177</v>
      </c>
      <c r="D10" s="94">
        <v>38</v>
      </c>
      <c r="E10" s="94">
        <v>38</v>
      </c>
      <c r="F10" s="95"/>
      <c r="G10" s="95"/>
      <c r="H10" s="217">
        <v>0.312</v>
      </c>
      <c r="I10" s="217">
        <v>0.077</v>
      </c>
      <c r="J10" s="217">
        <v>0.082</v>
      </c>
      <c r="K10" s="96"/>
    </row>
    <row r="11" spans="1:11" s="97" customFormat="1" ht="11.25" customHeight="1">
      <c r="A11" s="92" t="s">
        <v>9</v>
      </c>
      <c r="B11" s="93"/>
      <c r="C11" s="94">
        <v>389</v>
      </c>
      <c r="D11" s="94">
        <v>240</v>
      </c>
      <c r="E11" s="94">
        <v>231</v>
      </c>
      <c r="F11" s="95"/>
      <c r="G11" s="95"/>
      <c r="H11" s="217">
        <v>0.685</v>
      </c>
      <c r="I11" s="217">
        <v>0.506</v>
      </c>
      <c r="J11" s="217">
        <v>0.497</v>
      </c>
      <c r="K11" s="96"/>
    </row>
    <row r="12" spans="1:11" s="97" customFormat="1" ht="11.25" customHeight="1">
      <c r="A12" s="99" t="s">
        <v>10</v>
      </c>
      <c r="B12" s="93"/>
      <c r="C12" s="94"/>
      <c r="D12" s="94">
        <v>12</v>
      </c>
      <c r="E12" s="94"/>
      <c r="F12" s="95"/>
      <c r="G12" s="95"/>
      <c r="H12" s="217"/>
      <c r="I12" s="217">
        <v>0.024</v>
      </c>
      <c r="J12" s="217"/>
      <c r="K12" s="96"/>
    </row>
    <row r="13" spans="1:11" s="106" customFormat="1" ht="11.25" customHeight="1">
      <c r="A13" s="100" t="s">
        <v>11</v>
      </c>
      <c r="B13" s="101"/>
      <c r="C13" s="102">
        <v>684</v>
      </c>
      <c r="D13" s="102">
        <v>426</v>
      </c>
      <c r="E13" s="102">
        <v>397</v>
      </c>
      <c r="F13" s="103">
        <v>93.1924882629108</v>
      </c>
      <c r="G13" s="104"/>
      <c r="H13" s="218">
        <v>1.245</v>
      </c>
      <c r="I13" s="219">
        <v>0.861</v>
      </c>
      <c r="J13" s="219">
        <v>0.845</v>
      </c>
      <c r="K13" s="105">
        <v>98.14169570267131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196</v>
      </c>
      <c r="D17" s="102">
        <v>127</v>
      </c>
      <c r="E17" s="102">
        <v>127</v>
      </c>
      <c r="F17" s="103">
        <v>100</v>
      </c>
      <c r="G17" s="104"/>
      <c r="H17" s="218">
        <v>0.255</v>
      </c>
      <c r="I17" s="219">
        <v>0.191</v>
      </c>
      <c r="J17" s="219">
        <v>0.287</v>
      </c>
      <c r="K17" s="105">
        <v>150.26178010471205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13268</v>
      </c>
      <c r="D19" s="94">
        <v>13680</v>
      </c>
      <c r="E19" s="94">
        <v>13107</v>
      </c>
      <c r="F19" s="95"/>
      <c r="G19" s="95"/>
      <c r="H19" s="217">
        <v>63.686</v>
      </c>
      <c r="I19" s="217">
        <v>60.192</v>
      </c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13268</v>
      </c>
      <c r="D22" s="102">
        <v>13680</v>
      </c>
      <c r="E22" s="102">
        <v>13107</v>
      </c>
      <c r="F22" s="103">
        <v>95.81140350877193</v>
      </c>
      <c r="G22" s="104"/>
      <c r="H22" s="218">
        <v>63.686</v>
      </c>
      <c r="I22" s="219">
        <v>60.192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86241</v>
      </c>
      <c r="D24" s="102">
        <v>82998</v>
      </c>
      <c r="E24" s="102">
        <v>83200</v>
      </c>
      <c r="F24" s="103">
        <v>100.24337935853876</v>
      </c>
      <c r="G24" s="104"/>
      <c r="H24" s="218">
        <v>359.935</v>
      </c>
      <c r="I24" s="219">
        <v>334.619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19033</v>
      </c>
      <c r="D26" s="102">
        <v>18600</v>
      </c>
      <c r="E26" s="102">
        <v>19000</v>
      </c>
      <c r="F26" s="103">
        <v>102.15053763440861</v>
      </c>
      <c r="G26" s="104"/>
      <c r="H26" s="218">
        <v>69.965</v>
      </c>
      <c r="I26" s="219">
        <v>93</v>
      </c>
      <c r="J26" s="219">
        <v>78</v>
      </c>
      <c r="K26" s="105">
        <v>83.87096774193549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183471</v>
      </c>
      <c r="D28" s="94">
        <v>186501</v>
      </c>
      <c r="E28" s="94">
        <v>185500</v>
      </c>
      <c r="F28" s="95"/>
      <c r="G28" s="95"/>
      <c r="H28" s="217">
        <v>772.614</v>
      </c>
      <c r="I28" s="217">
        <v>820.457</v>
      </c>
      <c r="J28" s="217">
        <v>735.4</v>
      </c>
      <c r="K28" s="96"/>
    </row>
    <row r="29" spans="1:11" s="97" customFormat="1" ht="11.25" customHeight="1">
      <c r="A29" s="99" t="s">
        <v>21</v>
      </c>
      <c r="B29" s="93"/>
      <c r="C29" s="94">
        <v>84323</v>
      </c>
      <c r="D29" s="94">
        <v>90345</v>
      </c>
      <c r="E29" s="94">
        <v>90345</v>
      </c>
      <c r="F29" s="95"/>
      <c r="G29" s="95"/>
      <c r="H29" s="217">
        <v>132.329</v>
      </c>
      <c r="I29" s="217">
        <v>225.297</v>
      </c>
      <c r="J29" s="217">
        <v>208.834</v>
      </c>
      <c r="K29" s="96"/>
    </row>
    <row r="30" spans="1:11" s="97" customFormat="1" ht="11.25" customHeight="1">
      <c r="A30" s="99" t="s">
        <v>22</v>
      </c>
      <c r="B30" s="93"/>
      <c r="C30" s="94">
        <v>164090</v>
      </c>
      <c r="D30" s="94">
        <v>168390</v>
      </c>
      <c r="E30" s="94">
        <v>184000</v>
      </c>
      <c r="F30" s="95"/>
      <c r="G30" s="95"/>
      <c r="H30" s="217">
        <v>365.673</v>
      </c>
      <c r="I30" s="217">
        <v>461.428</v>
      </c>
      <c r="J30" s="217">
        <v>474.915</v>
      </c>
      <c r="K30" s="96"/>
    </row>
    <row r="31" spans="1:11" s="106" customFormat="1" ht="11.25" customHeight="1">
      <c r="A31" s="107" t="s">
        <v>23</v>
      </c>
      <c r="B31" s="101"/>
      <c r="C31" s="102">
        <v>431884</v>
      </c>
      <c r="D31" s="102">
        <v>445236</v>
      </c>
      <c r="E31" s="102">
        <v>459845</v>
      </c>
      <c r="F31" s="103">
        <v>103.28118121625386</v>
      </c>
      <c r="G31" s="104"/>
      <c r="H31" s="218">
        <v>1270.616</v>
      </c>
      <c r="I31" s="219">
        <v>1507.1819999999998</v>
      </c>
      <c r="J31" s="219">
        <v>1419.149</v>
      </c>
      <c r="K31" s="105">
        <v>94.15909956461795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38309</v>
      </c>
      <c r="D33" s="94">
        <v>35400</v>
      </c>
      <c r="E33" s="94">
        <v>35400</v>
      </c>
      <c r="F33" s="95"/>
      <c r="G33" s="95"/>
      <c r="H33" s="217">
        <v>129.416</v>
      </c>
      <c r="I33" s="217">
        <v>122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18840</v>
      </c>
      <c r="D34" s="94">
        <v>17340</v>
      </c>
      <c r="E34" s="94">
        <v>15000</v>
      </c>
      <c r="F34" s="95"/>
      <c r="G34" s="95"/>
      <c r="H34" s="217">
        <v>54.52</v>
      </c>
      <c r="I34" s="217">
        <v>67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110199</v>
      </c>
      <c r="D35" s="94">
        <v>107500</v>
      </c>
      <c r="E35" s="94">
        <v>105000</v>
      </c>
      <c r="F35" s="95"/>
      <c r="G35" s="95"/>
      <c r="H35" s="217">
        <v>414.03</v>
      </c>
      <c r="I35" s="217">
        <v>484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13207</v>
      </c>
      <c r="D36" s="94">
        <v>13207</v>
      </c>
      <c r="E36" s="94">
        <v>14200</v>
      </c>
      <c r="F36" s="95"/>
      <c r="G36" s="95"/>
      <c r="H36" s="217">
        <v>29.417</v>
      </c>
      <c r="I36" s="217">
        <v>35.3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180555</v>
      </c>
      <c r="D37" s="102">
        <v>173447</v>
      </c>
      <c r="E37" s="102">
        <v>169600</v>
      </c>
      <c r="F37" s="103">
        <v>97.78203139864051</v>
      </c>
      <c r="G37" s="104"/>
      <c r="H37" s="218">
        <v>627.383</v>
      </c>
      <c r="I37" s="219">
        <v>708.3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7721</v>
      </c>
      <c r="D39" s="102">
        <v>7721</v>
      </c>
      <c r="E39" s="102">
        <v>8100</v>
      </c>
      <c r="F39" s="103">
        <v>104.90869058412123</v>
      </c>
      <c r="G39" s="104"/>
      <c r="H39" s="218">
        <v>11.443</v>
      </c>
      <c r="I39" s="219">
        <v>11.4</v>
      </c>
      <c r="J39" s="219">
        <v>12</v>
      </c>
      <c r="K39" s="105">
        <v>105.26315789473684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40686</v>
      </c>
      <c r="D41" s="94">
        <v>39660</v>
      </c>
      <c r="E41" s="94">
        <v>41758</v>
      </c>
      <c r="F41" s="95"/>
      <c r="G41" s="95"/>
      <c r="H41" s="217">
        <v>28.702</v>
      </c>
      <c r="I41" s="217">
        <v>120.078</v>
      </c>
      <c r="J41" s="217">
        <v>124.72</v>
      </c>
      <c r="K41" s="96"/>
    </row>
    <row r="42" spans="1:11" s="97" customFormat="1" ht="11.25" customHeight="1">
      <c r="A42" s="99" t="s">
        <v>31</v>
      </c>
      <c r="B42" s="93"/>
      <c r="C42" s="94">
        <v>136694</v>
      </c>
      <c r="D42" s="94">
        <v>129793</v>
      </c>
      <c r="E42" s="94">
        <v>135707</v>
      </c>
      <c r="F42" s="95"/>
      <c r="G42" s="95"/>
      <c r="H42" s="217">
        <v>226.708</v>
      </c>
      <c r="I42" s="217">
        <v>564.458</v>
      </c>
      <c r="J42" s="217">
        <v>469.79</v>
      </c>
      <c r="K42" s="96"/>
    </row>
    <row r="43" spans="1:11" s="97" customFormat="1" ht="11.25" customHeight="1">
      <c r="A43" s="99" t="s">
        <v>32</v>
      </c>
      <c r="B43" s="93"/>
      <c r="C43" s="94">
        <v>16958</v>
      </c>
      <c r="D43" s="94">
        <v>18559</v>
      </c>
      <c r="E43" s="94">
        <v>20200</v>
      </c>
      <c r="F43" s="95"/>
      <c r="G43" s="95"/>
      <c r="H43" s="217">
        <v>22.25</v>
      </c>
      <c r="I43" s="217">
        <v>74.001</v>
      </c>
      <c r="J43" s="217">
        <v>67.36</v>
      </c>
      <c r="K43" s="96"/>
    </row>
    <row r="44" spans="1:11" s="97" customFormat="1" ht="11.25" customHeight="1">
      <c r="A44" s="99" t="s">
        <v>33</v>
      </c>
      <c r="B44" s="93"/>
      <c r="C44" s="94">
        <v>106910</v>
      </c>
      <c r="D44" s="94">
        <v>106503</v>
      </c>
      <c r="E44" s="94">
        <v>106000</v>
      </c>
      <c r="F44" s="95"/>
      <c r="G44" s="95"/>
      <c r="H44" s="217">
        <v>101.573</v>
      </c>
      <c r="I44" s="217">
        <v>475.909</v>
      </c>
      <c r="J44" s="217">
        <v>385.4</v>
      </c>
      <c r="K44" s="96"/>
    </row>
    <row r="45" spans="1:11" s="97" customFormat="1" ht="11.25" customHeight="1">
      <c r="A45" s="99" t="s">
        <v>34</v>
      </c>
      <c r="B45" s="93"/>
      <c r="C45" s="94">
        <v>38882</v>
      </c>
      <c r="D45" s="94">
        <v>36105</v>
      </c>
      <c r="E45" s="94">
        <v>35000</v>
      </c>
      <c r="F45" s="95"/>
      <c r="G45" s="95"/>
      <c r="H45" s="217">
        <v>52.675</v>
      </c>
      <c r="I45" s="217">
        <v>146.084</v>
      </c>
      <c r="J45" s="217">
        <v>112.5</v>
      </c>
      <c r="K45" s="96"/>
    </row>
    <row r="46" spans="1:11" s="97" customFormat="1" ht="11.25" customHeight="1">
      <c r="A46" s="99" t="s">
        <v>35</v>
      </c>
      <c r="B46" s="93"/>
      <c r="C46" s="94">
        <v>61048</v>
      </c>
      <c r="D46" s="94">
        <v>59137</v>
      </c>
      <c r="E46" s="94">
        <v>59000</v>
      </c>
      <c r="F46" s="95"/>
      <c r="G46" s="95"/>
      <c r="H46" s="217">
        <v>82.538</v>
      </c>
      <c r="I46" s="217">
        <v>190.244</v>
      </c>
      <c r="J46" s="217">
        <v>141.6</v>
      </c>
      <c r="K46" s="96"/>
    </row>
    <row r="47" spans="1:11" s="97" customFormat="1" ht="11.25" customHeight="1">
      <c r="A47" s="99" t="s">
        <v>36</v>
      </c>
      <c r="B47" s="93"/>
      <c r="C47" s="94">
        <v>84992</v>
      </c>
      <c r="D47" s="94">
        <v>77392</v>
      </c>
      <c r="E47" s="94">
        <v>84300</v>
      </c>
      <c r="F47" s="95"/>
      <c r="G47" s="95"/>
      <c r="H47" s="217">
        <v>129.166</v>
      </c>
      <c r="I47" s="217">
        <v>270.811</v>
      </c>
      <c r="J47" s="217">
        <v>258.49</v>
      </c>
      <c r="K47" s="96"/>
    </row>
    <row r="48" spans="1:11" s="97" customFormat="1" ht="11.25" customHeight="1">
      <c r="A48" s="99" t="s">
        <v>37</v>
      </c>
      <c r="B48" s="93"/>
      <c r="C48" s="94">
        <v>180220</v>
      </c>
      <c r="D48" s="94">
        <v>181822</v>
      </c>
      <c r="E48" s="94">
        <v>181000</v>
      </c>
      <c r="F48" s="95"/>
      <c r="G48" s="95"/>
      <c r="H48" s="217">
        <v>189.699</v>
      </c>
      <c r="I48" s="217">
        <v>736.53</v>
      </c>
      <c r="J48" s="217">
        <v>672.5</v>
      </c>
      <c r="K48" s="96"/>
    </row>
    <row r="49" spans="1:11" s="97" customFormat="1" ht="11.25" customHeight="1">
      <c r="A49" s="99" t="s">
        <v>38</v>
      </c>
      <c r="B49" s="93"/>
      <c r="C49" s="94">
        <v>47450</v>
      </c>
      <c r="D49" s="94">
        <v>49471</v>
      </c>
      <c r="E49" s="94">
        <v>47000</v>
      </c>
      <c r="F49" s="95"/>
      <c r="G49" s="95"/>
      <c r="H49" s="217">
        <v>62.717</v>
      </c>
      <c r="I49" s="217">
        <v>201.785</v>
      </c>
      <c r="J49" s="217">
        <v>176.4</v>
      </c>
      <c r="K49" s="96"/>
    </row>
    <row r="50" spans="1:11" s="106" customFormat="1" ht="11.25" customHeight="1">
      <c r="A50" s="107" t="s">
        <v>39</v>
      </c>
      <c r="B50" s="101"/>
      <c r="C50" s="102">
        <v>713840</v>
      </c>
      <c r="D50" s="102">
        <v>698442</v>
      </c>
      <c r="E50" s="102">
        <v>709965</v>
      </c>
      <c r="F50" s="103">
        <v>101.64981487367598</v>
      </c>
      <c r="G50" s="104"/>
      <c r="H50" s="218">
        <v>896.0279999999999</v>
      </c>
      <c r="I50" s="219">
        <v>2779.8999999999996</v>
      </c>
      <c r="J50" s="219">
        <v>2408.7599999999998</v>
      </c>
      <c r="K50" s="105">
        <v>86.64916004172812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42068</v>
      </c>
      <c r="D52" s="102">
        <v>38957</v>
      </c>
      <c r="E52" s="102">
        <v>38957</v>
      </c>
      <c r="F52" s="103">
        <v>100</v>
      </c>
      <c r="G52" s="104"/>
      <c r="H52" s="218">
        <v>65.662</v>
      </c>
      <c r="I52" s="219">
        <v>84.708</v>
      </c>
      <c r="J52" s="219">
        <v>84.708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106000</v>
      </c>
      <c r="D54" s="94">
        <v>111312</v>
      </c>
      <c r="E54" s="94">
        <v>112500</v>
      </c>
      <c r="F54" s="95"/>
      <c r="G54" s="95"/>
      <c r="H54" s="217">
        <v>270.7</v>
      </c>
      <c r="I54" s="217">
        <v>338.277</v>
      </c>
      <c r="J54" s="217">
        <v>291.875</v>
      </c>
      <c r="K54" s="96"/>
    </row>
    <row r="55" spans="1:11" s="97" customFormat="1" ht="11.25" customHeight="1">
      <c r="A55" s="99" t="s">
        <v>42</v>
      </c>
      <c r="B55" s="93"/>
      <c r="C55" s="94">
        <v>100892</v>
      </c>
      <c r="D55" s="94">
        <v>102052</v>
      </c>
      <c r="E55" s="94">
        <v>105000</v>
      </c>
      <c r="F55" s="95"/>
      <c r="G55" s="95"/>
      <c r="H55" s="217">
        <v>285.059</v>
      </c>
      <c r="I55" s="217">
        <v>316.362</v>
      </c>
      <c r="J55" s="217">
        <v>271.8</v>
      </c>
      <c r="K55" s="96"/>
    </row>
    <row r="56" spans="1:11" s="97" customFormat="1" ht="11.25" customHeight="1">
      <c r="A56" s="99" t="s">
        <v>43</v>
      </c>
      <c r="B56" s="93"/>
      <c r="C56" s="94">
        <v>193306</v>
      </c>
      <c r="D56" s="94">
        <v>195598</v>
      </c>
      <c r="E56" s="94">
        <v>240960</v>
      </c>
      <c r="F56" s="95"/>
      <c r="G56" s="95"/>
      <c r="H56" s="217">
        <v>531.42</v>
      </c>
      <c r="I56" s="217">
        <v>586.794</v>
      </c>
      <c r="J56" s="217">
        <v>764.5</v>
      </c>
      <c r="K56" s="96"/>
    </row>
    <row r="57" spans="1:11" s="97" customFormat="1" ht="11.25" customHeight="1">
      <c r="A57" s="99" t="s">
        <v>44</v>
      </c>
      <c r="B57" s="93"/>
      <c r="C57" s="94">
        <v>11901</v>
      </c>
      <c r="D57" s="94">
        <v>79439</v>
      </c>
      <c r="E57" s="94">
        <v>79439</v>
      </c>
      <c r="F57" s="95"/>
      <c r="G57" s="95"/>
      <c r="H57" s="217">
        <v>21.955</v>
      </c>
      <c r="I57" s="217">
        <v>235.841</v>
      </c>
      <c r="J57" s="217">
        <v>212.79</v>
      </c>
      <c r="K57" s="96"/>
    </row>
    <row r="58" spans="1:11" s="97" customFormat="1" ht="11.25" customHeight="1">
      <c r="A58" s="99" t="s">
        <v>45</v>
      </c>
      <c r="B58" s="93"/>
      <c r="C58" s="94">
        <v>146770</v>
      </c>
      <c r="D58" s="94">
        <v>133398</v>
      </c>
      <c r="E58" s="94">
        <v>138182</v>
      </c>
      <c r="F58" s="95"/>
      <c r="G58" s="95"/>
      <c r="H58" s="217">
        <v>242.276</v>
      </c>
      <c r="I58" s="217">
        <v>470.134</v>
      </c>
      <c r="J58" s="217">
        <v>384.005</v>
      </c>
      <c r="K58" s="96"/>
    </row>
    <row r="59" spans="1:11" s="106" customFormat="1" ht="11.25" customHeight="1">
      <c r="A59" s="100" t="s">
        <v>46</v>
      </c>
      <c r="B59" s="101"/>
      <c r="C59" s="102">
        <v>558869</v>
      </c>
      <c r="D59" s="102">
        <v>621799</v>
      </c>
      <c r="E59" s="102">
        <v>676081</v>
      </c>
      <c r="F59" s="103">
        <v>108.72983070091782</v>
      </c>
      <c r="G59" s="104"/>
      <c r="H59" s="218">
        <v>1351.41</v>
      </c>
      <c r="I59" s="219">
        <v>1947.408</v>
      </c>
      <c r="J59" s="219">
        <v>1924.9699999999998</v>
      </c>
      <c r="K59" s="105">
        <v>98.84780179602835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1888</v>
      </c>
      <c r="D61" s="94">
        <v>2100</v>
      </c>
      <c r="E61" s="94">
        <v>2400</v>
      </c>
      <c r="F61" s="95"/>
      <c r="G61" s="95"/>
      <c r="H61" s="217">
        <v>3.4</v>
      </c>
      <c r="I61" s="217">
        <v>3.465</v>
      </c>
      <c r="J61" s="217">
        <v>3.48</v>
      </c>
      <c r="K61" s="96"/>
    </row>
    <row r="62" spans="1:11" s="97" customFormat="1" ht="11.25" customHeight="1">
      <c r="A62" s="99" t="s">
        <v>48</v>
      </c>
      <c r="B62" s="93"/>
      <c r="C62" s="94">
        <v>3080</v>
      </c>
      <c r="D62" s="94">
        <v>2625</v>
      </c>
      <c r="E62" s="94">
        <v>2902</v>
      </c>
      <c r="F62" s="95"/>
      <c r="G62" s="95"/>
      <c r="H62" s="217">
        <v>3.855</v>
      </c>
      <c r="I62" s="217">
        <v>3.132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7058</v>
      </c>
      <c r="D63" s="94">
        <v>6850</v>
      </c>
      <c r="E63" s="94">
        <v>7510.5</v>
      </c>
      <c r="F63" s="95"/>
      <c r="G63" s="95"/>
      <c r="H63" s="217">
        <v>13.943</v>
      </c>
      <c r="I63" s="217">
        <v>18.925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12026</v>
      </c>
      <c r="D64" s="102">
        <v>11575</v>
      </c>
      <c r="E64" s="102">
        <v>12812.5</v>
      </c>
      <c r="F64" s="103">
        <v>110.69114470842332</v>
      </c>
      <c r="G64" s="104"/>
      <c r="H64" s="218">
        <v>21.198</v>
      </c>
      <c r="I64" s="219">
        <v>25.522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9914</v>
      </c>
      <c r="D66" s="102">
        <v>10190</v>
      </c>
      <c r="E66" s="102">
        <v>9859</v>
      </c>
      <c r="F66" s="103">
        <v>96.75171736997056</v>
      </c>
      <c r="G66" s="104"/>
      <c r="H66" s="218">
        <v>11.032</v>
      </c>
      <c r="I66" s="219">
        <v>12.586</v>
      </c>
      <c r="J66" s="219">
        <v>12.178</v>
      </c>
      <c r="K66" s="105">
        <v>96.75830287621167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56097</v>
      </c>
      <c r="D68" s="94">
        <v>55920</v>
      </c>
      <c r="E68" s="94">
        <v>55000</v>
      </c>
      <c r="F68" s="95"/>
      <c r="G68" s="95"/>
      <c r="H68" s="217">
        <v>120.404</v>
      </c>
      <c r="I68" s="217">
        <v>232.5</v>
      </c>
      <c r="J68" s="217">
        <v>113</v>
      </c>
      <c r="K68" s="96"/>
    </row>
    <row r="69" spans="1:11" s="97" customFormat="1" ht="11.25" customHeight="1">
      <c r="A69" s="99" t="s">
        <v>53</v>
      </c>
      <c r="B69" s="93"/>
      <c r="C69" s="94">
        <v>823</v>
      </c>
      <c r="D69" s="94">
        <v>770</v>
      </c>
      <c r="E69" s="94">
        <v>800</v>
      </c>
      <c r="F69" s="95"/>
      <c r="G69" s="95"/>
      <c r="H69" s="217">
        <v>1.622</v>
      </c>
      <c r="I69" s="217">
        <v>2.45</v>
      </c>
      <c r="J69" s="217">
        <v>1.5</v>
      </c>
      <c r="K69" s="96"/>
    </row>
    <row r="70" spans="1:11" s="106" customFormat="1" ht="11.25" customHeight="1">
      <c r="A70" s="100" t="s">
        <v>54</v>
      </c>
      <c r="B70" s="101"/>
      <c r="C70" s="102">
        <v>56920</v>
      </c>
      <c r="D70" s="102">
        <v>56690</v>
      </c>
      <c r="E70" s="102">
        <v>55800</v>
      </c>
      <c r="F70" s="103">
        <v>98.43005821132475</v>
      </c>
      <c r="G70" s="104"/>
      <c r="H70" s="218">
        <v>122.026</v>
      </c>
      <c r="I70" s="219">
        <v>234.95</v>
      </c>
      <c r="J70" s="219">
        <v>114.5</v>
      </c>
      <c r="K70" s="105">
        <v>48.73377314322197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7"/>
      <c r="I72" s="217"/>
      <c r="J72" s="217"/>
      <c r="K72" s="96"/>
    </row>
    <row r="73" spans="1:11" s="97" customFormat="1" ht="11.25" customHeight="1">
      <c r="A73" s="99" t="s">
        <v>56</v>
      </c>
      <c r="B73" s="93"/>
      <c r="C73" s="94">
        <v>8462</v>
      </c>
      <c r="D73" s="94">
        <v>8965</v>
      </c>
      <c r="E73" s="94">
        <v>8949</v>
      </c>
      <c r="F73" s="95"/>
      <c r="G73" s="95"/>
      <c r="H73" s="217">
        <v>25.552</v>
      </c>
      <c r="I73" s="217">
        <v>49.308</v>
      </c>
      <c r="J73" s="217">
        <v>49.308</v>
      </c>
      <c r="K73" s="96"/>
    </row>
    <row r="74" spans="1:11" s="97" customFormat="1" ht="11.25" customHeight="1">
      <c r="A74" s="99" t="s">
        <v>57</v>
      </c>
      <c r="B74" s="93"/>
      <c r="C74" s="94">
        <v>2894</v>
      </c>
      <c r="D74" s="94">
        <v>3936</v>
      </c>
      <c r="E74" s="94">
        <v>4000</v>
      </c>
      <c r="F74" s="95"/>
      <c r="G74" s="95"/>
      <c r="H74" s="217">
        <v>3.768</v>
      </c>
      <c r="I74" s="217">
        <v>14.563</v>
      </c>
      <c r="J74" s="217">
        <v>7.4</v>
      </c>
      <c r="K74" s="96"/>
    </row>
    <row r="75" spans="1:11" s="97" customFormat="1" ht="11.25" customHeight="1">
      <c r="A75" s="99" t="s">
        <v>58</v>
      </c>
      <c r="B75" s="93"/>
      <c r="C75" s="94">
        <v>11774</v>
      </c>
      <c r="D75" s="94">
        <v>11613</v>
      </c>
      <c r="E75" s="94">
        <v>11613</v>
      </c>
      <c r="F75" s="95"/>
      <c r="G75" s="95"/>
      <c r="H75" s="217">
        <v>29.426</v>
      </c>
      <c r="I75" s="217">
        <v>28.431</v>
      </c>
      <c r="J75" s="217">
        <v>29.023</v>
      </c>
      <c r="K75" s="96"/>
    </row>
    <row r="76" spans="1:11" s="97" customFormat="1" ht="11.25" customHeight="1">
      <c r="A76" s="99" t="s">
        <v>59</v>
      </c>
      <c r="B76" s="93"/>
      <c r="C76" s="94">
        <v>650</v>
      </c>
      <c r="D76" s="94">
        <v>604</v>
      </c>
      <c r="E76" s="94">
        <v>685</v>
      </c>
      <c r="F76" s="95"/>
      <c r="G76" s="95"/>
      <c r="H76" s="217">
        <v>2.795</v>
      </c>
      <c r="I76" s="217">
        <v>2.597</v>
      </c>
      <c r="J76" s="217">
        <v>2.155</v>
      </c>
      <c r="K76" s="96"/>
    </row>
    <row r="77" spans="1:11" s="97" customFormat="1" ht="11.25" customHeight="1">
      <c r="A77" s="99" t="s">
        <v>60</v>
      </c>
      <c r="B77" s="93"/>
      <c r="C77" s="94">
        <v>3139</v>
      </c>
      <c r="D77" s="94">
        <v>4330</v>
      </c>
      <c r="E77" s="94">
        <v>4330</v>
      </c>
      <c r="F77" s="95"/>
      <c r="G77" s="95"/>
      <c r="H77" s="217">
        <v>7.149</v>
      </c>
      <c r="I77" s="217">
        <v>15.8</v>
      </c>
      <c r="J77" s="217">
        <v>15.476</v>
      </c>
      <c r="K77" s="96"/>
    </row>
    <row r="78" spans="1:11" s="97" customFormat="1" ht="11.25" customHeight="1">
      <c r="A78" s="99" t="s">
        <v>61</v>
      </c>
      <c r="B78" s="93"/>
      <c r="C78" s="94">
        <v>11151</v>
      </c>
      <c r="D78" s="94">
        <v>11000</v>
      </c>
      <c r="E78" s="94">
        <v>10920</v>
      </c>
      <c r="F78" s="95"/>
      <c r="G78" s="95"/>
      <c r="H78" s="217">
        <v>29.678</v>
      </c>
      <c r="I78" s="217">
        <v>45.65</v>
      </c>
      <c r="J78" s="217">
        <v>29.047</v>
      </c>
      <c r="K78" s="96"/>
    </row>
    <row r="79" spans="1:11" s="97" customFormat="1" ht="11.25" customHeight="1">
      <c r="A79" s="99" t="s">
        <v>62</v>
      </c>
      <c r="B79" s="93"/>
      <c r="C79" s="94">
        <v>21475</v>
      </c>
      <c r="D79" s="94">
        <v>23412</v>
      </c>
      <c r="E79" s="94">
        <v>21239</v>
      </c>
      <c r="F79" s="95"/>
      <c r="G79" s="95"/>
      <c r="H79" s="217">
        <v>49.085</v>
      </c>
      <c r="I79" s="217">
        <v>99.82</v>
      </c>
      <c r="J79" s="217">
        <v>42.478</v>
      </c>
      <c r="K79" s="96"/>
    </row>
    <row r="80" spans="1:11" s="106" customFormat="1" ht="11.25" customHeight="1">
      <c r="A80" s="107" t="s">
        <v>63</v>
      </c>
      <c r="B80" s="101"/>
      <c r="C80" s="102">
        <v>59545</v>
      </c>
      <c r="D80" s="102">
        <v>63860</v>
      </c>
      <c r="E80" s="102">
        <v>61736</v>
      </c>
      <c r="F80" s="103">
        <v>96.67397431882243</v>
      </c>
      <c r="G80" s="104"/>
      <c r="H80" s="218">
        <v>147.453</v>
      </c>
      <c r="I80" s="219">
        <v>256.169</v>
      </c>
      <c r="J80" s="219">
        <v>174.887</v>
      </c>
      <c r="K80" s="105">
        <v>68.27016539862358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122</v>
      </c>
      <c r="D82" s="94">
        <v>122</v>
      </c>
      <c r="E82" s="94">
        <v>122</v>
      </c>
      <c r="F82" s="95"/>
      <c r="G82" s="95"/>
      <c r="H82" s="217">
        <v>0.192</v>
      </c>
      <c r="I82" s="217">
        <v>0.192</v>
      </c>
      <c r="J82" s="217">
        <v>0.192</v>
      </c>
      <c r="K82" s="96"/>
    </row>
    <row r="83" spans="1:11" s="97" customFormat="1" ht="11.25" customHeight="1">
      <c r="A83" s="99" t="s">
        <v>65</v>
      </c>
      <c r="B83" s="93"/>
      <c r="C83" s="94">
        <v>52</v>
      </c>
      <c r="D83" s="94">
        <v>50</v>
      </c>
      <c r="E83" s="94">
        <v>50</v>
      </c>
      <c r="F83" s="95"/>
      <c r="G83" s="95"/>
      <c r="H83" s="217">
        <v>0.052</v>
      </c>
      <c r="I83" s="217">
        <v>0.05</v>
      </c>
      <c r="J83" s="217">
        <v>0.05</v>
      </c>
      <c r="K83" s="96"/>
    </row>
    <row r="84" spans="1:11" s="106" customFormat="1" ht="11.25" customHeight="1">
      <c r="A84" s="100" t="s">
        <v>66</v>
      </c>
      <c r="B84" s="101"/>
      <c r="C84" s="102">
        <v>174</v>
      </c>
      <c r="D84" s="102">
        <v>172</v>
      </c>
      <c r="E84" s="102">
        <v>172</v>
      </c>
      <c r="F84" s="103">
        <v>100</v>
      </c>
      <c r="G84" s="104"/>
      <c r="H84" s="218">
        <v>0.244</v>
      </c>
      <c r="I84" s="219">
        <v>0.242</v>
      </c>
      <c r="J84" s="219">
        <v>0.242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2192938</v>
      </c>
      <c r="D87" s="117">
        <v>2243920</v>
      </c>
      <c r="E87" s="117">
        <v>2318758.5</v>
      </c>
      <c r="F87" s="118">
        <f>IF(D87&gt;0,100*E87/D87,0)</f>
        <v>103.33516792042496</v>
      </c>
      <c r="G87" s="104"/>
      <c r="H87" s="222">
        <v>5019.581</v>
      </c>
      <c r="I87" s="223">
        <v>8057.229999999999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4" zoomScaleSheetLayoutView="94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65" customFormat="1" ht="11.25" customHeight="1">
      <c r="A2" s="67" t="s">
        <v>74</v>
      </c>
      <c r="B2" s="68"/>
      <c r="C2" s="68"/>
      <c r="D2" s="68"/>
      <c r="E2" s="69"/>
      <c r="F2" s="68"/>
      <c r="G2" s="68"/>
      <c r="H2" s="68"/>
      <c r="I2" s="70"/>
      <c r="J2" s="269" t="s">
        <v>69</v>
      </c>
      <c r="K2" s="269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0" t="s">
        <v>2</v>
      </c>
      <c r="D4" s="271"/>
      <c r="E4" s="271"/>
      <c r="F4" s="272"/>
      <c r="G4" s="73"/>
      <c r="H4" s="273" t="s">
        <v>3</v>
      </c>
      <c r="I4" s="274"/>
      <c r="J4" s="274"/>
      <c r="K4" s="275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263</v>
      </c>
      <c r="D7" s="85" t="s">
        <v>6</v>
      </c>
      <c r="E7" s="85">
        <v>2</v>
      </c>
      <c r="F7" s="86" t="str">
        <f>CONCATENATE(D6,"=100")</f>
        <v>2018=100</v>
      </c>
      <c r="G7" s="87"/>
      <c r="H7" s="84" t="s">
        <v>263</v>
      </c>
      <c r="I7" s="85" t="s">
        <v>6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118</v>
      </c>
      <c r="D9" s="94">
        <v>136</v>
      </c>
      <c r="E9" s="94">
        <v>128</v>
      </c>
      <c r="F9" s="95"/>
      <c r="G9" s="95"/>
      <c r="H9" s="217">
        <v>0.248</v>
      </c>
      <c r="I9" s="217">
        <v>0.254</v>
      </c>
      <c r="J9" s="217">
        <v>0.266</v>
      </c>
      <c r="K9" s="96"/>
    </row>
    <row r="10" spans="1:11" s="97" customFormat="1" ht="11.25" customHeight="1">
      <c r="A10" s="99" t="s">
        <v>8</v>
      </c>
      <c r="B10" s="93"/>
      <c r="C10" s="94">
        <v>177</v>
      </c>
      <c r="D10" s="94">
        <v>38</v>
      </c>
      <c r="E10" s="94">
        <v>38</v>
      </c>
      <c r="F10" s="95"/>
      <c r="G10" s="95"/>
      <c r="H10" s="217">
        <v>0.312</v>
      </c>
      <c r="I10" s="217">
        <v>0.077</v>
      </c>
      <c r="J10" s="217">
        <v>0.082</v>
      </c>
      <c r="K10" s="96"/>
    </row>
    <row r="11" spans="1:11" s="97" customFormat="1" ht="11.25" customHeight="1">
      <c r="A11" s="92" t="s">
        <v>9</v>
      </c>
      <c r="B11" s="93"/>
      <c r="C11" s="94">
        <v>389</v>
      </c>
      <c r="D11" s="94">
        <v>240</v>
      </c>
      <c r="E11" s="94">
        <v>231</v>
      </c>
      <c r="F11" s="95"/>
      <c r="G11" s="95"/>
      <c r="H11" s="217">
        <v>0.685</v>
      </c>
      <c r="I11" s="217">
        <v>0.506</v>
      </c>
      <c r="J11" s="217">
        <v>0.497</v>
      </c>
      <c r="K11" s="96"/>
    </row>
    <row r="12" spans="1:11" s="97" customFormat="1" ht="11.25" customHeight="1">
      <c r="A12" s="99" t="s">
        <v>10</v>
      </c>
      <c r="B12" s="93"/>
      <c r="C12" s="94"/>
      <c r="D12" s="94">
        <v>12</v>
      </c>
      <c r="E12" s="94"/>
      <c r="F12" s="95"/>
      <c r="G12" s="95"/>
      <c r="H12" s="217"/>
      <c r="I12" s="217">
        <v>0.024</v>
      </c>
      <c r="J12" s="217"/>
      <c r="K12" s="96"/>
    </row>
    <row r="13" spans="1:11" s="106" customFormat="1" ht="11.25" customHeight="1">
      <c r="A13" s="100" t="s">
        <v>11</v>
      </c>
      <c r="B13" s="101"/>
      <c r="C13" s="102">
        <v>684</v>
      </c>
      <c r="D13" s="102">
        <v>426</v>
      </c>
      <c r="E13" s="102">
        <v>397</v>
      </c>
      <c r="F13" s="103">
        <f>IF(D13&gt;0,100*E13/D13,0)</f>
        <v>93.1924882629108</v>
      </c>
      <c r="G13" s="104"/>
      <c r="H13" s="218">
        <v>1.245</v>
      </c>
      <c r="I13" s="219">
        <v>0.861</v>
      </c>
      <c r="J13" s="219">
        <v>0.845</v>
      </c>
      <c r="K13" s="105">
        <v>98.14169570267131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7"/>
      <c r="I14" s="217"/>
      <c r="J14" s="217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18"/>
      <c r="I15" s="219"/>
      <c r="J15" s="219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7"/>
      <c r="I16" s="217"/>
      <c r="J16" s="217"/>
      <c r="K16" s="96"/>
    </row>
    <row r="17" spans="1:11" s="106" customFormat="1" ht="11.25" customHeight="1">
      <c r="A17" s="100" t="s">
        <v>13</v>
      </c>
      <c r="B17" s="101"/>
      <c r="C17" s="102">
        <v>196</v>
      </c>
      <c r="D17" s="102">
        <v>127</v>
      </c>
      <c r="E17" s="102">
        <v>127</v>
      </c>
      <c r="F17" s="103">
        <v>100</v>
      </c>
      <c r="G17" s="104"/>
      <c r="H17" s="218">
        <v>0.255</v>
      </c>
      <c r="I17" s="219">
        <v>0.191</v>
      </c>
      <c r="J17" s="219">
        <v>0.287</v>
      </c>
      <c r="K17" s="105">
        <v>150.26178010471205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7"/>
      <c r="I18" s="217"/>
      <c r="J18" s="217"/>
      <c r="K18" s="96"/>
    </row>
    <row r="19" spans="1:11" s="97" customFormat="1" ht="11.25" customHeight="1">
      <c r="A19" s="92" t="s">
        <v>14</v>
      </c>
      <c r="B19" s="93"/>
      <c r="C19" s="94">
        <v>13268</v>
      </c>
      <c r="D19" s="94">
        <v>13680</v>
      </c>
      <c r="E19" s="94">
        <v>13107</v>
      </c>
      <c r="F19" s="95"/>
      <c r="G19" s="95"/>
      <c r="H19" s="217">
        <v>63.686</v>
      </c>
      <c r="I19" s="217">
        <v>60.192</v>
      </c>
      <c r="J19" s="217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7"/>
      <c r="I20" s="217"/>
      <c r="J20" s="217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7"/>
      <c r="I21" s="217"/>
      <c r="J21" s="217"/>
      <c r="K21" s="96"/>
    </row>
    <row r="22" spans="1:11" s="106" customFormat="1" ht="11.25" customHeight="1">
      <c r="A22" s="100" t="s">
        <v>17</v>
      </c>
      <c r="B22" s="101"/>
      <c r="C22" s="102">
        <v>13268</v>
      </c>
      <c r="D22" s="102">
        <v>13680</v>
      </c>
      <c r="E22" s="102">
        <v>13107</v>
      </c>
      <c r="F22" s="103">
        <v>95.81140350877193</v>
      </c>
      <c r="G22" s="104"/>
      <c r="H22" s="218">
        <v>63.686</v>
      </c>
      <c r="I22" s="219">
        <v>60.192</v>
      </c>
      <c r="J22" s="219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7"/>
      <c r="I23" s="217"/>
      <c r="J23" s="217"/>
      <c r="K23" s="96"/>
    </row>
    <row r="24" spans="1:11" s="106" customFormat="1" ht="11.25" customHeight="1">
      <c r="A24" s="100" t="s">
        <v>18</v>
      </c>
      <c r="B24" s="101"/>
      <c r="C24" s="102">
        <v>86241</v>
      </c>
      <c r="D24" s="102">
        <v>82998</v>
      </c>
      <c r="E24" s="102">
        <v>83200</v>
      </c>
      <c r="F24" s="103">
        <v>100.24337935853876</v>
      </c>
      <c r="G24" s="104"/>
      <c r="H24" s="218">
        <v>359.935</v>
      </c>
      <c r="I24" s="219">
        <v>334.619</v>
      </c>
      <c r="J24" s="219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7"/>
      <c r="I25" s="217"/>
      <c r="J25" s="217"/>
      <c r="K25" s="96"/>
    </row>
    <row r="26" spans="1:11" s="106" customFormat="1" ht="11.25" customHeight="1">
      <c r="A26" s="100" t="s">
        <v>19</v>
      </c>
      <c r="B26" s="101"/>
      <c r="C26" s="102">
        <v>19033</v>
      </c>
      <c r="D26" s="102">
        <v>18600</v>
      </c>
      <c r="E26" s="102">
        <v>19000</v>
      </c>
      <c r="F26" s="103">
        <v>102.15053763440861</v>
      </c>
      <c r="G26" s="104"/>
      <c r="H26" s="218">
        <v>69.965</v>
      </c>
      <c r="I26" s="219">
        <v>93</v>
      </c>
      <c r="J26" s="219">
        <v>78</v>
      </c>
      <c r="K26" s="105">
        <v>83.87096774193549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7"/>
      <c r="I27" s="217"/>
      <c r="J27" s="217"/>
      <c r="K27" s="96"/>
    </row>
    <row r="28" spans="1:11" s="97" customFormat="1" ht="11.25" customHeight="1">
      <c r="A28" s="99" t="s">
        <v>20</v>
      </c>
      <c r="B28" s="93"/>
      <c r="C28" s="94">
        <v>186620</v>
      </c>
      <c r="D28" s="94">
        <v>190307</v>
      </c>
      <c r="E28" s="94">
        <v>190000</v>
      </c>
      <c r="F28" s="95"/>
      <c r="G28" s="95"/>
      <c r="H28" s="217">
        <v>785.161</v>
      </c>
      <c r="I28" s="217">
        <v>837.197</v>
      </c>
      <c r="J28" s="217">
        <v>753.45</v>
      </c>
      <c r="K28" s="96"/>
    </row>
    <row r="29" spans="1:11" s="97" customFormat="1" ht="11.25" customHeight="1">
      <c r="A29" s="99" t="s">
        <v>21</v>
      </c>
      <c r="B29" s="93"/>
      <c r="C29" s="94">
        <v>100052</v>
      </c>
      <c r="D29" s="94">
        <v>92189</v>
      </c>
      <c r="E29" s="94">
        <v>92189</v>
      </c>
      <c r="F29" s="95"/>
      <c r="G29" s="95"/>
      <c r="H29" s="217">
        <v>156.5</v>
      </c>
      <c r="I29" s="217">
        <v>229.375</v>
      </c>
      <c r="J29" s="217">
        <v>213.097</v>
      </c>
      <c r="K29" s="96"/>
    </row>
    <row r="30" spans="1:11" s="97" customFormat="1" ht="11.25" customHeight="1">
      <c r="A30" s="99" t="s">
        <v>22</v>
      </c>
      <c r="B30" s="93"/>
      <c r="C30" s="94">
        <v>169075</v>
      </c>
      <c r="D30" s="94">
        <v>171826</v>
      </c>
      <c r="E30" s="94">
        <v>187500</v>
      </c>
      <c r="F30" s="95"/>
      <c r="G30" s="95"/>
      <c r="H30" s="217">
        <v>376.83</v>
      </c>
      <c r="I30" s="217">
        <v>470.844</v>
      </c>
      <c r="J30" s="217">
        <v>484.106</v>
      </c>
      <c r="K30" s="96"/>
    </row>
    <row r="31" spans="1:11" s="106" customFormat="1" ht="11.25" customHeight="1">
      <c r="A31" s="107" t="s">
        <v>23</v>
      </c>
      <c r="B31" s="101"/>
      <c r="C31" s="102">
        <v>455747</v>
      </c>
      <c r="D31" s="102">
        <v>454322</v>
      </c>
      <c r="E31" s="102">
        <v>469689</v>
      </c>
      <c r="F31" s="103">
        <v>103.38240278921117</v>
      </c>
      <c r="G31" s="104"/>
      <c r="H31" s="218">
        <v>1318.491</v>
      </c>
      <c r="I31" s="219">
        <v>1537.4160000000002</v>
      </c>
      <c r="J31" s="219">
        <v>1450.653</v>
      </c>
      <c r="K31" s="105">
        <v>94.35656972478495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7"/>
      <c r="I32" s="217"/>
      <c r="J32" s="217"/>
      <c r="K32" s="96"/>
    </row>
    <row r="33" spans="1:11" s="97" customFormat="1" ht="11.25" customHeight="1">
      <c r="A33" s="99" t="s">
        <v>24</v>
      </c>
      <c r="B33" s="93"/>
      <c r="C33" s="94">
        <v>38679</v>
      </c>
      <c r="D33" s="94">
        <v>35800</v>
      </c>
      <c r="E33" s="94">
        <v>35750</v>
      </c>
      <c r="F33" s="95"/>
      <c r="G33" s="95"/>
      <c r="H33" s="217">
        <v>130.748</v>
      </c>
      <c r="I33" s="217">
        <v>123.5</v>
      </c>
      <c r="J33" s="217"/>
      <c r="K33" s="96"/>
    </row>
    <row r="34" spans="1:11" s="97" customFormat="1" ht="11.25" customHeight="1">
      <c r="A34" s="99" t="s">
        <v>25</v>
      </c>
      <c r="B34" s="93"/>
      <c r="C34" s="94">
        <v>19625</v>
      </c>
      <c r="D34" s="94">
        <v>18070</v>
      </c>
      <c r="E34" s="94">
        <v>15600</v>
      </c>
      <c r="F34" s="95"/>
      <c r="G34" s="95"/>
      <c r="H34" s="217">
        <v>56.322</v>
      </c>
      <c r="I34" s="217">
        <v>70</v>
      </c>
      <c r="J34" s="217"/>
      <c r="K34" s="96"/>
    </row>
    <row r="35" spans="1:11" s="97" customFormat="1" ht="11.25" customHeight="1">
      <c r="A35" s="99" t="s">
        <v>26</v>
      </c>
      <c r="B35" s="93"/>
      <c r="C35" s="94">
        <v>111312</v>
      </c>
      <c r="D35" s="94">
        <v>108000</v>
      </c>
      <c r="E35" s="94">
        <v>105450</v>
      </c>
      <c r="F35" s="95"/>
      <c r="G35" s="95"/>
      <c r="H35" s="217">
        <v>418.212</v>
      </c>
      <c r="I35" s="217">
        <v>486.3</v>
      </c>
      <c r="J35" s="217"/>
      <c r="K35" s="96"/>
    </row>
    <row r="36" spans="1:11" s="97" customFormat="1" ht="11.25" customHeight="1">
      <c r="A36" s="99" t="s">
        <v>27</v>
      </c>
      <c r="B36" s="93"/>
      <c r="C36" s="94">
        <v>13207</v>
      </c>
      <c r="D36" s="94">
        <v>13207</v>
      </c>
      <c r="E36" s="94">
        <v>14200</v>
      </c>
      <c r="F36" s="95"/>
      <c r="G36" s="95"/>
      <c r="H36" s="217">
        <v>29.417</v>
      </c>
      <c r="I36" s="217">
        <v>35.3</v>
      </c>
      <c r="J36" s="217"/>
      <c r="K36" s="96"/>
    </row>
    <row r="37" spans="1:11" s="106" customFormat="1" ht="11.25" customHeight="1">
      <c r="A37" s="100" t="s">
        <v>28</v>
      </c>
      <c r="B37" s="101"/>
      <c r="C37" s="102">
        <v>182823</v>
      </c>
      <c r="D37" s="102">
        <v>175077</v>
      </c>
      <c r="E37" s="102">
        <v>171000</v>
      </c>
      <c r="F37" s="103">
        <v>97.67131033773711</v>
      </c>
      <c r="G37" s="104"/>
      <c r="H37" s="218">
        <v>634.699</v>
      </c>
      <c r="I37" s="219">
        <v>715.0999999999999</v>
      </c>
      <c r="J37" s="219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7"/>
      <c r="I38" s="217"/>
      <c r="J38" s="217"/>
      <c r="K38" s="96"/>
    </row>
    <row r="39" spans="1:11" s="106" customFormat="1" ht="11.25" customHeight="1">
      <c r="A39" s="100" t="s">
        <v>29</v>
      </c>
      <c r="B39" s="101"/>
      <c r="C39" s="102">
        <v>19303</v>
      </c>
      <c r="D39" s="102">
        <v>19303</v>
      </c>
      <c r="E39" s="102">
        <v>20200</v>
      </c>
      <c r="F39" s="103">
        <v>104.64694607055898</v>
      </c>
      <c r="G39" s="104"/>
      <c r="H39" s="218">
        <v>28.607</v>
      </c>
      <c r="I39" s="219">
        <v>28.5</v>
      </c>
      <c r="J39" s="219">
        <v>29.9</v>
      </c>
      <c r="K39" s="105">
        <v>104.91228070175438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7"/>
      <c r="I40" s="217"/>
      <c r="J40" s="217"/>
      <c r="K40" s="96"/>
    </row>
    <row r="41" spans="1:11" s="97" customFormat="1" ht="11.25" customHeight="1">
      <c r="A41" s="92" t="s">
        <v>30</v>
      </c>
      <c r="B41" s="93"/>
      <c r="C41" s="94">
        <v>53271</v>
      </c>
      <c r="D41" s="94">
        <v>50688</v>
      </c>
      <c r="E41" s="94">
        <v>51986</v>
      </c>
      <c r="F41" s="95"/>
      <c r="G41" s="95"/>
      <c r="H41" s="217">
        <v>37.051</v>
      </c>
      <c r="I41" s="217">
        <v>150.574</v>
      </c>
      <c r="J41" s="217">
        <v>153.756</v>
      </c>
      <c r="K41" s="96"/>
    </row>
    <row r="42" spans="1:11" s="97" customFormat="1" ht="11.25" customHeight="1">
      <c r="A42" s="99" t="s">
        <v>31</v>
      </c>
      <c r="B42" s="93"/>
      <c r="C42" s="94">
        <v>141194</v>
      </c>
      <c r="D42" s="94">
        <v>134093</v>
      </c>
      <c r="E42" s="94">
        <v>140140</v>
      </c>
      <c r="F42" s="95"/>
      <c r="G42" s="95"/>
      <c r="H42" s="217">
        <v>233.944</v>
      </c>
      <c r="I42" s="217">
        <v>583.051</v>
      </c>
      <c r="J42" s="217">
        <v>484.96</v>
      </c>
      <c r="K42" s="96"/>
    </row>
    <row r="43" spans="1:11" s="97" customFormat="1" ht="11.25" customHeight="1">
      <c r="A43" s="99" t="s">
        <v>32</v>
      </c>
      <c r="B43" s="93"/>
      <c r="C43" s="94">
        <v>18308</v>
      </c>
      <c r="D43" s="94">
        <v>19755</v>
      </c>
      <c r="E43" s="94">
        <v>21300</v>
      </c>
      <c r="F43" s="95"/>
      <c r="G43" s="95"/>
      <c r="H43" s="217">
        <v>23.117</v>
      </c>
      <c r="I43" s="217">
        <v>78.157</v>
      </c>
      <c r="J43" s="217">
        <v>70.44</v>
      </c>
      <c r="K43" s="96"/>
    </row>
    <row r="44" spans="1:11" s="97" customFormat="1" ht="11.25" customHeight="1">
      <c r="A44" s="99" t="s">
        <v>33</v>
      </c>
      <c r="B44" s="93"/>
      <c r="C44" s="94">
        <v>116910</v>
      </c>
      <c r="D44" s="94">
        <v>116503</v>
      </c>
      <c r="E44" s="94">
        <v>116000</v>
      </c>
      <c r="F44" s="95"/>
      <c r="G44" s="95"/>
      <c r="H44" s="217">
        <v>111.36</v>
      </c>
      <c r="I44" s="217">
        <v>520.708</v>
      </c>
      <c r="J44" s="217">
        <v>422</v>
      </c>
      <c r="K44" s="96"/>
    </row>
    <row r="45" spans="1:11" s="97" customFormat="1" ht="11.25" customHeight="1">
      <c r="A45" s="99" t="s">
        <v>34</v>
      </c>
      <c r="B45" s="93"/>
      <c r="C45" s="94">
        <v>39882</v>
      </c>
      <c r="D45" s="94">
        <v>37105</v>
      </c>
      <c r="E45" s="94">
        <v>36000</v>
      </c>
      <c r="F45" s="95"/>
      <c r="G45" s="95"/>
      <c r="H45" s="217">
        <v>53.929</v>
      </c>
      <c r="I45" s="217">
        <v>149.981</v>
      </c>
      <c r="J45" s="217">
        <v>115.5</v>
      </c>
      <c r="K45" s="96"/>
    </row>
    <row r="46" spans="1:11" s="97" customFormat="1" ht="11.25" customHeight="1">
      <c r="A46" s="99" t="s">
        <v>35</v>
      </c>
      <c r="B46" s="93"/>
      <c r="C46" s="94">
        <v>79048</v>
      </c>
      <c r="D46" s="94">
        <v>74137</v>
      </c>
      <c r="E46" s="94">
        <v>74000</v>
      </c>
      <c r="F46" s="95"/>
      <c r="G46" s="95"/>
      <c r="H46" s="217">
        <v>105.957</v>
      </c>
      <c r="I46" s="217">
        <v>237.336</v>
      </c>
      <c r="J46" s="217">
        <v>177.6</v>
      </c>
      <c r="K46" s="96"/>
    </row>
    <row r="47" spans="1:11" s="97" customFormat="1" ht="11.25" customHeight="1">
      <c r="A47" s="99" t="s">
        <v>36</v>
      </c>
      <c r="B47" s="93"/>
      <c r="C47" s="94">
        <v>93032</v>
      </c>
      <c r="D47" s="94">
        <v>85432</v>
      </c>
      <c r="E47" s="94">
        <v>92340</v>
      </c>
      <c r="F47" s="95"/>
      <c r="G47" s="95"/>
      <c r="H47" s="217">
        <v>140.632</v>
      </c>
      <c r="I47" s="217">
        <v>298.548</v>
      </c>
      <c r="J47" s="217">
        <v>282.662</v>
      </c>
      <c r="K47" s="96"/>
    </row>
    <row r="48" spans="1:11" s="97" customFormat="1" ht="11.25" customHeight="1">
      <c r="A48" s="99" t="s">
        <v>37</v>
      </c>
      <c r="B48" s="93"/>
      <c r="C48" s="94">
        <v>181970</v>
      </c>
      <c r="D48" s="94">
        <v>183572</v>
      </c>
      <c r="E48" s="94">
        <v>182750</v>
      </c>
      <c r="F48" s="95"/>
      <c r="G48" s="95"/>
      <c r="H48" s="217">
        <v>191.557</v>
      </c>
      <c r="I48" s="217">
        <v>743.618</v>
      </c>
      <c r="J48" s="217">
        <v>679</v>
      </c>
      <c r="K48" s="96"/>
    </row>
    <row r="49" spans="1:11" s="97" customFormat="1" ht="11.25" customHeight="1">
      <c r="A49" s="99" t="s">
        <v>38</v>
      </c>
      <c r="B49" s="93"/>
      <c r="C49" s="94">
        <v>57169</v>
      </c>
      <c r="D49" s="94">
        <v>61838</v>
      </c>
      <c r="E49" s="94">
        <v>58800</v>
      </c>
      <c r="F49" s="95"/>
      <c r="G49" s="95"/>
      <c r="H49" s="217">
        <v>75.562</v>
      </c>
      <c r="I49" s="217">
        <v>252.228</v>
      </c>
      <c r="J49" s="217">
        <v>220.76</v>
      </c>
      <c r="K49" s="96"/>
    </row>
    <row r="50" spans="1:11" s="106" customFormat="1" ht="11.25" customHeight="1">
      <c r="A50" s="107" t="s">
        <v>39</v>
      </c>
      <c r="B50" s="101"/>
      <c r="C50" s="102">
        <v>780784</v>
      </c>
      <c r="D50" s="102">
        <v>763123</v>
      </c>
      <c r="E50" s="102">
        <v>773316</v>
      </c>
      <c r="F50" s="103">
        <v>101.33569555628647</v>
      </c>
      <c r="G50" s="104"/>
      <c r="H50" s="218">
        <v>973.109</v>
      </c>
      <c r="I50" s="219">
        <v>3014.201</v>
      </c>
      <c r="J50" s="219">
        <v>2606.678</v>
      </c>
      <c r="K50" s="105">
        <v>86.47989964836452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7"/>
      <c r="I51" s="217"/>
      <c r="J51" s="217"/>
      <c r="K51" s="96"/>
    </row>
    <row r="52" spans="1:11" s="106" customFormat="1" ht="11.25" customHeight="1">
      <c r="A52" s="100" t="s">
        <v>40</v>
      </c>
      <c r="B52" s="101"/>
      <c r="C52" s="102">
        <v>42927</v>
      </c>
      <c r="D52" s="102">
        <v>39510</v>
      </c>
      <c r="E52" s="102">
        <v>39510</v>
      </c>
      <c r="F52" s="103">
        <v>100</v>
      </c>
      <c r="G52" s="104"/>
      <c r="H52" s="218">
        <v>66.789</v>
      </c>
      <c r="I52" s="219">
        <v>86.182</v>
      </c>
      <c r="J52" s="219">
        <v>86.182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7"/>
      <c r="I53" s="217"/>
      <c r="J53" s="217"/>
      <c r="K53" s="96"/>
    </row>
    <row r="54" spans="1:11" s="97" customFormat="1" ht="11.25" customHeight="1">
      <c r="A54" s="99" t="s">
        <v>41</v>
      </c>
      <c r="B54" s="93"/>
      <c r="C54" s="94">
        <v>131713</v>
      </c>
      <c r="D54" s="94">
        <v>130812</v>
      </c>
      <c r="E54" s="94">
        <v>133000</v>
      </c>
      <c r="F54" s="95"/>
      <c r="G54" s="95"/>
      <c r="H54" s="217">
        <v>320.18</v>
      </c>
      <c r="I54" s="217">
        <v>389.502</v>
      </c>
      <c r="J54" s="217">
        <v>337.25</v>
      </c>
      <c r="K54" s="96"/>
    </row>
    <row r="55" spans="1:11" s="97" customFormat="1" ht="11.25" customHeight="1">
      <c r="A55" s="99" t="s">
        <v>42</v>
      </c>
      <c r="B55" s="93"/>
      <c r="C55" s="94">
        <v>144431</v>
      </c>
      <c r="D55" s="94">
        <v>145789</v>
      </c>
      <c r="E55" s="94">
        <v>148000</v>
      </c>
      <c r="F55" s="95"/>
      <c r="G55" s="95"/>
      <c r="H55" s="217">
        <v>411.48</v>
      </c>
      <c r="I55" s="217">
        <v>451.946</v>
      </c>
      <c r="J55" s="217">
        <v>392.2</v>
      </c>
      <c r="K55" s="96"/>
    </row>
    <row r="56" spans="1:11" s="97" customFormat="1" ht="11.25" customHeight="1">
      <c r="A56" s="99" t="s">
        <v>43</v>
      </c>
      <c r="B56" s="93"/>
      <c r="C56" s="94">
        <v>261224</v>
      </c>
      <c r="D56" s="94">
        <v>264321</v>
      </c>
      <c r="E56" s="94">
        <v>273630</v>
      </c>
      <c r="F56" s="95"/>
      <c r="G56" s="95"/>
      <c r="H56" s="217">
        <v>718.133</v>
      </c>
      <c r="I56" s="217">
        <v>806.708</v>
      </c>
      <c r="J56" s="217">
        <v>868.7</v>
      </c>
      <c r="K56" s="96"/>
    </row>
    <row r="57" spans="1:11" s="97" customFormat="1" ht="11.25" customHeight="1">
      <c r="A57" s="99" t="s">
        <v>44</v>
      </c>
      <c r="B57" s="93"/>
      <c r="C57" s="94">
        <v>93478</v>
      </c>
      <c r="D57" s="94">
        <v>88265</v>
      </c>
      <c r="E57" s="94">
        <v>88265</v>
      </c>
      <c r="F57" s="95"/>
      <c r="G57" s="95"/>
      <c r="H57" s="217">
        <v>160.827</v>
      </c>
      <c r="I57" s="217">
        <v>262.044</v>
      </c>
      <c r="J57" s="217">
        <v>236.432</v>
      </c>
      <c r="K57" s="96"/>
    </row>
    <row r="58" spans="1:11" s="97" customFormat="1" ht="11.25" customHeight="1">
      <c r="A58" s="99" t="s">
        <v>45</v>
      </c>
      <c r="B58" s="93"/>
      <c r="C58" s="94">
        <v>150855</v>
      </c>
      <c r="D58" s="94">
        <v>148922</v>
      </c>
      <c r="E58" s="94">
        <v>148922</v>
      </c>
      <c r="F58" s="95"/>
      <c r="G58" s="95"/>
      <c r="H58" s="217">
        <v>246.198</v>
      </c>
      <c r="I58" s="217">
        <v>519.811</v>
      </c>
      <c r="J58" s="217">
        <v>408.707</v>
      </c>
      <c r="K58" s="96"/>
    </row>
    <row r="59" spans="1:11" s="106" customFormat="1" ht="11.25" customHeight="1">
      <c r="A59" s="100" t="s">
        <v>46</v>
      </c>
      <c r="B59" s="101"/>
      <c r="C59" s="102">
        <v>781701</v>
      </c>
      <c r="D59" s="102">
        <v>778109</v>
      </c>
      <c r="E59" s="102">
        <v>791817</v>
      </c>
      <c r="F59" s="103">
        <v>101.76170690738701</v>
      </c>
      <c r="G59" s="104"/>
      <c r="H59" s="218">
        <v>1856.8180000000002</v>
      </c>
      <c r="I59" s="219">
        <v>2430.011</v>
      </c>
      <c r="J59" s="219">
        <v>2243.289</v>
      </c>
      <c r="K59" s="105">
        <v>92.31600186171998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7"/>
      <c r="I60" s="217"/>
      <c r="J60" s="217"/>
      <c r="K60" s="96"/>
    </row>
    <row r="61" spans="1:11" s="97" customFormat="1" ht="11.25" customHeight="1">
      <c r="A61" s="99" t="s">
        <v>47</v>
      </c>
      <c r="B61" s="93"/>
      <c r="C61" s="94">
        <v>2503</v>
      </c>
      <c r="D61" s="94">
        <v>2800</v>
      </c>
      <c r="E61" s="94">
        <v>3100</v>
      </c>
      <c r="F61" s="95"/>
      <c r="G61" s="95"/>
      <c r="H61" s="217">
        <v>4.59</v>
      </c>
      <c r="I61" s="217">
        <v>4.883</v>
      </c>
      <c r="J61" s="217">
        <v>4.728</v>
      </c>
      <c r="K61" s="96"/>
    </row>
    <row r="62" spans="1:11" s="97" customFormat="1" ht="11.25" customHeight="1">
      <c r="A62" s="99" t="s">
        <v>48</v>
      </c>
      <c r="B62" s="93"/>
      <c r="C62" s="94">
        <v>3425</v>
      </c>
      <c r="D62" s="94">
        <v>2900</v>
      </c>
      <c r="E62" s="94">
        <v>3030</v>
      </c>
      <c r="F62" s="95"/>
      <c r="G62" s="95"/>
      <c r="H62" s="217">
        <v>4.322</v>
      </c>
      <c r="I62" s="217">
        <v>3.484</v>
      </c>
      <c r="J62" s="217"/>
      <c r="K62" s="96"/>
    </row>
    <row r="63" spans="1:11" s="97" customFormat="1" ht="11.25" customHeight="1">
      <c r="A63" s="99" t="s">
        <v>49</v>
      </c>
      <c r="B63" s="93"/>
      <c r="C63" s="94">
        <v>8823</v>
      </c>
      <c r="D63" s="94">
        <v>8561</v>
      </c>
      <c r="E63" s="94">
        <v>8345</v>
      </c>
      <c r="F63" s="95"/>
      <c r="G63" s="95"/>
      <c r="H63" s="217">
        <v>17.43</v>
      </c>
      <c r="I63" s="217">
        <v>23.656</v>
      </c>
      <c r="J63" s="217"/>
      <c r="K63" s="96"/>
    </row>
    <row r="64" spans="1:11" s="106" customFormat="1" ht="11.25" customHeight="1">
      <c r="A64" s="100" t="s">
        <v>50</v>
      </c>
      <c r="B64" s="101"/>
      <c r="C64" s="102">
        <v>14751</v>
      </c>
      <c r="D64" s="102">
        <v>14261</v>
      </c>
      <c r="E64" s="102">
        <v>14475</v>
      </c>
      <c r="F64" s="103">
        <v>101.50059603113387</v>
      </c>
      <c r="G64" s="104"/>
      <c r="H64" s="218">
        <v>26.342</v>
      </c>
      <c r="I64" s="219">
        <v>32.022999999999996</v>
      </c>
      <c r="J64" s="219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7"/>
      <c r="I65" s="217"/>
      <c r="J65" s="217"/>
      <c r="K65" s="96"/>
    </row>
    <row r="66" spans="1:11" s="106" customFormat="1" ht="11.25" customHeight="1">
      <c r="A66" s="100" t="s">
        <v>51</v>
      </c>
      <c r="B66" s="101"/>
      <c r="C66" s="102">
        <v>21879</v>
      </c>
      <c r="D66" s="102">
        <v>21096</v>
      </c>
      <c r="E66" s="102">
        <v>20849</v>
      </c>
      <c r="F66" s="103">
        <v>98.82916192643155</v>
      </c>
      <c r="G66" s="104"/>
      <c r="H66" s="218">
        <v>24.965</v>
      </c>
      <c r="I66" s="219">
        <v>28.161</v>
      </c>
      <c r="J66" s="219">
        <v>26.773</v>
      </c>
      <c r="K66" s="105">
        <v>95.07119775576152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7"/>
      <c r="I67" s="217"/>
      <c r="J67" s="217"/>
      <c r="K67" s="96"/>
    </row>
    <row r="68" spans="1:11" s="97" customFormat="1" ht="11.25" customHeight="1">
      <c r="A68" s="99" t="s">
        <v>52</v>
      </c>
      <c r="B68" s="93"/>
      <c r="C68" s="94">
        <v>56097</v>
      </c>
      <c r="D68" s="94">
        <v>55920</v>
      </c>
      <c r="E68" s="94">
        <v>55000</v>
      </c>
      <c r="F68" s="95"/>
      <c r="G68" s="95"/>
      <c r="H68" s="217">
        <v>120.404</v>
      </c>
      <c r="I68" s="217">
        <v>232.5</v>
      </c>
      <c r="J68" s="217">
        <v>113</v>
      </c>
      <c r="K68" s="96"/>
    </row>
    <row r="69" spans="1:11" s="97" customFormat="1" ht="11.25" customHeight="1">
      <c r="A69" s="99" t="s">
        <v>53</v>
      </c>
      <c r="B69" s="93"/>
      <c r="C69" s="94">
        <v>823</v>
      </c>
      <c r="D69" s="94">
        <v>770</v>
      </c>
      <c r="E69" s="94">
        <v>800</v>
      </c>
      <c r="F69" s="95"/>
      <c r="G69" s="95"/>
      <c r="H69" s="217">
        <v>1.622</v>
      </c>
      <c r="I69" s="217">
        <v>2.45</v>
      </c>
      <c r="J69" s="217">
        <v>1.5</v>
      </c>
      <c r="K69" s="96"/>
    </row>
    <row r="70" spans="1:11" s="106" customFormat="1" ht="11.25" customHeight="1">
      <c r="A70" s="100" t="s">
        <v>54</v>
      </c>
      <c r="B70" s="101"/>
      <c r="C70" s="102">
        <v>56920</v>
      </c>
      <c r="D70" s="102">
        <v>56690</v>
      </c>
      <c r="E70" s="102">
        <v>55800</v>
      </c>
      <c r="F70" s="103">
        <v>98.43005821132475</v>
      </c>
      <c r="G70" s="104"/>
      <c r="H70" s="218">
        <v>122.026</v>
      </c>
      <c r="I70" s="219">
        <v>234.95</v>
      </c>
      <c r="J70" s="219">
        <v>114.5</v>
      </c>
      <c r="K70" s="105">
        <v>48.73377314322197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7"/>
      <c r="I71" s="217"/>
      <c r="J71" s="217"/>
      <c r="K71" s="96"/>
    </row>
    <row r="72" spans="1:11" s="97" customFormat="1" ht="11.25" customHeight="1">
      <c r="A72" s="99" t="s">
        <v>55</v>
      </c>
      <c r="B72" s="93"/>
      <c r="C72" s="94">
        <v>8816</v>
      </c>
      <c r="D72" s="94">
        <v>8200</v>
      </c>
      <c r="E72" s="94">
        <v>8409</v>
      </c>
      <c r="F72" s="95"/>
      <c r="G72" s="95"/>
      <c r="H72" s="217">
        <v>13.818</v>
      </c>
      <c r="I72" s="217">
        <v>15.235</v>
      </c>
      <c r="J72" s="217">
        <v>14.848</v>
      </c>
      <c r="K72" s="96"/>
    </row>
    <row r="73" spans="1:11" s="97" customFormat="1" ht="11.25" customHeight="1">
      <c r="A73" s="99" t="s">
        <v>56</v>
      </c>
      <c r="B73" s="93"/>
      <c r="C73" s="94">
        <v>9262</v>
      </c>
      <c r="D73" s="94">
        <v>9765</v>
      </c>
      <c r="E73" s="94">
        <v>9749</v>
      </c>
      <c r="F73" s="95"/>
      <c r="G73" s="95"/>
      <c r="H73" s="217">
        <v>27.54</v>
      </c>
      <c r="I73" s="217">
        <v>51.708</v>
      </c>
      <c r="J73" s="217">
        <v>51.708</v>
      </c>
      <c r="K73" s="96"/>
    </row>
    <row r="74" spans="1:11" s="97" customFormat="1" ht="11.25" customHeight="1">
      <c r="A74" s="99" t="s">
        <v>57</v>
      </c>
      <c r="B74" s="93"/>
      <c r="C74" s="94">
        <v>14470</v>
      </c>
      <c r="D74" s="94">
        <v>18589</v>
      </c>
      <c r="E74" s="94">
        <v>18500</v>
      </c>
      <c r="F74" s="95"/>
      <c r="G74" s="95"/>
      <c r="H74" s="217">
        <v>24.357</v>
      </c>
      <c r="I74" s="217">
        <v>80.502</v>
      </c>
      <c r="J74" s="217">
        <v>32.05</v>
      </c>
      <c r="K74" s="96"/>
    </row>
    <row r="75" spans="1:11" s="97" customFormat="1" ht="11.25" customHeight="1">
      <c r="A75" s="99" t="s">
        <v>58</v>
      </c>
      <c r="B75" s="93"/>
      <c r="C75" s="94">
        <v>44320</v>
      </c>
      <c r="D75" s="94">
        <v>42230</v>
      </c>
      <c r="E75" s="94">
        <v>42230</v>
      </c>
      <c r="F75" s="95"/>
      <c r="G75" s="95"/>
      <c r="H75" s="217">
        <v>65.502</v>
      </c>
      <c r="I75" s="217">
        <v>62.198</v>
      </c>
      <c r="J75" s="217">
        <v>62.959</v>
      </c>
      <c r="K75" s="96"/>
    </row>
    <row r="76" spans="1:11" s="97" customFormat="1" ht="11.25" customHeight="1">
      <c r="A76" s="99" t="s">
        <v>59</v>
      </c>
      <c r="B76" s="93"/>
      <c r="C76" s="94">
        <v>1380</v>
      </c>
      <c r="D76" s="94">
        <v>1289</v>
      </c>
      <c r="E76" s="94">
        <v>1289</v>
      </c>
      <c r="F76" s="95"/>
      <c r="G76" s="95"/>
      <c r="H76" s="217">
        <v>5.35</v>
      </c>
      <c r="I76" s="217">
        <v>4.995</v>
      </c>
      <c r="J76" s="217">
        <v>4.055</v>
      </c>
      <c r="K76" s="96"/>
    </row>
    <row r="77" spans="1:11" s="97" customFormat="1" ht="11.25" customHeight="1">
      <c r="A77" s="99" t="s">
        <v>60</v>
      </c>
      <c r="B77" s="93"/>
      <c r="C77" s="94">
        <v>7848</v>
      </c>
      <c r="D77" s="94">
        <v>7098</v>
      </c>
      <c r="E77" s="94">
        <v>7098</v>
      </c>
      <c r="F77" s="95"/>
      <c r="G77" s="95"/>
      <c r="H77" s="217">
        <v>17.825</v>
      </c>
      <c r="I77" s="217">
        <v>25.6</v>
      </c>
      <c r="J77" s="217">
        <v>25.589</v>
      </c>
      <c r="K77" s="96"/>
    </row>
    <row r="78" spans="1:11" s="97" customFormat="1" ht="11.25" customHeight="1">
      <c r="A78" s="99" t="s">
        <v>61</v>
      </c>
      <c r="B78" s="93"/>
      <c r="C78" s="94">
        <v>12804</v>
      </c>
      <c r="D78" s="94">
        <v>13276</v>
      </c>
      <c r="E78" s="94">
        <v>13220</v>
      </c>
      <c r="F78" s="95"/>
      <c r="G78" s="95"/>
      <c r="H78" s="217">
        <v>33.612</v>
      </c>
      <c r="I78" s="217">
        <v>54.526</v>
      </c>
      <c r="J78" s="217">
        <v>34.521</v>
      </c>
      <c r="K78" s="96"/>
    </row>
    <row r="79" spans="1:11" s="97" customFormat="1" ht="11.25" customHeight="1">
      <c r="A79" s="99" t="s">
        <v>62</v>
      </c>
      <c r="B79" s="93"/>
      <c r="C79" s="94">
        <v>22196</v>
      </c>
      <c r="D79" s="94">
        <v>24228</v>
      </c>
      <c r="E79" s="94">
        <v>22055</v>
      </c>
      <c r="F79" s="95"/>
      <c r="G79" s="95"/>
      <c r="H79" s="217">
        <v>50.764</v>
      </c>
      <c r="I79" s="217">
        <v>103.481</v>
      </c>
      <c r="J79" s="217">
        <v>44.11</v>
      </c>
      <c r="K79" s="96"/>
    </row>
    <row r="80" spans="1:11" s="106" customFormat="1" ht="11.25" customHeight="1">
      <c r="A80" s="107" t="s">
        <v>63</v>
      </c>
      <c r="B80" s="101"/>
      <c r="C80" s="102">
        <v>121096</v>
      </c>
      <c r="D80" s="102">
        <v>124675</v>
      </c>
      <c r="E80" s="102">
        <v>122550</v>
      </c>
      <c r="F80" s="103">
        <v>98.29556847804291</v>
      </c>
      <c r="G80" s="104"/>
      <c r="H80" s="218">
        <v>238.76799999999997</v>
      </c>
      <c r="I80" s="219">
        <v>398.245</v>
      </c>
      <c r="J80" s="219">
        <v>269.84000000000003</v>
      </c>
      <c r="K80" s="105">
        <v>67.75728508832503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7"/>
      <c r="I81" s="217"/>
      <c r="J81" s="217"/>
      <c r="K81" s="96"/>
    </row>
    <row r="82" spans="1:11" s="97" customFormat="1" ht="11.25" customHeight="1">
      <c r="A82" s="99" t="s">
        <v>64</v>
      </c>
      <c r="B82" s="93"/>
      <c r="C82" s="94">
        <v>122</v>
      </c>
      <c r="D82" s="94">
        <v>122</v>
      </c>
      <c r="E82" s="94">
        <v>122</v>
      </c>
      <c r="F82" s="95"/>
      <c r="G82" s="95"/>
      <c r="H82" s="217">
        <v>0.192</v>
      </c>
      <c r="I82" s="217">
        <v>0.192</v>
      </c>
      <c r="J82" s="217">
        <v>0.192</v>
      </c>
      <c r="K82" s="96"/>
    </row>
    <row r="83" spans="1:11" s="97" customFormat="1" ht="11.25" customHeight="1">
      <c r="A83" s="99" t="s">
        <v>65</v>
      </c>
      <c r="B83" s="93"/>
      <c r="C83" s="94">
        <v>52</v>
      </c>
      <c r="D83" s="94">
        <v>50</v>
      </c>
      <c r="E83" s="94">
        <v>50</v>
      </c>
      <c r="F83" s="95"/>
      <c r="G83" s="95"/>
      <c r="H83" s="217">
        <v>0.052</v>
      </c>
      <c r="I83" s="217">
        <v>0.05</v>
      </c>
      <c r="J83" s="217">
        <v>0.05</v>
      </c>
      <c r="K83" s="96"/>
    </row>
    <row r="84" spans="1:11" s="106" customFormat="1" ht="11.25" customHeight="1">
      <c r="A84" s="100" t="s">
        <v>66</v>
      </c>
      <c r="B84" s="101"/>
      <c r="C84" s="102">
        <v>174</v>
      </c>
      <c r="D84" s="102">
        <v>172</v>
      </c>
      <c r="E84" s="102">
        <v>172</v>
      </c>
      <c r="F84" s="103">
        <v>100</v>
      </c>
      <c r="G84" s="104"/>
      <c r="H84" s="218">
        <v>0.244</v>
      </c>
      <c r="I84" s="219">
        <v>0.242</v>
      </c>
      <c r="J84" s="219">
        <v>0.242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7"/>
      <c r="I85" s="217"/>
      <c r="J85" s="217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0"/>
      <c r="I86" s="221"/>
      <c r="J86" s="221"/>
      <c r="K86" s="114"/>
    </row>
    <row r="87" spans="1:11" s="106" customFormat="1" ht="11.25" customHeight="1">
      <c r="A87" s="115" t="s">
        <v>67</v>
      </c>
      <c r="B87" s="116"/>
      <c r="C87" s="117">
        <v>2597527</v>
      </c>
      <c r="D87" s="117">
        <v>2562169</v>
      </c>
      <c r="E87" s="117">
        <v>2595209</v>
      </c>
      <c r="F87" s="118">
        <f>IF(D87&gt;0,100*E87/D87,0)</f>
        <v>101.28953242350524</v>
      </c>
      <c r="G87" s="104"/>
      <c r="H87" s="222">
        <v>5785.9439999999995</v>
      </c>
      <c r="I87" s="223">
        <v>8993.894</v>
      </c>
      <c r="J87" s="223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2019-04-04T09:33:18Z</cp:lastPrinted>
  <dcterms:created xsi:type="dcterms:W3CDTF">2019-03-29T09:36:31Z</dcterms:created>
  <dcterms:modified xsi:type="dcterms:W3CDTF">2019-04-12T08:01:45Z</dcterms:modified>
  <cp:category/>
  <cp:version/>
  <cp:contentType/>
  <cp:contentStatus/>
</cp:coreProperties>
</file>