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08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ave4ena" sheetId="8" r:id="rId8"/>
    <sheet name="cen5eno" sheetId="9" r:id="rId9"/>
    <sheet name="tri6ale" sheetId="10" r:id="rId10"/>
    <sheet name="maí7aíz" sheetId="11" r:id="rId11"/>
    <sheet name="sor8rgo" sheetId="12" r:id="rId12"/>
    <sheet name="arr9roz" sheetId="13" r:id="rId13"/>
    <sheet name="pat10día" sheetId="14" r:id="rId14"/>
    <sheet name="pat11tal" sheetId="15" r:id="rId15"/>
    <sheet name="rem12no)" sheetId="16" r:id="rId16"/>
    <sheet name="alg13dón" sheetId="17" r:id="rId17"/>
    <sheet name="gir14sol" sheetId="18" r:id="rId18"/>
    <sheet name="tab15aco" sheetId="19" r:id="rId19"/>
    <sheet name="col16tal" sheetId="20" r:id="rId20"/>
    <sheet name="tom17-V)" sheetId="21" r:id="rId21"/>
    <sheet name="tom18II)" sheetId="22" r:id="rId22"/>
    <sheet name="tom19tal" sheetId="23" r:id="rId23"/>
    <sheet name="tom20rva" sheetId="24" r:id="rId24"/>
    <sheet name="pim21rva" sheetId="25" r:id="rId25"/>
    <sheet name="alc22ofa" sheetId="26" r:id="rId26"/>
    <sheet name="ceb23osa" sheetId="27" r:id="rId27"/>
    <sheet name="ceb24ano" sheetId="28" r:id="rId28"/>
    <sheet name="esc25las" sheetId="29" r:id="rId29"/>
    <sheet name="esp26cas" sheetId="30" r:id="rId30"/>
    <sheet name="cha27ñón" sheetId="31" r:id="rId31"/>
    <sheet name="otr28tas" sheetId="32" r:id="rId32"/>
    <sheet name="bró29oli" sheetId="33" r:id="rId33"/>
    <sheet name="cal30cín" sheetId="34" r:id="rId34"/>
    <sheet name="nab31abo" sheetId="35" r:id="rId35"/>
    <sheet name="ráb32ano" sheetId="36" r:id="rId36"/>
    <sheet name="pom33elo" sheetId="37" r:id="rId37"/>
    <sheet name="sat34mas" sheetId="38" r:id="rId38"/>
    <sheet name="cle35nas" sheetId="39" r:id="rId39"/>
    <sheet name="man36esa" sheetId="40" r:id="rId40"/>
    <sheet name="per37tal" sheetId="41" r:id="rId41"/>
    <sheet name="hig38igo" sheetId="42" r:id="rId42"/>
    <sheet name="nec39ina" sheetId="43" r:id="rId43"/>
    <sheet name="alm40dra" sheetId="44" r:id="rId44"/>
    <sheet name="ave41ana" sheetId="45" r:id="rId45"/>
    <sheet name="uva42esa" sheetId="46" r:id="rId46"/>
    <sheet name="uva43ión" sheetId="47" r:id="rId47"/>
    <sheet name="uva45asa" sheetId="48" r:id="rId48"/>
    <sheet name="ace46ezo" sheetId="49" r:id="rId49"/>
    <sheet name="ace47ara" sheetId="50" r:id="rId50"/>
    <sheet name="ace48ite" sheetId="51" r:id="rId51"/>
  </sheets>
  <externalReferences>
    <externalReference r:id="rId54"/>
    <externalReference r:id="rId55"/>
    <externalReference r:id="rId56"/>
    <externalReference r:id="rId57"/>
  </externalReferences>
  <definedNames>
    <definedName name="_xlnm.Print_Area" localSheetId="0">'portada'!$A$1:$K$70</definedName>
    <definedName name="_xlnm.Print_Area" localSheetId="2">'resumen nacional'!$A$1:$AB$98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8">'ace46ezo'!#REF!</definedName>
    <definedName name="Menú_cuaderno" localSheetId="49">'ace47ara'!#REF!</definedName>
    <definedName name="Menú_cuaderno" localSheetId="50">'ace48ite'!#REF!</definedName>
    <definedName name="Menú_cuaderno" localSheetId="25">'alc22ofa'!#REF!</definedName>
    <definedName name="Menú_cuaderno" localSheetId="16">'alg13dón'!#REF!</definedName>
    <definedName name="Menú_cuaderno" localSheetId="43">'alm40dra'!#REF!</definedName>
    <definedName name="Menú_cuaderno" localSheetId="12">'arr9roz'!#REF!</definedName>
    <definedName name="Menú_cuaderno" localSheetId="44">'ave41ana'!#REF!</definedName>
    <definedName name="Menú_cuaderno" localSheetId="7">'ave4ena'!#REF!</definedName>
    <definedName name="Menú_cuaderno" localSheetId="32">'bró29oli'!#REF!</definedName>
    <definedName name="Menú_cuaderno" localSheetId="33">'cal30cín'!#REF!</definedName>
    <definedName name="Menú_cuaderno" localSheetId="26">'ceb23osa'!#REF!</definedName>
    <definedName name="Menú_cuaderno" localSheetId="27">'ceb24ano'!#REF!</definedName>
    <definedName name="Menú_cuaderno" localSheetId="6">'ceb3ras'!#REF!</definedName>
    <definedName name="Menú_cuaderno" localSheetId="8">'cen5eno'!#REF!</definedName>
    <definedName name="Menú_cuaderno" localSheetId="30">'cha27ñón'!#REF!</definedName>
    <definedName name="Menú_cuaderno" localSheetId="38">'cle35nas'!#REF!</definedName>
    <definedName name="Menú_cuaderno" localSheetId="19">'col16tal'!#REF!</definedName>
    <definedName name="Menú_cuaderno" localSheetId="28">'esc25las'!#REF!</definedName>
    <definedName name="Menú_cuaderno" localSheetId="29">'esp26cas'!#REF!</definedName>
    <definedName name="Menú_cuaderno" localSheetId="17">'gir14sol'!#REF!</definedName>
    <definedName name="Menú_cuaderno" localSheetId="41">'hig38igo'!#REF!</definedName>
    <definedName name="Menú_cuaderno" localSheetId="10">'maí7aíz'!#REF!</definedName>
    <definedName name="Menú_cuaderno" localSheetId="39">'man36esa'!#REF!</definedName>
    <definedName name="Menú_cuaderno" localSheetId="34">'nab31abo'!#REF!</definedName>
    <definedName name="Menú_cuaderno" localSheetId="42">'nec39ina'!#REF!</definedName>
    <definedName name="Menú_cuaderno" localSheetId="31">'otr28tas'!#REF!</definedName>
    <definedName name="Menú_cuaderno" localSheetId="13">'pat10día'!#REF!</definedName>
    <definedName name="Menú_cuaderno" localSheetId="14">'pat11tal'!#REF!</definedName>
    <definedName name="Menú_cuaderno" localSheetId="40">'per37tal'!#REF!</definedName>
    <definedName name="Menú_cuaderno" localSheetId="24">'pim21rva'!#REF!</definedName>
    <definedName name="Menú_cuaderno" localSheetId="36">'pom33elo'!#REF!</definedName>
    <definedName name="Menú_cuaderno" localSheetId="0">'[3]tri0ndo'!#REF!</definedName>
    <definedName name="Menú_cuaderno" localSheetId="35">'ráb32ano'!#REF!</definedName>
    <definedName name="Menú_cuaderno" localSheetId="15">'rem12no)'!#REF!</definedName>
    <definedName name="Menú_cuaderno" localSheetId="37">'sat34mas'!#REF!</definedName>
    <definedName name="Menú_cuaderno" localSheetId="11">'sor8rgo'!#REF!</definedName>
    <definedName name="Menú_cuaderno" localSheetId="18">'tab15aco'!#REF!</definedName>
    <definedName name="Menú_cuaderno" localSheetId="20">'tom17-V)'!#REF!</definedName>
    <definedName name="Menú_cuaderno" localSheetId="21">'tom18II)'!#REF!</definedName>
    <definedName name="Menú_cuaderno" localSheetId="22">'tom19tal'!#REF!</definedName>
    <definedName name="Menú_cuaderno" localSheetId="23">'tom20rva'!#REF!</definedName>
    <definedName name="Menú_cuaderno" localSheetId="4">'tri1uro'!#REF!</definedName>
    <definedName name="Menú_cuaderno" localSheetId="5">'tri2tal'!#REF!</definedName>
    <definedName name="Menú_cuaderno" localSheetId="9">'tri6ale'!#REF!</definedName>
    <definedName name="Menú_cuaderno" localSheetId="45">'uva42esa'!#REF!</definedName>
    <definedName name="Menú_cuaderno" localSheetId="46">'uva43ión'!#REF!</definedName>
    <definedName name="Menú_cuaderno" localSheetId="47">'uva45asa'!#REF!</definedName>
    <definedName name="Menú_cuaderno">'tri0ndo'!#REF!</definedName>
    <definedName name="Menú_índice" localSheetId="0">'[4]índice'!#REF!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'[4]resumen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<sst xmlns="http://schemas.openxmlformats.org/spreadsheetml/2006/main" count="3734" uniqueCount="329">
  <si>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</si>
  <si>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</si>
  <si>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</si>
  <si>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</si>
  <si>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</si>
  <si>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</si>
  <si>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</si>
  <si>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</si>
  <si>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</si>
  <si>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</si>
  <si>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</si>
  <si>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</si>
  <si>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</si>
  <si>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</si>
  <si>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</si>
  <si>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</si>
  <si>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</si>
  <si>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</si>
  <si>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</si>
  <si>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</si>
  <si>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</si>
  <si>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</si>
  <si>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</si>
  <si>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</si>
  <si>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</si>
  <si>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</si>
  <si>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</si>
  <si>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</si>
  <si>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</si>
  <si>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</si>
  <si>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</si>
  <si>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</si>
  <si>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</si>
  <si>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</si>
  <si>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</si>
  <si>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</si>
  <si>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</si>
  <si>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</si>
  <si>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</si>
  <si>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</si>
  <si>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</si>
  <si>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</si>
  <si>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</si>
  <si>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</si>
  <si>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</si>
  <si>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</si>
  <si>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</si>
  <si>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</si>
  <si>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</si>
  <si>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</si>
  <si>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</si>
  <si>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</si>
  <si>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</si>
  <si>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</si>
  <si>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</si>
  <si>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</si>
  <si>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</si>
  <si>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</si>
  <si>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</si>
  <si>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</si>
  <si>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</si>
  <si>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</si>
  <si>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</si>
  <si>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</si>
  <si>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</si>
  <si>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</si>
  <si>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</si>
  <si>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</si>
  <si>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</si>
  <si>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OCTUBRE</t>
  </si>
  <si>
    <t>TRIGO DURO</t>
  </si>
  <si>
    <t>TRIGO TOTAL</t>
  </si>
  <si>
    <t>CEBADA DE SEIS CARRERAS</t>
  </si>
  <si>
    <t>AVENA</t>
  </si>
  <si>
    <t>CENTENO</t>
  </si>
  <si>
    <t>TRITICALE</t>
  </si>
  <si>
    <t>MAÍZ</t>
  </si>
  <si>
    <t>SORGO</t>
  </si>
  <si>
    <t>ARROZ</t>
  </si>
  <si>
    <t>PATATA TARDÍA</t>
  </si>
  <si>
    <t>PATATA TOTAL</t>
  </si>
  <si>
    <t>REMOLACHA AZUCARERA (R. VERANO)</t>
  </si>
  <si>
    <t>ALGODÓN</t>
  </si>
  <si>
    <t>GIRASOL</t>
  </si>
  <si>
    <t>TABACO</t>
  </si>
  <si>
    <t>COL REPOLLO TOTAL</t>
  </si>
  <si>
    <t>TOMATE (REC. 1-I/31-V)</t>
  </si>
  <si>
    <t>TOMATE (REC. 1-X/31XII)</t>
  </si>
  <si>
    <t>TOMATE TOTAL</t>
  </si>
  <si>
    <t>TOMATE CONSERVA</t>
  </si>
  <si>
    <t>PIMIENTO CONSERVA</t>
  </si>
  <si>
    <t>ALCACHOFA</t>
  </si>
  <si>
    <t>CEBOLLA BABOSA</t>
  </si>
  <si>
    <t>CEBOLLA GRANO Y MEDIO GRANO</t>
  </si>
  <si>
    <t>ESCAROLAS</t>
  </si>
  <si>
    <t>ESPINACAS</t>
  </si>
  <si>
    <t>CHAMPIÑÓN</t>
  </si>
  <si>
    <t>OTRAS SETAS</t>
  </si>
  <si>
    <t>BRÓCOLI</t>
  </si>
  <si>
    <t>CALABACÍN</t>
  </si>
  <si>
    <t>NABO</t>
  </si>
  <si>
    <t>RÁBANO</t>
  </si>
  <si>
    <t>POMELO</t>
  </si>
  <si>
    <t>SATSUMAS</t>
  </si>
  <si>
    <t>CLEMENTINAS</t>
  </si>
  <si>
    <t>MANZANA DE MESA</t>
  </si>
  <si>
    <t>PERA TOTAL</t>
  </si>
  <si>
    <t>HIGO</t>
  </si>
  <si>
    <t>NECTARINA</t>
  </si>
  <si>
    <t>ALMENDRA</t>
  </si>
  <si>
    <t>AVELLANA</t>
  </si>
  <si>
    <t>UVA DE MESA</t>
  </si>
  <si>
    <t>UVA VINIFICACIÓN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</si>
  <si>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</si>
  <si>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</si>
  <si>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</si>
  <si>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</si>
  <si>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</si>
  <si>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</si>
  <si>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</si>
  <si>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</si>
  <si>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</si>
  <si>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</si>
  <si>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</si>
  <si>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OCTUBRE 2018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</si>
  <si>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</si>
  <si>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</si>
  <si>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</si>
  <si>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</si>
  <si>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</si>
  <si>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</si>
  <si>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</si>
  <si>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</si>
  <si>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</si>
  <si>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</si>
  <si>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</si>
  <si>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</si>
  <si>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</si>
  <si>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</si>
  <si>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champiñón</t>
  </si>
  <si>
    <t>otras setas</t>
  </si>
  <si>
    <t>calabacín</t>
  </si>
  <si>
    <t>nabo</t>
  </si>
  <si>
    <t>rábano</t>
  </si>
  <si>
    <t>cebada de dos carreras</t>
  </si>
  <si>
    <t>cebada total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</si>
  <si>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</si>
  <si>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</si>
  <si>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</si>
  <si>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</si>
  <si>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</si>
  <si>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</si>
  <si>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</si>
  <si>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</si>
  <si>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</si>
  <si>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</si>
  <si>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</si>
  <si>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</si>
  <si>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</si>
  <si>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</si>
  <si>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</si>
  <si>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</si>
  <si>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</si>
  <si>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</si>
  <si>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</si>
  <si>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</si>
  <si>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</si>
  <si>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</si>
  <si>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</si>
  <si>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</si>
  <si>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</si>
  <si>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</si>
  <si>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</si>
  <si>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</si>
  <si>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</si>
  <si>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</si>
  <si>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</si>
  <si>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</si>
  <si>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</si>
  <si>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</si>
  <si>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</si>
  <si>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</si>
  <si>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</si>
  <si>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</si>
  <si>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</si>
  <si>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</si>
  <si>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</si>
  <si>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</si>
  <si>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</si>
  <si>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</si>
  <si>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</si>
  <si>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</si>
  <si>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</si>
  <si>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</si>
  <si>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</si>
  <si>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</si>
  <si>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</si>
  <si>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</si>
  <si>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</si>
  <si>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</si>
  <si>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</si>
  <si>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</si>
  <si>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</si>
  <si>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</si>
  <si>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</si>
  <si>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</si>
  <si>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</si>
  <si>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</si>
  <si>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</si>
  <si>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</si>
  <si>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</si>
  <si>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</si>
  <si>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</si>
  <si>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</si>
  <si>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</si>
  <si>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</si>
  <si>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</si>
  <si>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</si>
  <si>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</si>
  <si>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</si>
  <si>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</si>
  <si>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</si>
  <si>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</si>
  <si>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</si>
  <si>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</si>
  <si>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</si>
  <si>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</si>
  <si>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</si>
  <si>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</si>
  <si>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</si>
  <si>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</si>
  <si>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</si>
  <si>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</si>
  <si>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</si>
  <si>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</si>
  <si>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</si>
  <si>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</si>
  <si>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</si>
  <si>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</si>
  <si>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</si>
  <si>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col repollo total</t>
  </si>
  <si>
    <t xml:space="preserve"> tomate (rec. 1-i/31-v)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</si>
  <si>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</si>
  <si>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</si>
  <si>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</si>
  <si>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</si>
  <si>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</si>
  <si>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</si>
  <si>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</si>
  <si>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</si>
  <si>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</si>
  <si>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</si>
  <si>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</si>
  <si>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</si>
  <si>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</si>
  <si>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nabo</t>
  </si>
  <si>
    <t xml:space="preserve"> rábano</t>
  </si>
  <si>
    <t xml:space="preserve"> pomelo</t>
  </si>
  <si>
    <t xml:space="preserve"> satsumas</t>
  </si>
  <si>
    <t xml:space="preserve"> clementinas</t>
  </si>
  <si>
    <t xml:space="preserve"> manzana de mesa</t>
  </si>
  <si>
    <t xml:space="preserve"> pera total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</si>
  <si>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</si>
  <si>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</si>
  <si>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</si>
  <si>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</si>
  <si>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</si>
  <si>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</si>
  <si>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uva pasa</t>
  </si>
  <si>
    <t xml:space="preserve"> aceituna de aderezo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</si>
  <si>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</si>
  <si>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</si>
  <si>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</si>
  <si>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</si>
  <si>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OCTUBRE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</si>
  <si>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</si>
  <si>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</si>
  <si>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</si>
  <si>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</si>
  <si>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</si>
  <si>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12/12/2018</t>
  </si>
  <si>
    <t>DEFINITIVO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</si>
  <si>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</si>
  <si>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</si>
  <si>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</si>
  <si>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</si>
  <si>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</si>
  <si>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</si>
  <si>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</si>
  <si>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</si>
  <si>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</si>
  <si>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</si>
  <si>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</si>
  <si>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</si>
  <si>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</si>
  <si>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</si>
  <si>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</si>
  <si>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</si>
  <si>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</si>
  <si>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</si>
  <si>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</si>
  <si>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</si>
  <si>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</si>
  <si>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</si>
  <si>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</si>
  <si>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</si>
  <si>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</si>
  <si>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</si>
  <si>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</si>
  <si>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</si>
  <si>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</si>
  <si>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</si>
  <si>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</si>
  <si>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</si>
  <si>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</si>
  <si>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</si>
  <si>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</si>
  <si>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</si>
  <si>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</si>
  <si>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</si>
  <si>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</si>
  <si>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</si>
  <si>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</si>
  <si>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</si>
  <si>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</si>
  <si>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</si>
  <si>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Nota: Madrid sin actualizar información por falta de envío de datos por parte de la comunidad autónoma</t>
  </si>
  <si>
    <t>DEFINIT.</t>
  </si>
  <si>
    <t>MES (1)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</si>
</sst>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74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2" fillId="0" borderId="0" xfId="52">
      <alignment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4" fillId="0" borderId="0" xfId="53" applyFont="1" applyAlignment="1">
      <alignment vertical="justify"/>
      <protection/>
    </xf>
    <xf numFmtId="0" fontId="4" fillId="33" borderId="0" xfId="53" applyFont="1" applyFill="1" applyAlignment="1">
      <alignment vertical="justify"/>
      <protection/>
    </xf>
    <xf numFmtId="0" fontId="5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justify"/>
      <protection/>
    </xf>
    <xf numFmtId="0" fontId="5" fillId="33" borderId="0" xfId="53" applyFont="1" applyFill="1" applyBorder="1" applyAlignment="1" quotePrefix="1">
      <alignment horizontal="left" vertical="justify"/>
      <protection/>
    </xf>
    <xf numFmtId="0" fontId="5" fillId="33" borderId="0" xfId="53" applyFont="1" applyFill="1" applyBorder="1" applyAlignment="1">
      <alignment horizontal="left" vertical="center"/>
      <protection/>
    </xf>
    <xf numFmtId="0" fontId="6" fillId="34" borderId="10" xfId="53" applyFont="1" applyFill="1" applyBorder="1" applyAlignment="1" quotePrefix="1">
      <alignment horizontal="center" vertical="justify"/>
      <protection/>
    </xf>
    <xf numFmtId="0" fontId="6" fillId="33" borderId="0" xfId="53" applyFont="1" applyFill="1" applyBorder="1" applyAlignment="1">
      <alignment vertical="justify"/>
      <protection/>
    </xf>
    <xf numFmtId="0" fontId="6" fillId="33" borderId="0" xfId="53" applyFont="1" applyFill="1" applyAlignment="1">
      <alignment vertical="justify"/>
      <protection/>
    </xf>
    <xf numFmtId="0" fontId="5" fillId="0" borderId="0" xfId="53" applyFont="1" applyAlignment="1">
      <alignment vertical="justify"/>
      <protection/>
    </xf>
    <xf numFmtId="0" fontId="6" fillId="34" borderId="11" xfId="53" applyFont="1" applyFill="1" applyBorder="1" applyAlignment="1" quotePrefix="1">
      <alignment horizontal="center" vertical="justify"/>
      <protection/>
    </xf>
    <xf numFmtId="0" fontId="6" fillId="34" borderId="12" xfId="53" applyFont="1" applyFill="1" applyBorder="1" applyAlignment="1">
      <alignment vertical="justify"/>
      <protection/>
    </xf>
    <xf numFmtId="0" fontId="6" fillId="34" borderId="13" xfId="53" applyFont="1" applyFill="1" applyBorder="1" applyAlignment="1">
      <alignment vertical="justify"/>
      <protection/>
    </xf>
    <xf numFmtId="0" fontId="6" fillId="34" borderId="14" xfId="53" applyFont="1" applyFill="1" applyBorder="1" applyAlignment="1">
      <alignment vertical="justify"/>
      <protection/>
    </xf>
    <xf numFmtId="1" fontId="6" fillId="34" borderId="15" xfId="53" applyNumberFormat="1" applyFont="1" applyFill="1" applyBorder="1" applyAlignment="1">
      <alignment horizontal="center" vertical="justify"/>
      <protection/>
    </xf>
    <xf numFmtId="1" fontId="6" fillId="34" borderId="16" xfId="53" applyNumberFormat="1" applyFont="1" applyFill="1" applyBorder="1" applyAlignment="1">
      <alignment horizontal="center" vertical="justify"/>
      <protection/>
    </xf>
    <xf numFmtId="1" fontId="6" fillId="34" borderId="17" xfId="53" applyNumberFormat="1" applyFont="1" applyFill="1" applyBorder="1" applyAlignment="1">
      <alignment horizontal="center" vertical="justify"/>
      <protection/>
    </xf>
    <xf numFmtId="1" fontId="6" fillId="33" borderId="0" xfId="53" applyNumberFormat="1" applyFont="1" applyFill="1" applyAlignment="1">
      <alignment horizontal="center" vertical="justify"/>
      <protection/>
    </xf>
    <xf numFmtId="0" fontId="6" fillId="34" borderId="18" xfId="53" applyFont="1" applyFill="1" applyBorder="1" applyAlignment="1">
      <alignment vertical="justify"/>
      <protection/>
    </xf>
    <xf numFmtId="0" fontId="6" fillId="34" borderId="12" xfId="53" applyFont="1" applyFill="1" applyBorder="1" applyAlignment="1">
      <alignment horizontal="center" vertical="justify"/>
      <protection/>
    </xf>
    <xf numFmtId="0" fontId="6" fillId="34" borderId="13" xfId="53" applyFont="1" applyFill="1" applyBorder="1" applyAlignment="1">
      <alignment horizontal="center" vertical="justify"/>
      <protection/>
    </xf>
    <xf numFmtId="0" fontId="6" fillId="34" borderId="14" xfId="53" applyFont="1" applyFill="1" applyBorder="1" applyAlignment="1">
      <alignment horizontal="center" vertical="justify"/>
      <protection/>
    </xf>
    <xf numFmtId="0" fontId="6" fillId="33" borderId="0" xfId="53" applyFont="1" applyFill="1" applyAlignment="1">
      <alignment horizontal="center" vertical="justify"/>
      <protection/>
    </xf>
    <xf numFmtId="0" fontId="4" fillId="33" borderId="19" xfId="53" applyFont="1" applyFill="1" applyBorder="1" applyAlignment="1">
      <alignment horizontal="fill" vertical="justify"/>
      <protection/>
    </xf>
    <xf numFmtId="0" fontId="4" fillId="33" borderId="0" xfId="53" applyFont="1" applyFill="1" applyAlignment="1">
      <alignment horizontal="fill" vertical="justify"/>
      <protection/>
    </xf>
    <xf numFmtId="0" fontId="4" fillId="33" borderId="0" xfId="53" applyFont="1" applyFill="1" applyBorder="1" applyAlignment="1">
      <alignment horizontal="fill" vertical="justify"/>
      <protection/>
    </xf>
    <xf numFmtId="0" fontId="4" fillId="33" borderId="20" xfId="53" applyFont="1" applyFill="1" applyBorder="1" applyAlignment="1">
      <alignment horizontal="fill" vertical="justify"/>
      <protection/>
    </xf>
    <xf numFmtId="0" fontId="7" fillId="33" borderId="19" xfId="53" applyFont="1" applyFill="1" applyBorder="1" applyAlignment="1" quotePrefix="1">
      <alignment horizontal="left" vertical="justify"/>
      <protection/>
    </xf>
    <xf numFmtId="0" fontId="7" fillId="33" borderId="0" xfId="53" applyFont="1" applyFill="1" applyAlignment="1">
      <alignment vertical="justify"/>
      <protection/>
    </xf>
    <xf numFmtId="3" fontId="7" fillId="33" borderId="0" xfId="53" applyNumberFormat="1" applyFont="1" applyFill="1" applyAlignment="1" applyProtection="1">
      <alignment vertical="justify"/>
      <protection/>
    </xf>
    <xf numFmtId="164" fontId="7" fillId="33" borderId="0" xfId="53" applyNumberFormat="1" applyFont="1" applyFill="1" applyAlignment="1" applyProtection="1">
      <alignment vertical="justify"/>
      <protection/>
    </xf>
    <xf numFmtId="164" fontId="7" fillId="33" borderId="20" xfId="53" applyNumberFormat="1" applyFont="1" applyFill="1" applyBorder="1" applyAlignment="1" applyProtection="1">
      <alignment vertical="justify"/>
      <protection/>
    </xf>
    <xf numFmtId="0" fontId="7" fillId="0" borderId="0" xfId="53" applyFont="1" applyAlignment="1">
      <alignment vertical="justify"/>
      <protection/>
    </xf>
    <xf numFmtId="0" fontId="7" fillId="0" borderId="19" xfId="53" applyFont="1" applyBorder="1" applyAlignment="1">
      <alignment vertical="justify"/>
      <protection/>
    </xf>
    <xf numFmtId="0" fontId="7" fillId="33" borderId="19" xfId="53" applyFont="1" applyFill="1" applyBorder="1" applyAlignment="1">
      <alignment vertical="justify"/>
      <protection/>
    </xf>
    <xf numFmtId="0" fontId="6" fillId="34" borderId="21" xfId="53" applyFont="1" applyFill="1" applyBorder="1" applyAlignment="1">
      <alignment vertical="justify"/>
      <protection/>
    </xf>
    <xf numFmtId="0" fontId="6" fillId="34" borderId="22" xfId="53" applyFont="1" applyFill="1" applyBorder="1" applyAlignment="1">
      <alignment vertical="justify"/>
      <protection/>
    </xf>
    <xf numFmtId="3" fontId="6" fillId="34" borderId="22" xfId="53" applyNumberFormat="1" applyFont="1" applyFill="1" applyBorder="1" applyAlignment="1" applyProtection="1">
      <alignment vertical="justify"/>
      <protection/>
    </xf>
    <xf numFmtId="164" fontId="6" fillId="34" borderId="23" xfId="53" applyNumberFormat="1" applyFont="1" applyFill="1" applyBorder="1" applyAlignment="1" applyProtection="1">
      <alignment vertical="justify"/>
      <protection/>
    </xf>
    <xf numFmtId="164" fontId="6" fillId="33" borderId="0" xfId="53" applyNumberFormat="1" applyFont="1" applyFill="1" applyAlignment="1" applyProtection="1">
      <alignment vertical="justify"/>
      <protection/>
    </xf>
    <xf numFmtId="164" fontId="6" fillId="34" borderId="24" xfId="53" applyNumberFormat="1" applyFont="1" applyFill="1" applyBorder="1" applyAlignment="1" applyProtection="1">
      <alignment vertical="justify"/>
      <protection/>
    </xf>
    <xf numFmtId="0" fontId="6" fillId="0" borderId="0" xfId="53" applyFont="1" applyAlignment="1">
      <alignment vertical="justify"/>
      <protection/>
    </xf>
    <xf numFmtId="0" fontId="6" fillId="34" borderId="21" xfId="53" applyFont="1" applyFill="1" applyBorder="1" applyAlignment="1" quotePrefix="1">
      <alignment horizontal="left" vertical="justify"/>
      <protection/>
    </xf>
    <xf numFmtId="0" fontId="7" fillId="33" borderId="0" xfId="53" applyFont="1" applyFill="1" applyBorder="1" applyAlignment="1">
      <alignment vertical="justify"/>
      <protection/>
    </xf>
    <xf numFmtId="3" fontId="7" fillId="33" borderId="0" xfId="53" applyNumberFormat="1" applyFont="1" applyFill="1" applyBorder="1" applyAlignment="1" applyProtection="1">
      <alignment vertical="justify"/>
      <protection/>
    </xf>
    <xf numFmtId="164" fontId="7" fillId="33" borderId="0" xfId="53" applyNumberFormat="1" applyFont="1" applyFill="1" applyBorder="1" applyAlignment="1" applyProtection="1">
      <alignment vertical="justify"/>
      <protection/>
    </xf>
    <xf numFmtId="0" fontId="7" fillId="34" borderId="25" xfId="53" applyFont="1" applyFill="1" applyBorder="1" applyAlignment="1">
      <alignment vertical="justify"/>
      <protection/>
    </xf>
    <xf numFmtId="0" fontId="7" fillId="34" borderId="16" xfId="53" applyFont="1" applyFill="1" applyBorder="1" applyAlignment="1">
      <alignment vertical="justify"/>
      <protection/>
    </xf>
    <xf numFmtId="3" fontId="7" fillId="34" borderId="16" xfId="53" applyNumberFormat="1" applyFont="1" applyFill="1" applyBorder="1" applyAlignment="1" applyProtection="1">
      <alignment vertical="justify"/>
      <protection/>
    </xf>
    <xf numFmtId="164" fontId="7" fillId="34" borderId="17" xfId="53" applyNumberFormat="1" applyFont="1" applyFill="1" applyBorder="1" applyAlignment="1" applyProtection="1">
      <alignment vertical="justify"/>
      <protection/>
    </xf>
    <xf numFmtId="0" fontId="6" fillId="34" borderId="19" xfId="53" applyFont="1" applyFill="1" applyBorder="1" applyAlignment="1">
      <alignment vertical="justify"/>
      <protection/>
    </xf>
    <xf numFmtId="0" fontId="6" fillId="34" borderId="0" xfId="53" applyFont="1" applyFill="1" applyBorder="1" applyAlignment="1">
      <alignment vertical="justify"/>
      <protection/>
    </xf>
    <xf numFmtId="3" fontId="6" fillId="34" borderId="0" xfId="53" applyNumberFormat="1" applyFont="1" applyFill="1" applyBorder="1" applyAlignment="1" applyProtection="1">
      <alignment vertical="justify"/>
      <protection/>
    </xf>
    <xf numFmtId="164" fontId="6" fillId="34" borderId="20" xfId="53" applyNumberFormat="1" applyFont="1" applyFill="1" applyBorder="1" applyAlignment="1" applyProtection="1">
      <alignment vertical="justify"/>
      <protection/>
    </xf>
    <xf numFmtId="0" fontId="2" fillId="34" borderId="26" xfId="53" applyFont="1" applyFill="1" applyBorder="1" applyAlignment="1">
      <alignment vertical="justify"/>
      <protection/>
    </xf>
    <xf numFmtId="0" fontId="2" fillId="34" borderId="13" xfId="53" applyFont="1" applyFill="1" applyBorder="1" applyAlignment="1">
      <alignment vertical="justify"/>
      <protection/>
    </xf>
    <xf numFmtId="3" fontId="2" fillId="34" borderId="13" xfId="53" applyNumberFormat="1" applyFont="1" applyFill="1" applyBorder="1" applyAlignment="1">
      <alignment vertical="justify"/>
      <protection/>
    </xf>
    <xf numFmtId="0" fontId="2" fillId="34" borderId="14" xfId="53" applyFont="1" applyFill="1" applyBorder="1" applyAlignment="1">
      <alignment vertical="justify"/>
      <protection/>
    </xf>
    <xf numFmtId="0" fontId="2" fillId="33" borderId="13" xfId="53" applyFont="1" applyFill="1" applyBorder="1" applyAlignment="1">
      <alignment vertical="justify"/>
      <protection/>
    </xf>
    <xf numFmtId="165" fontId="2" fillId="34" borderId="12" xfId="53" applyNumberFormat="1" applyFont="1" applyFill="1" applyBorder="1" applyAlignment="1">
      <alignment vertical="justify"/>
      <protection/>
    </xf>
    <xf numFmtId="165" fontId="2" fillId="34" borderId="13" xfId="53" applyNumberFormat="1" applyFont="1" applyFill="1" applyBorder="1" applyAlignment="1">
      <alignment vertical="justify"/>
      <protection/>
    </xf>
    <xf numFmtId="0" fontId="2" fillId="0" borderId="0" xfId="53" applyFont="1" applyAlignment="1">
      <alignment vertical="justify"/>
      <protection/>
    </xf>
    <xf numFmtId="37" fontId="2" fillId="0" borderId="0" xfId="53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3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2" applyFill="1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applyAlignment="1" quotePrefix="1">
      <alignment/>
      <protection/>
    </xf>
    <xf numFmtId="0" fontId="5" fillId="33" borderId="0" xfId="52" applyFont="1" applyFill="1" applyAlignment="1">
      <alignment/>
      <protection/>
    </xf>
    <xf numFmtId="0" fontId="11" fillId="33" borderId="0" xfId="52" applyFont="1" applyFill="1">
      <alignment/>
      <protection/>
    </xf>
    <xf numFmtId="0" fontId="5" fillId="34" borderId="28" xfId="52" applyFont="1" applyFill="1" applyBorder="1">
      <alignment/>
      <protection/>
    </xf>
    <xf numFmtId="0" fontId="5" fillId="34" borderId="29" xfId="52" applyFont="1" applyFill="1" applyBorder="1">
      <alignment/>
      <protection/>
    </xf>
    <xf numFmtId="0" fontId="5" fillId="34" borderId="30" xfId="52" applyFont="1" applyFill="1" applyBorder="1" applyAlignment="1" quotePrefix="1">
      <alignment horizontal="center"/>
      <protection/>
    </xf>
    <xf numFmtId="0" fontId="5" fillId="33" borderId="0" xfId="52" applyFont="1" applyFill="1">
      <alignment/>
      <protection/>
    </xf>
    <xf numFmtId="0" fontId="5" fillId="34" borderId="19" xfId="52" applyFont="1" applyFill="1" applyBorder="1" applyAlignment="1">
      <alignment horizontal="left"/>
      <protection/>
    </xf>
    <xf numFmtId="0" fontId="5" fillId="34" borderId="0" xfId="52" applyFont="1" applyFill="1" applyBorder="1" applyAlignment="1">
      <alignment horizontal="left"/>
      <protection/>
    </xf>
    <xf numFmtId="0" fontId="5" fillId="34" borderId="31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left"/>
      <protection/>
    </xf>
    <xf numFmtId="0" fontId="5" fillId="33" borderId="0" xfId="52" applyFont="1" applyFill="1" applyBorder="1" applyAlignment="1">
      <alignment horizontal="left"/>
      <protection/>
    </xf>
    <xf numFmtId="0" fontId="5" fillId="33" borderId="31" xfId="52" applyFont="1" applyFill="1" applyBorder="1" applyAlignment="1">
      <alignment horizontal="center"/>
      <protection/>
    </xf>
    <xf numFmtId="0" fontId="5" fillId="34" borderId="32" xfId="52" applyFont="1" applyFill="1" applyBorder="1" applyAlignment="1">
      <alignment horizontal="left"/>
      <protection/>
    </xf>
    <xf numFmtId="0" fontId="5" fillId="34" borderId="33" xfId="52" applyFont="1" applyFill="1" applyBorder="1" applyAlignment="1">
      <alignment horizontal="left"/>
      <protection/>
    </xf>
    <xf numFmtId="0" fontId="5" fillId="34" borderId="34" xfId="52" applyFont="1" applyFill="1" applyBorder="1" applyAlignment="1">
      <alignment horizontal="center"/>
      <protection/>
    </xf>
    <xf numFmtId="0" fontId="2" fillId="0" borderId="0" xfId="52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4" fontId="7" fillId="33" borderId="0" xfId="53" applyNumberFormat="1" applyFont="1" applyFill="1" applyBorder="1" applyAlignment="1" applyProtection="1">
      <alignment vertical="justify"/>
      <protection/>
    </xf>
    <xf numFmtId="4" fontId="6" fillId="34" borderId="22" xfId="53" applyNumberFormat="1" applyFont="1" applyFill="1" applyBorder="1" applyAlignment="1" applyProtection="1">
      <alignment vertical="justify"/>
      <protection/>
    </xf>
    <xf numFmtId="4" fontId="7" fillId="34" borderId="16" xfId="53" applyNumberFormat="1" applyFont="1" applyFill="1" applyBorder="1" applyAlignment="1" applyProtection="1">
      <alignment vertical="justify"/>
      <protection/>
    </xf>
    <xf numFmtId="4" fontId="6" fillId="34" borderId="0" xfId="53" applyNumberFormat="1" applyFont="1" applyFill="1" applyBorder="1" applyAlignment="1" applyProtection="1">
      <alignment vertical="justify"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166" fontId="7" fillId="33" borderId="0" xfId="53" applyNumberFormat="1" applyFont="1" applyFill="1" applyBorder="1" applyAlignment="1" applyProtection="1">
      <alignment vertical="justify"/>
      <protection/>
    </xf>
    <xf numFmtId="166" fontId="6" fillId="34" borderId="21" xfId="53" applyNumberFormat="1" applyFont="1" applyFill="1" applyBorder="1" applyAlignment="1" applyProtection="1">
      <alignment vertical="justify"/>
      <protection/>
    </xf>
    <xf numFmtId="166" fontId="6" fillId="34" borderId="22" xfId="53" applyNumberFormat="1" applyFont="1" applyFill="1" applyBorder="1" applyAlignment="1" applyProtection="1">
      <alignment vertical="justify"/>
      <protection/>
    </xf>
    <xf numFmtId="166" fontId="7" fillId="34" borderId="15" xfId="53" applyNumberFormat="1" applyFont="1" applyFill="1" applyBorder="1" applyAlignment="1" applyProtection="1">
      <alignment vertical="justify"/>
      <protection/>
    </xf>
    <xf numFmtId="166" fontId="7" fillId="34" borderId="16" xfId="53" applyNumberFormat="1" applyFont="1" applyFill="1" applyBorder="1" applyAlignment="1" applyProtection="1">
      <alignment vertical="justify"/>
      <protection/>
    </xf>
    <xf numFmtId="166" fontId="6" fillId="34" borderId="27" xfId="53" applyNumberFormat="1" applyFont="1" applyFill="1" applyBorder="1" applyAlignment="1" applyProtection="1">
      <alignment vertical="justify"/>
      <protection/>
    </xf>
    <xf numFmtId="166" fontId="6" fillId="34" borderId="0" xfId="53" applyNumberFormat="1" applyFont="1" applyFill="1" applyBorder="1" applyAlignment="1" applyProtection="1">
      <alignment vertical="justify"/>
      <protection/>
    </xf>
    <xf numFmtId="4" fontId="7" fillId="33" borderId="0" xfId="53" applyNumberFormat="1" applyFont="1" applyFill="1" applyAlignment="1" applyProtection="1">
      <alignment vertical="justify"/>
      <protection/>
    </xf>
    <xf numFmtId="0" fontId="7" fillId="0" borderId="0" xfId="56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31" xfId="55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2" applyFont="1" applyFill="1" applyAlignment="1">
      <alignment horizontal="center"/>
      <protection/>
    </xf>
    <xf numFmtId="0" fontId="7" fillId="0" borderId="0" xfId="56" applyFont="1" applyAlignment="1">
      <alignment vertical="justify" wrapText="1"/>
      <protection/>
    </xf>
    <xf numFmtId="0" fontId="7" fillId="0" borderId="0" xfId="56" applyNumberFormat="1" applyFont="1" applyAlignment="1">
      <alignment vertical="justify" wrapText="1"/>
      <protection/>
    </xf>
    <xf numFmtId="0" fontId="7" fillId="0" borderId="0" xfId="56" applyNumberFormat="1" applyFont="1" applyAlignment="1">
      <alignment horizontal="left" vertical="top" wrapText="1" readingOrder="1"/>
      <protection/>
    </xf>
    <xf numFmtId="0" fontId="7" fillId="0" borderId="0" xfId="56" applyNumberFormat="1" applyFont="1" applyBorder="1" applyAlignment="1">
      <alignment vertical="center" wrapText="1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5" fillId="33" borderId="0" xfId="53" applyFont="1" applyFill="1" applyBorder="1" applyAlignment="1">
      <alignment horizontal="center" vertical="justify"/>
      <protection/>
    </xf>
    <xf numFmtId="0" fontId="6" fillId="34" borderId="15" xfId="53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/>
      <protection/>
    </xf>
    <xf numFmtId="0" fontId="6" fillId="34" borderId="15" xfId="53" applyFont="1" applyFill="1" applyBorder="1" applyAlignment="1" quotePrefix="1">
      <alignment horizontal="center" vertical="center"/>
      <protection/>
    </xf>
    <xf numFmtId="0" fontId="6" fillId="34" borderId="16" xfId="53" applyFont="1" applyFill="1" applyBorder="1" applyAlignment="1" quotePrefix="1">
      <alignment horizontal="center" vertical="center"/>
      <protection/>
    </xf>
    <xf numFmtId="0" fontId="6" fillId="34" borderId="17" xfId="53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2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externalLink" Target="externalLinks/externalLink4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85" customWidth="1"/>
    <col min="2" max="2" width="14.140625" style="185" customWidth="1"/>
    <col min="3" max="10" width="11.57421875" style="185" customWidth="1"/>
    <col min="11" max="11" width="1.57421875" style="185" customWidth="1"/>
    <col min="12" max="16384" width="11.57421875" style="185" customWidth="1"/>
  </cols>
  <sheetData>
    <row r="1" spans="1:11" ht="12.75">
      <c r="A1" s="184"/>
      <c r="B1" s="238" t="s">
        <v>275</v>
      </c>
      <c r="C1" s="238"/>
      <c r="D1" s="238"/>
      <c r="E1" s="184"/>
      <c r="F1" s="184"/>
      <c r="G1" s="184"/>
      <c r="H1" s="184"/>
      <c r="I1" s="184"/>
      <c r="J1" s="184"/>
      <c r="K1" s="184"/>
    </row>
    <row r="2" spans="1:11" ht="12.75">
      <c r="A2" s="184"/>
      <c r="B2" s="238"/>
      <c r="C2" s="238"/>
      <c r="D2" s="238"/>
      <c r="E2" s="184"/>
      <c r="F2" s="184"/>
      <c r="G2" s="239"/>
      <c r="H2" s="240"/>
      <c r="I2" s="240"/>
      <c r="J2" s="241"/>
      <c r="K2" s="186"/>
    </row>
    <row r="3" spans="1:11" ht="5.25" customHeight="1">
      <c r="A3" s="184"/>
      <c r="B3" s="238"/>
      <c r="C3" s="238"/>
      <c r="D3" s="238"/>
      <c r="E3" s="184"/>
      <c r="F3" s="184"/>
      <c r="G3" s="187"/>
      <c r="H3" s="188"/>
      <c r="I3" s="188"/>
      <c r="J3" s="189"/>
      <c r="K3" s="186"/>
    </row>
    <row r="4" spans="1:11" ht="12.75">
      <c r="A4" s="184"/>
      <c r="B4" s="238"/>
      <c r="C4" s="238"/>
      <c r="D4" s="238"/>
      <c r="E4" s="184"/>
      <c r="F4" s="184"/>
      <c r="G4" s="242" t="s">
        <v>272</v>
      </c>
      <c r="H4" s="243"/>
      <c r="I4" s="243"/>
      <c r="J4" s="244"/>
      <c r="K4" s="186"/>
    </row>
    <row r="5" spans="1:11" ht="12.75">
      <c r="A5" s="184"/>
      <c r="B5" s="184"/>
      <c r="C5" s="184"/>
      <c r="D5" s="184"/>
      <c r="E5" s="184"/>
      <c r="F5" s="184"/>
      <c r="G5" s="245"/>
      <c r="H5" s="246"/>
      <c r="I5" s="246"/>
      <c r="J5" s="247"/>
      <c r="K5" s="186"/>
    </row>
    <row r="6" spans="1:11" ht="12.75">
      <c r="A6" s="184"/>
      <c r="B6" s="184"/>
      <c r="C6" s="184"/>
      <c r="D6" s="184"/>
      <c r="E6" s="184"/>
      <c r="F6" s="184"/>
      <c r="G6" s="190"/>
      <c r="H6" s="190"/>
      <c r="I6" s="190"/>
      <c r="J6" s="190"/>
      <c r="K6" s="186"/>
    </row>
    <row r="7" spans="1:11" ht="5.25" customHeight="1">
      <c r="A7" s="184"/>
      <c r="B7" s="184"/>
      <c r="C7" s="184"/>
      <c r="D7" s="184"/>
      <c r="E7" s="184"/>
      <c r="F7" s="184"/>
      <c r="G7" s="191"/>
      <c r="H7" s="191"/>
      <c r="I7" s="191"/>
      <c r="J7" s="191"/>
      <c r="K7" s="186"/>
    </row>
    <row r="8" spans="1:11" ht="12.75">
      <c r="A8" s="184"/>
      <c r="B8" s="184"/>
      <c r="C8" s="184"/>
      <c r="D8" s="184"/>
      <c r="E8" s="184"/>
      <c r="F8" s="184"/>
      <c r="G8" s="248" t="s">
        <v>276</v>
      </c>
      <c r="H8" s="248"/>
      <c r="I8" s="248"/>
      <c r="J8" s="248"/>
      <c r="K8" s="248"/>
    </row>
    <row r="9" spans="1:11" ht="16.5" customHeight="1">
      <c r="A9" s="184"/>
      <c r="B9" s="184"/>
      <c r="C9" s="184"/>
      <c r="D9" s="192"/>
      <c r="E9" s="192"/>
      <c r="F9" s="184"/>
      <c r="G9" s="249" t="s">
        <v>277</v>
      </c>
      <c r="H9" s="249"/>
      <c r="I9" s="249"/>
      <c r="J9" s="249"/>
      <c r="K9" s="249"/>
    </row>
    <row r="10" spans="1:11" ht="12.7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1" spans="1:11" ht="12.7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</row>
    <row r="12" spans="1:11" ht="12.7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</row>
    <row r="13" spans="1:11" ht="12.7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</row>
    <row r="14" spans="1:11" ht="12.7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</row>
    <row r="15" spans="1:11" ht="12.7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</row>
    <row r="16" spans="1:11" ht="12.7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</row>
    <row r="17" spans="1:11" ht="12.7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  <row r="18" spans="1:11" ht="12.7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</row>
    <row r="19" spans="1:11" ht="12.7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</row>
    <row r="20" spans="1:11" ht="12.7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</row>
    <row r="21" spans="1:11" ht="12.7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</row>
    <row r="22" spans="1:11" ht="12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</row>
    <row r="23" spans="1:11" ht="13.5" thickBo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</row>
    <row r="24" spans="1:11" ht="13.5" thickTop="1">
      <c r="A24" s="184"/>
      <c r="B24" s="184"/>
      <c r="C24" s="193"/>
      <c r="D24" s="194"/>
      <c r="E24" s="194"/>
      <c r="F24" s="194"/>
      <c r="G24" s="194"/>
      <c r="H24" s="194"/>
      <c r="I24" s="195"/>
      <c r="J24" s="184"/>
      <c r="K24" s="184"/>
    </row>
    <row r="25" spans="1:11" ht="12.75">
      <c r="A25" s="184"/>
      <c r="B25" s="184"/>
      <c r="C25" s="196"/>
      <c r="D25" s="197"/>
      <c r="E25" s="197"/>
      <c r="F25" s="197"/>
      <c r="G25" s="197"/>
      <c r="H25" s="197"/>
      <c r="I25" s="198"/>
      <c r="J25" s="184"/>
      <c r="K25" s="184"/>
    </row>
    <row r="26" spans="1:11" ht="12.75">
      <c r="A26" s="184"/>
      <c r="B26" s="184"/>
      <c r="C26" s="196"/>
      <c r="D26" s="197"/>
      <c r="E26" s="197"/>
      <c r="F26" s="197"/>
      <c r="G26" s="197"/>
      <c r="H26" s="197"/>
      <c r="I26" s="198"/>
      <c r="J26" s="184"/>
      <c r="K26" s="184"/>
    </row>
    <row r="27" spans="1:11" ht="18.75" customHeight="1">
      <c r="A27" s="184"/>
      <c r="B27" s="184"/>
      <c r="C27" s="233" t="s">
        <v>273</v>
      </c>
      <c r="D27" s="234"/>
      <c r="E27" s="234"/>
      <c r="F27" s="234"/>
      <c r="G27" s="234"/>
      <c r="H27" s="234"/>
      <c r="I27" s="235"/>
      <c r="J27" s="184"/>
      <c r="K27" s="184"/>
    </row>
    <row r="28" spans="1:11" ht="12.75">
      <c r="A28" s="184"/>
      <c r="B28" s="184"/>
      <c r="C28" s="196"/>
      <c r="D28" s="197"/>
      <c r="E28" s="197"/>
      <c r="F28" s="197"/>
      <c r="G28" s="197"/>
      <c r="H28" s="197"/>
      <c r="I28" s="198"/>
      <c r="J28" s="184"/>
      <c r="K28" s="184"/>
    </row>
    <row r="29" spans="1:11" ht="12.75">
      <c r="A29" s="184"/>
      <c r="B29" s="184"/>
      <c r="C29" s="196"/>
      <c r="D29" s="197"/>
      <c r="E29" s="197"/>
      <c r="F29" s="197"/>
      <c r="G29" s="197"/>
      <c r="H29" s="197"/>
      <c r="I29" s="198"/>
      <c r="J29" s="184"/>
      <c r="K29" s="184"/>
    </row>
    <row r="30" spans="1:11" ht="18.75" customHeight="1">
      <c r="A30" s="184"/>
      <c r="B30" s="184"/>
      <c r="C30" s="233" t="s">
        <v>274</v>
      </c>
      <c r="D30" s="234"/>
      <c r="E30" s="234"/>
      <c r="F30" s="234"/>
      <c r="G30" s="234"/>
      <c r="H30" s="234"/>
      <c r="I30" s="235"/>
      <c r="J30" s="184"/>
      <c r="K30" s="184"/>
    </row>
    <row r="31" spans="1:11" ht="12.75">
      <c r="A31" s="184"/>
      <c r="B31" s="184"/>
      <c r="C31" s="196"/>
      <c r="D31" s="197"/>
      <c r="E31" s="197"/>
      <c r="F31" s="197"/>
      <c r="G31" s="197"/>
      <c r="H31" s="197"/>
      <c r="I31" s="198"/>
      <c r="J31" s="184"/>
      <c r="K31" s="184"/>
    </row>
    <row r="32" spans="1:11" ht="12.75">
      <c r="A32" s="184"/>
      <c r="B32" s="184"/>
      <c r="C32" s="196"/>
      <c r="D32" s="197"/>
      <c r="E32" s="197"/>
      <c r="F32" s="197"/>
      <c r="G32" s="197"/>
      <c r="H32" s="197"/>
      <c r="I32" s="198"/>
      <c r="J32" s="184"/>
      <c r="K32" s="184"/>
    </row>
    <row r="33" spans="1:11" ht="12.75">
      <c r="A33" s="184"/>
      <c r="B33" s="184"/>
      <c r="C33" s="196"/>
      <c r="D33" s="197"/>
      <c r="E33" s="197"/>
      <c r="F33" s="197"/>
      <c r="G33" s="197"/>
      <c r="H33" s="197"/>
      <c r="I33" s="198"/>
      <c r="J33" s="184"/>
      <c r="K33" s="184"/>
    </row>
    <row r="34" spans="1:11" ht="13.5" thickBot="1">
      <c r="A34" s="184"/>
      <c r="B34" s="184"/>
      <c r="C34" s="199"/>
      <c r="D34" s="200"/>
      <c r="E34" s="200"/>
      <c r="F34" s="200"/>
      <c r="G34" s="200"/>
      <c r="H34" s="200"/>
      <c r="I34" s="201"/>
      <c r="J34" s="184"/>
      <c r="K34" s="184"/>
    </row>
    <row r="35" spans="1:11" ht="13.5" thickTop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</row>
    <row r="36" spans="1:11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</row>
    <row r="37" spans="1:11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</row>
    <row r="38" spans="1:11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</row>
    <row r="39" spans="1:11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</row>
    <row r="40" spans="1:11" ht="15">
      <c r="A40" s="184"/>
      <c r="B40" s="184"/>
      <c r="C40" s="184"/>
      <c r="D40" s="184"/>
      <c r="E40" s="236"/>
      <c r="F40" s="236"/>
      <c r="G40" s="236"/>
      <c r="H40" s="184"/>
      <c r="I40" s="184"/>
      <c r="J40" s="184"/>
      <c r="K40" s="184"/>
    </row>
    <row r="41" spans="1:11" ht="12.75">
      <c r="A41" s="184"/>
      <c r="B41" s="184"/>
      <c r="C41" s="184"/>
      <c r="D41" s="184"/>
      <c r="E41" s="237"/>
      <c r="F41" s="237"/>
      <c r="G41" s="237"/>
      <c r="H41" s="184"/>
      <c r="I41" s="184"/>
      <c r="J41" s="184"/>
      <c r="K41" s="184"/>
    </row>
    <row r="42" spans="1:11" ht="15">
      <c r="A42" s="184"/>
      <c r="B42" s="184"/>
      <c r="C42" s="184"/>
      <c r="D42" s="184"/>
      <c r="E42" s="236"/>
      <c r="F42" s="236"/>
      <c r="G42" s="236"/>
      <c r="H42" s="184"/>
      <c r="I42" s="184"/>
      <c r="J42" s="184"/>
      <c r="K42" s="184"/>
    </row>
    <row r="43" spans="1:11" ht="12.75">
      <c r="A43" s="184"/>
      <c r="B43" s="184"/>
      <c r="C43" s="184"/>
      <c r="D43" s="184"/>
      <c r="E43" s="237"/>
      <c r="F43" s="237"/>
      <c r="G43" s="237"/>
      <c r="H43" s="184"/>
      <c r="I43" s="184"/>
      <c r="J43" s="184"/>
      <c r="K43" s="184"/>
    </row>
    <row r="44" spans="1:11" ht="15">
      <c r="A44" s="184"/>
      <c r="B44" s="184"/>
      <c r="C44" s="184"/>
      <c r="D44" s="184"/>
      <c r="E44" s="202" t="s">
        <v>278</v>
      </c>
      <c r="F44" s="202"/>
      <c r="G44" s="202"/>
      <c r="H44" s="184"/>
      <c r="I44" s="184"/>
      <c r="J44" s="184"/>
      <c r="K44" s="184"/>
    </row>
    <row r="45" spans="1:11" ht="12.75">
      <c r="A45" s="184"/>
      <c r="B45" s="184"/>
      <c r="C45" s="184"/>
      <c r="D45" s="184"/>
      <c r="E45" s="229" t="s">
        <v>279</v>
      </c>
      <c r="F45" s="229"/>
      <c r="G45" s="229"/>
      <c r="H45" s="184"/>
      <c r="I45" s="184"/>
      <c r="J45" s="184"/>
      <c r="K45" s="184"/>
    </row>
    <row r="46" spans="1:11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</row>
    <row r="47" spans="1:11" ht="12.7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</row>
    <row r="48" spans="1:11" ht="12.7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</row>
    <row r="49" spans="1:11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</row>
    <row r="50" spans="1:11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</row>
    <row r="51" spans="1:11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</row>
    <row r="52" spans="1:11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</row>
    <row r="53" spans="1:11" ht="15">
      <c r="A53" s="184"/>
      <c r="B53" s="184"/>
      <c r="C53" s="184"/>
      <c r="D53" s="203"/>
      <c r="E53" s="184"/>
      <c r="F53" s="204"/>
      <c r="G53" s="204"/>
      <c r="H53" s="184"/>
      <c r="I53" s="184"/>
      <c r="J53" s="184"/>
      <c r="K53" s="184"/>
    </row>
    <row r="54" spans="1:11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</row>
    <row r="55" spans="1:11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</row>
    <row r="56" spans="1:11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</row>
    <row r="57" spans="1:11" ht="12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</row>
    <row r="58" spans="1:11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</row>
    <row r="59" spans="1:11" ht="12.7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</row>
    <row r="60" spans="1:11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</row>
    <row r="61" spans="1:11" ht="12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</row>
    <row r="62" spans="1:11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</row>
    <row r="63" spans="1:11" ht="12.7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</row>
    <row r="64" spans="1:11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</row>
    <row r="65" spans="1:11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</row>
    <row r="66" spans="1:11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</row>
    <row r="67" spans="1:11" ht="13.5" thickBo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</row>
    <row r="68" spans="1:11" ht="19.5" customHeight="1" thickBot="1" thickTop="1">
      <c r="A68" s="184"/>
      <c r="B68" s="184"/>
      <c r="C68" s="184"/>
      <c r="D68" s="184"/>
      <c r="E68" s="184"/>
      <c r="F68" s="184"/>
      <c r="G68" s="184"/>
      <c r="H68" s="230" t="s">
        <v>280</v>
      </c>
      <c r="I68" s="231"/>
      <c r="J68" s="232"/>
      <c r="K68" s="205"/>
    </row>
    <row r="69" spans="1:11" s="206" customFormat="1" ht="12.75" customHeight="1" thickTop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</row>
    <row r="70" spans="1:11" ht="12.75" customHeight="1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</row>
    <row r="71" spans="1:11" ht="12.75" customHeight="1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</row>
    <row r="72" spans="1:11" ht="12.7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</row>
    <row r="73" spans="1:11" ht="12.7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</row>
    <row r="76" spans="1:4" ht="12.75">
      <c r="A76" s="207"/>
      <c r="B76" s="207"/>
      <c r="C76" s="207"/>
      <c r="D76" s="207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2" zoomScaleSheetLayoutView="9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75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68</v>
      </c>
      <c r="D9" s="94">
        <v>90</v>
      </c>
      <c r="E9" s="94">
        <v>90</v>
      </c>
      <c r="F9" s="95"/>
      <c r="G9" s="95"/>
      <c r="H9" s="219">
        <v>0.408</v>
      </c>
      <c r="I9" s="219">
        <v>0.54</v>
      </c>
      <c r="J9" s="219"/>
      <c r="K9" s="96"/>
    </row>
    <row r="10" spans="1:11" s="97" customFormat="1" ht="11.25" customHeight="1">
      <c r="A10" s="99" t="s">
        <v>8</v>
      </c>
      <c r="B10" s="93"/>
      <c r="C10" s="94">
        <v>3</v>
      </c>
      <c r="D10" s="94">
        <v>18</v>
      </c>
      <c r="E10" s="94">
        <v>18</v>
      </c>
      <c r="F10" s="95"/>
      <c r="G10" s="95"/>
      <c r="H10" s="219">
        <v>0.008</v>
      </c>
      <c r="I10" s="219">
        <v>0.108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170</v>
      </c>
      <c r="D11" s="94">
        <v>125</v>
      </c>
      <c r="E11" s="94">
        <v>125</v>
      </c>
      <c r="F11" s="95"/>
      <c r="G11" s="95"/>
      <c r="H11" s="219">
        <v>0.51</v>
      </c>
      <c r="I11" s="219">
        <v>0.75</v>
      </c>
      <c r="J11" s="219"/>
      <c r="K11" s="96"/>
    </row>
    <row r="12" spans="1:11" s="97" customFormat="1" ht="11.25" customHeight="1">
      <c r="A12" s="99" t="s">
        <v>10</v>
      </c>
      <c r="B12" s="93"/>
      <c r="C12" s="94">
        <v>34</v>
      </c>
      <c r="D12" s="94">
        <v>20</v>
      </c>
      <c r="E12" s="94">
        <v>20</v>
      </c>
      <c r="F12" s="95"/>
      <c r="G12" s="95"/>
      <c r="H12" s="219">
        <v>0.17</v>
      </c>
      <c r="I12" s="219">
        <v>0.12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275</v>
      </c>
      <c r="D13" s="102">
        <v>253</v>
      </c>
      <c r="E13" s="102">
        <v>253</v>
      </c>
      <c r="F13" s="103">
        <v>100</v>
      </c>
      <c r="G13" s="104"/>
      <c r="H13" s="220">
        <v>1.0959999999999999</v>
      </c>
      <c r="I13" s="221">
        <v>1.5180000000000002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14</v>
      </c>
      <c r="D17" s="102">
        <v>43</v>
      </c>
      <c r="E17" s="102">
        <v>43</v>
      </c>
      <c r="F17" s="103">
        <v>100</v>
      </c>
      <c r="G17" s="104"/>
      <c r="H17" s="220">
        <v>0.031</v>
      </c>
      <c r="I17" s="221">
        <v>0.09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285</v>
      </c>
      <c r="D19" s="94">
        <v>428</v>
      </c>
      <c r="E19" s="94">
        <v>428</v>
      </c>
      <c r="F19" s="95"/>
      <c r="G19" s="95"/>
      <c r="H19" s="219">
        <v>1.197</v>
      </c>
      <c r="I19" s="219">
        <v>1.712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285</v>
      </c>
      <c r="D22" s="102">
        <v>428</v>
      </c>
      <c r="E22" s="102">
        <v>428</v>
      </c>
      <c r="F22" s="103">
        <v>100</v>
      </c>
      <c r="G22" s="104"/>
      <c r="H22" s="220">
        <v>1.197</v>
      </c>
      <c r="I22" s="221">
        <v>1.712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999</v>
      </c>
      <c r="D24" s="102">
        <v>1357</v>
      </c>
      <c r="E24" s="102">
        <v>1350</v>
      </c>
      <c r="F24" s="103">
        <v>99.48415622697127</v>
      </c>
      <c r="G24" s="104"/>
      <c r="H24" s="220">
        <v>2.423</v>
      </c>
      <c r="I24" s="221">
        <v>4.375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1150</v>
      </c>
      <c r="D26" s="102">
        <v>1325</v>
      </c>
      <c r="E26" s="102">
        <v>1300</v>
      </c>
      <c r="F26" s="103">
        <v>98.11320754716981</v>
      </c>
      <c r="G26" s="104"/>
      <c r="H26" s="220">
        <v>3.7</v>
      </c>
      <c r="I26" s="221">
        <v>6.4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5808</v>
      </c>
      <c r="D28" s="94">
        <v>6435</v>
      </c>
      <c r="E28" s="94">
        <v>6435</v>
      </c>
      <c r="F28" s="95"/>
      <c r="G28" s="95"/>
      <c r="H28" s="219">
        <v>18.672</v>
      </c>
      <c r="I28" s="219">
        <v>22.301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20596</v>
      </c>
      <c r="D29" s="94">
        <v>22119</v>
      </c>
      <c r="E29" s="94">
        <v>22119</v>
      </c>
      <c r="F29" s="95"/>
      <c r="G29" s="95"/>
      <c r="H29" s="219">
        <v>31.37</v>
      </c>
      <c r="I29" s="219">
        <v>51.923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1718</v>
      </c>
      <c r="D30" s="94">
        <v>6835</v>
      </c>
      <c r="E30" s="94">
        <v>6800</v>
      </c>
      <c r="F30" s="95"/>
      <c r="G30" s="95"/>
      <c r="H30" s="219">
        <v>9.685</v>
      </c>
      <c r="I30" s="219">
        <v>11.181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28122</v>
      </c>
      <c r="D31" s="102">
        <v>35389</v>
      </c>
      <c r="E31" s="102">
        <v>35354</v>
      </c>
      <c r="F31" s="103">
        <v>99.90109921161942</v>
      </c>
      <c r="G31" s="104"/>
      <c r="H31" s="220">
        <v>59.727000000000004</v>
      </c>
      <c r="I31" s="221">
        <v>85.405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650</v>
      </c>
      <c r="D33" s="94">
        <v>500</v>
      </c>
      <c r="E33" s="94">
        <v>500</v>
      </c>
      <c r="F33" s="95"/>
      <c r="G33" s="95"/>
      <c r="H33" s="219">
        <v>1.9</v>
      </c>
      <c r="I33" s="219">
        <v>1.6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750</v>
      </c>
      <c r="D34" s="94">
        <v>630</v>
      </c>
      <c r="E34" s="94">
        <v>630</v>
      </c>
      <c r="F34" s="95"/>
      <c r="G34" s="95"/>
      <c r="H34" s="219">
        <v>1.7</v>
      </c>
      <c r="I34" s="219">
        <v>1.8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2700</v>
      </c>
      <c r="D35" s="94">
        <v>3000</v>
      </c>
      <c r="E35" s="94">
        <v>3500</v>
      </c>
      <c r="F35" s="95"/>
      <c r="G35" s="95"/>
      <c r="H35" s="219">
        <v>7.5</v>
      </c>
      <c r="I35" s="219">
        <v>12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559</v>
      </c>
      <c r="D36" s="94">
        <v>507</v>
      </c>
      <c r="E36" s="94">
        <v>507</v>
      </c>
      <c r="F36" s="95"/>
      <c r="G36" s="95"/>
      <c r="H36" s="219">
        <v>1.677</v>
      </c>
      <c r="I36" s="219">
        <v>1.228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4659</v>
      </c>
      <c r="D37" s="102">
        <v>4637</v>
      </c>
      <c r="E37" s="102">
        <v>5137</v>
      </c>
      <c r="F37" s="103">
        <v>110.7828337287039</v>
      </c>
      <c r="G37" s="104"/>
      <c r="H37" s="220">
        <v>12.777</v>
      </c>
      <c r="I37" s="221">
        <v>16.628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1500</v>
      </c>
      <c r="D39" s="102">
        <v>1296</v>
      </c>
      <c r="E39" s="102">
        <v>1296</v>
      </c>
      <c r="F39" s="103">
        <v>100</v>
      </c>
      <c r="G39" s="104"/>
      <c r="H39" s="220">
        <v>1.8</v>
      </c>
      <c r="I39" s="221">
        <v>1.3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548</v>
      </c>
      <c r="D41" s="94">
        <v>899</v>
      </c>
      <c r="E41" s="94">
        <v>590</v>
      </c>
      <c r="F41" s="95"/>
      <c r="G41" s="95"/>
      <c r="H41" s="219">
        <v>0.347</v>
      </c>
      <c r="I41" s="219">
        <v>1.557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3659</v>
      </c>
      <c r="D42" s="94">
        <v>3481</v>
      </c>
      <c r="E42" s="94">
        <v>3565</v>
      </c>
      <c r="F42" s="95"/>
      <c r="G42" s="95"/>
      <c r="H42" s="219">
        <v>8.238</v>
      </c>
      <c r="I42" s="219">
        <v>13.627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2296</v>
      </c>
      <c r="D43" s="94">
        <v>2113</v>
      </c>
      <c r="E43" s="94">
        <v>2330</v>
      </c>
      <c r="F43" s="95"/>
      <c r="G43" s="95"/>
      <c r="H43" s="219">
        <v>3.452</v>
      </c>
      <c r="I43" s="219">
        <v>7.545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4037</v>
      </c>
      <c r="D44" s="94">
        <v>3535</v>
      </c>
      <c r="E44" s="94">
        <v>3550</v>
      </c>
      <c r="F44" s="95"/>
      <c r="G44" s="95"/>
      <c r="H44" s="219">
        <v>5.378</v>
      </c>
      <c r="I44" s="219">
        <v>13.133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4015</v>
      </c>
      <c r="D45" s="94">
        <v>5176</v>
      </c>
      <c r="E45" s="94">
        <v>5250</v>
      </c>
      <c r="F45" s="95"/>
      <c r="G45" s="95"/>
      <c r="H45" s="219">
        <v>2.621</v>
      </c>
      <c r="I45" s="219">
        <v>15.85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2081</v>
      </c>
      <c r="D46" s="94">
        <v>3026</v>
      </c>
      <c r="E46" s="94">
        <v>3000</v>
      </c>
      <c r="F46" s="95"/>
      <c r="G46" s="95"/>
      <c r="H46" s="219">
        <v>2.457</v>
      </c>
      <c r="I46" s="219">
        <v>9.492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3931</v>
      </c>
      <c r="D47" s="94">
        <v>3852</v>
      </c>
      <c r="E47" s="94">
        <v>4090</v>
      </c>
      <c r="F47" s="95"/>
      <c r="G47" s="95"/>
      <c r="H47" s="219">
        <v>6.406</v>
      </c>
      <c r="I47" s="219">
        <v>15.075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1802</v>
      </c>
      <c r="D48" s="94">
        <v>1855</v>
      </c>
      <c r="E48" s="94">
        <v>1800</v>
      </c>
      <c r="F48" s="95"/>
      <c r="G48" s="95"/>
      <c r="H48" s="219">
        <v>1.86</v>
      </c>
      <c r="I48" s="219">
        <v>7.463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2976</v>
      </c>
      <c r="D49" s="94">
        <v>3258</v>
      </c>
      <c r="E49" s="94">
        <v>3150</v>
      </c>
      <c r="F49" s="95"/>
      <c r="G49" s="95"/>
      <c r="H49" s="219">
        <v>2.303</v>
      </c>
      <c r="I49" s="219">
        <v>12.223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25345</v>
      </c>
      <c r="D50" s="102">
        <v>27195</v>
      </c>
      <c r="E50" s="102">
        <v>27325</v>
      </c>
      <c r="F50" s="103">
        <v>100.47802904945762</v>
      </c>
      <c r="G50" s="104"/>
      <c r="H50" s="220">
        <v>33.062</v>
      </c>
      <c r="I50" s="221">
        <v>95.96499999999999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5581</v>
      </c>
      <c r="D52" s="102">
        <v>5581</v>
      </c>
      <c r="E52" s="102">
        <v>5581</v>
      </c>
      <c r="F52" s="103">
        <v>100</v>
      </c>
      <c r="G52" s="104"/>
      <c r="H52" s="220">
        <v>10.53</v>
      </c>
      <c r="I52" s="221">
        <v>10.53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12800</v>
      </c>
      <c r="D54" s="94">
        <v>13575</v>
      </c>
      <c r="E54" s="94">
        <v>13575</v>
      </c>
      <c r="F54" s="95"/>
      <c r="G54" s="95"/>
      <c r="H54" s="219">
        <v>15.6</v>
      </c>
      <c r="I54" s="219">
        <v>22.374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10103</v>
      </c>
      <c r="D55" s="94">
        <v>10531</v>
      </c>
      <c r="E55" s="94">
        <v>10500</v>
      </c>
      <c r="F55" s="95"/>
      <c r="G55" s="95"/>
      <c r="H55" s="219">
        <v>18.185</v>
      </c>
      <c r="I55" s="219">
        <v>28.854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6929</v>
      </c>
      <c r="D56" s="94">
        <v>8456</v>
      </c>
      <c r="E56" s="94">
        <v>7538.4</v>
      </c>
      <c r="F56" s="95"/>
      <c r="G56" s="95"/>
      <c r="H56" s="219">
        <v>19.705</v>
      </c>
      <c r="I56" s="219">
        <v>21.986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9610</v>
      </c>
      <c r="D57" s="94">
        <v>10832</v>
      </c>
      <c r="E57" s="94">
        <v>10832</v>
      </c>
      <c r="F57" s="95"/>
      <c r="G57" s="95"/>
      <c r="H57" s="219">
        <v>19.22</v>
      </c>
      <c r="I57" s="219">
        <v>32.51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28056</v>
      </c>
      <c r="D58" s="94">
        <v>25903</v>
      </c>
      <c r="E58" s="94">
        <v>24935</v>
      </c>
      <c r="F58" s="95"/>
      <c r="G58" s="95"/>
      <c r="H58" s="219">
        <v>28.226</v>
      </c>
      <c r="I58" s="219">
        <v>69.924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67498</v>
      </c>
      <c r="D59" s="102">
        <v>69297</v>
      </c>
      <c r="E59" s="102">
        <v>67380.4</v>
      </c>
      <c r="F59" s="103">
        <v>97.23422370376782</v>
      </c>
      <c r="G59" s="104"/>
      <c r="H59" s="220">
        <v>100.93599999999999</v>
      </c>
      <c r="I59" s="221">
        <v>175.648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>
        <v>45</v>
      </c>
      <c r="E61" s="94">
        <v>45</v>
      </c>
      <c r="F61" s="95"/>
      <c r="G61" s="95"/>
      <c r="H61" s="219"/>
      <c r="I61" s="219">
        <v>0.053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326</v>
      </c>
      <c r="D62" s="94">
        <v>310</v>
      </c>
      <c r="E62" s="94">
        <v>310</v>
      </c>
      <c r="F62" s="95"/>
      <c r="G62" s="95"/>
      <c r="H62" s="219">
        <v>0.515</v>
      </c>
      <c r="I62" s="219">
        <v>0.523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327</v>
      </c>
      <c r="D63" s="94">
        <v>468</v>
      </c>
      <c r="E63" s="94">
        <v>364</v>
      </c>
      <c r="F63" s="95"/>
      <c r="G63" s="95"/>
      <c r="H63" s="219">
        <v>0.624</v>
      </c>
      <c r="I63" s="219">
        <v>1.223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653</v>
      </c>
      <c r="D64" s="102">
        <v>823</v>
      </c>
      <c r="E64" s="102">
        <v>719</v>
      </c>
      <c r="F64" s="103">
        <v>87.363304981774</v>
      </c>
      <c r="G64" s="104"/>
      <c r="H64" s="220">
        <v>1.139</v>
      </c>
      <c r="I64" s="221">
        <v>1.7990000000000002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386</v>
      </c>
      <c r="D66" s="102">
        <v>289</v>
      </c>
      <c r="E66" s="102">
        <v>290</v>
      </c>
      <c r="F66" s="103">
        <v>100.34602076124567</v>
      </c>
      <c r="G66" s="104"/>
      <c r="H66" s="220">
        <v>0.279</v>
      </c>
      <c r="I66" s="221">
        <v>0.348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11000</v>
      </c>
      <c r="D68" s="94">
        <v>14850</v>
      </c>
      <c r="E68" s="94">
        <v>13000</v>
      </c>
      <c r="F68" s="95"/>
      <c r="G68" s="95"/>
      <c r="H68" s="219">
        <v>21</v>
      </c>
      <c r="I68" s="219">
        <v>61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1200</v>
      </c>
      <c r="D69" s="94">
        <v>2520</v>
      </c>
      <c r="E69" s="94">
        <v>2500</v>
      </c>
      <c r="F69" s="95"/>
      <c r="G69" s="95"/>
      <c r="H69" s="219">
        <v>1.4</v>
      </c>
      <c r="I69" s="219">
        <v>8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12200</v>
      </c>
      <c r="D70" s="102">
        <v>17370</v>
      </c>
      <c r="E70" s="102">
        <v>15500</v>
      </c>
      <c r="F70" s="103">
        <v>89.23431203223949</v>
      </c>
      <c r="G70" s="104"/>
      <c r="H70" s="220">
        <v>22.4</v>
      </c>
      <c r="I70" s="221">
        <v>69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100</v>
      </c>
      <c r="D72" s="94">
        <v>151</v>
      </c>
      <c r="E72" s="94">
        <v>151</v>
      </c>
      <c r="F72" s="95"/>
      <c r="G72" s="95"/>
      <c r="H72" s="219">
        <v>0.13</v>
      </c>
      <c r="I72" s="219">
        <v>0.287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10950</v>
      </c>
      <c r="D73" s="94">
        <v>15227</v>
      </c>
      <c r="E73" s="94">
        <v>15278</v>
      </c>
      <c r="F73" s="95"/>
      <c r="G73" s="95"/>
      <c r="H73" s="219">
        <v>13.14</v>
      </c>
      <c r="I73" s="219">
        <v>62.431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5120</v>
      </c>
      <c r="D74" s="94">
        <v>6558</v>
      </c>
      <c r="E74" s="94">
        <v>7000</v>
      </c>
      <c r="F74" s="95"/>
      <c r="G74" s="95"/>
      <c r="H74" s="219">
        <v>6.912</v>
      </c>
      <c r="I74" s="219">
        <v>32.79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834</v>
      </c>
      <c r="D75" s="94">
        <v>853</v>
      </c>
      <c r="E75" s="94">
        <v>853</v>
      </c>
      <c r="F75" s="95"/>
      <c r="G75" s="95"/>
      <c r="H75" s="219">
        <v>1.18</v>
      </c>
      <c r="I75" s="219">
        <v>1.049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6154</v>
      </c>
      <c r="D76" s="94">
        <v>6056</v>
      </c>
      <c r="E76" s="94">
        <v>6056</v>
      </c>
      <c r="F76" s="95"/>
      <c r="G76" s="95"/>
      <c r="H76" s="219">
        <v>25.847</v>
      </c>
      <c r="I76" s="219">
        <v>19.985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1125</v>
      </c>
      <c r="D77" s="94">
        <v>1330</v>
      </c>
      <c r="E77" s="94">
        <v>1330</v>
      </c>
      <c r="F77" s="95"/>
      <c r="G77" s="95"/>
      <c r="H77" s="219">
        <v>3.778</v>
      </c>
      <c r="I77" s="219">
        <v>5.5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1660</v>
      </c>
      <c r="D78" s="94">
        <v>1800</v>
      </c>
      <c r="E78" s="94">
        <v>1800</v>
      </c>
      <c r="F78" s="95"/>
      <c r="G78" s="95"/>
      <c r="H78" s="219">
        <v>4.553</v>
      </c>
      <c r="I78" s="219">
        <v>6.3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15405</v>
      </c>
      <c r="D79" s="94">
        <v>18769</v>
      </c>
      <c r="E79" s="94">
        <v>18640</v>
      </c>
      <c r="F79" s="95"/>
      <c r="G79" s="95"/>
      <c r="H79" s="219">
        <v>42.679</v>
      </c>
      <c r="I79" s="219">
        <v>65.379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41348</v>
      </c>
      <c r="D80" s="102">
        <v>50744</v>
      </c>
      <c r="E80" s="102">
        <v>51108</v>
      </c>
      <c r="F80" s="103">
        <v>100.71732618634715</v>
      </c>
      <c r="G80" s="104"/>
      <c r="H80" s="220">
        <v>98.219</v>
      </c>
      <c r="I80" s="221">
        <v>193.721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6</v>
      </c>
      <c r="D82" s="94">
        <v>11</v>
      </c>
      <c r="E82" s="94">
        <v>11</v>
      </c>
      <c r="F82" s="95"/>
      <c r="G82" s="95"/>
      <c r="H82" s="219">
        <v>0.004</v>
      </c>
      <c r="I82" s="219">
        <v>0.008</v>
      </c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>
        <v>6</v>
      </c>
      <c r="D84" s="102">
        <v>11</v>
      </c>
      <c r="E84" s="102">
        <v>11</v>
      </c>
      <c r="F84" s="103">
        <v>100</v>
      </c>
      <c r="G84" s="104"/>
      <c r="H84" s="220">
        <v>0.004</v>
      </c>
      <c r="I84" s="221">
        <v>0.008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190021</v>
      </c>
      <c r="D87" s="117">
        <v>216038</v>
      </c>
      <c r="E87" s="117">
        <v>213075.4</v>
      </c>
      <c r="F87" s="118">
        <f>IF(D87&gt;0,100*E87/D87,0)</f>
        <v>98.62866717892223</v>
      </c>
      <c r="G87" s="104"/>
      <c r="H87" s="224">
        <v>349.32000000000005</v>
      </c>
      <c r="I87" s="225">
        <v>664.447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86" zoomScaleSheetLayoutView="8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76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7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8388</v>
      </c>
      <c r="D9" s="94">
        <v>7700</v>
      </c>
      <c r="E9" s="94">
        <v>8281</v>
      </c>
      <c r="F9" s="95"/>
      <c r="G9" s="95"/>
      <c r="H9" s="219">
        <v>64.755</v>
      </c>
      <c r="I9" s="219">
        <v>56.21</v>
      </c>
      <c r="J9" s="219">
        <v>60.534</v>
      </c>
      <c r="K9" s="96"/>
    </row>
    <row r="10" spans="1:11" s="97" customFormat="1" ht="11.25" customHeight="1">
      <c r="A10" s="99" t="s">
        <v>8</v>
      </c>
      <c r="B10" s="93"/>
      <c r="C10" s="94">
        <v>2331</v>
      </c>
      <c r="D10" s="94">
        <v>2255</v>
      </c>
      <c r="E10" s="94">
        <v>2025</v>
      </c>
      <c r="F10" s="95"/>
      <c r="G10" s="95"/>
      <c r="H10" s="219">
        <v>16.62</v>
      </c>
      <c r="I10" s="219">
        <v>15.785</v>
      </c>
      <c r="J10" s="219">
        <v>11.866</v>
      </c>
      <c r="K10" s="96"/>
    </row>
    <row r="11" spans="1:11" s="97" customFormat="1" ht="11.25" customHeight="1">
      <c r="A11" s="92" t="s">
        <v>9</v>
      </c>
      <c r="B11" s="93"/>
      <c r="C11" s="94">
        <v>1951</v>
      </c>
      <c r="D11" s="94">
        <v>1300</v>
      </c>
      <c r="E11" s="94">
        <v>1125</v>
      </c>
      <c r="F11" s="95"/>
      <c r="G11" s="95"/>
      <c r="H11" s="219">
        <v>14.691</v>
      </c>
      <c r="I11" s="219">
        <v>9.1</v>
      </c>
      <c r="J11" s="219">
        <v>5.962</v>
      </c>
      <c r="K11" s="96"/>
    </row>
    <row r="12" spans="1:11" s="97" customFormat="1" ht="11.25" customHeight="1">
      <c r="A12" s="99" t="s">
        <v>10</v>
      </c>
      <c r="B12" s="93"/>
      <c r="C12" s="94">
        <v>5808</v>
      </c>
      <c r="D12" s="94">
        <v>6100</v>
      </c>
      <c r="E12" s="94">
        <v>5495</v>
      </c>
      <c r="F12" s="95"/>
      <c r="G12" s="95"/>
      <c r="H12" s="219">
        <v>46.232</v>
      </c>
      <c r="I12" s="219">
        <v>31.805</v>
      </c>
      <c r="J12" s="219">
        <v>29.123</v>
      </c>
      <c r="K12" s="96"/>
    </row>
    <row r="13" spans="1:11" s="106" customFormat="1" ht="11.25" customHeight="1">
      <c r="A13" s="100" t="s">
        <v>11</v>
      </c>
      <c r="B13" s="101"/>
      <c r="C13" s="102">
        <v>18478</v>
      </c>
      <c r="D13" s="102">
        <v>17355</v>
      </c>
      <c r="E13" s="102">
        <v>16926</v>
      </c>
      <c r="F13" s="103">
        <v>97.52808988764045</v>
      </c>
      <c r="G13" s="104"/>
      <c r="H13" s="220">
        <v>142.298</v>
      </c>
      <c r="I13" s="221">
        <v>112.9</v>
      </c>
      <c r="J13" s="221">
        <v>107.48500000000001</v>
      </c>
      <c r="K13" s="105">
        <v>95.20372010628876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412</v>
      </c>
      <c r="D15" s="102">
        <v>427</v>
      </c>
      <c r="E15" s="102">
        <v>427</v>
      </c>
      <c r="F15" s="103">
        <v>100</v>
      </c>
      <c r="G15" s="104"/>
      <c r="H15" s="220">
        <v>1.03</v>
      </c>
      <c r="I15" s="221">
        <v>1.01</v>
      </c>
      <c r="J15" s="221">
        <v>1.11</v>
      </c>
      <c r="K15" s="105">
        <v>109.90099009900992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417</v>
      </c>
      <c r="D17" s="102"/>
      <c r="E17" s="102"/>
      <c r="F17" s="103"/>
      <c r="G17" s="104"/>
      <c r="H17" s="220">
        <v>1.084</v>
      </c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5</v>
      </c>
      <c r="D19" s="94">
        <v>1</v>
      </c>
      <c r="E19" s="94">
        <v>2</v>
      </c>
      <c r="F19" s="95"/>
      <c r="G19" s="95"/>
      <c r="H19" s="219">
        <v>0.022</v>
      </c>
      <c r="I19" s="219">
        <v>0.004</v>
      </c>
      <c r="J19" s="219">
        <v>0.009</v>
      </c>
      <c r="K19" s="96"/>
    </row>
    <row r="20" spans="1:11" s="97" customFormat="1" ht="11.25" customHeight="1">
      <c r="A20" s="99" t="s">
        <v>15</v>
      </c>
      <c r="B20" s="93"/>
      <c r="C20" s="94">
        <v>110</v>
      </c>
      <c r="D20" s="94">
        <v>105</v>
      </c>
      <c r="E20" s="94">
        <v>103</v>
      </c>
      <c r="F20" s="95"/>
      <c r="G20" s="95"/>
      <c r="H20" s="219">
        <v>0.286</v>
      </c>
      <c r="I20" s="219">
        <v>0.295</v>
      </c>
      <c r="J20" s="219">
        <v>0.303</v>
      </c>
      <c r="K20" s="96"/>
    </row>
    <row r="21" spans="1:11" s="97" customFormat="1" ht="11.25" customHeight="1">
      <c r="A21" s="99" t="s">
        <v>16</v>
      </c>
      <c r="B21" s="93"/>
      <c r="C21" s="94">
        <v>69</v>
      </c>
      <c r="D21" s="94">
        <v>70</v>
      </c>
      <c r="E21" s="94">
        <v>72</v>
      </c>
      <c r="F21" s="95"/>
      <c r="G21" s="95"/>
      <c r="H21" s="219">
        <v>0.135</v>
      </c>
      <c r="I21" s="219">
        <v>0.21</v>
      </c>
      <c r="J21" s="219">
        <v>0.227</v>
      </c>
      <c r="K21" s="96"/>
    </row>
    <row r="22" spans="1:11" s="106" customFormat="1" ht="11.25" customHeight="1">
      <c r="A22" s="100" t="s">
        <v>17</v>
      </c>
      <c r="B22" s="101"/>
      <c r="C22" s="102">
        <v>184</v>
      </c>
      <c r="D22" s="102">
        <v>176</v>
      </c>
      <c r="E22" s="102">
        <v>177</v>
      </c>
      <c r="F22" s="103">
        <v>100.56818181818181</v>
      </c>
      <c r="G22" s="104"/>
      <c r="H22" s="220">
        <v>0.443</v>
      </c>
      <c r="I22" s="221">
        <v>0.509</v>
      </c>
      <c r="J22" s="221">
        <v>0.539</v>
      </c>
      <c r="K22" s="105">
        <v>105.89390962671906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14861</v>
      </c>
      <c r="D24" s="102">
        <v>13621</v>
      </c>
      <c r="E24" s="102">
        <v>13263</v>
      </c>
      <c r="F24" s="103">
        <v>97.37170545481243</v>
      </c>
      <c r="G24" s="104"/>
      <c r="H24" s="220">
        <v>157.62</v>
      </c>
      <c r="I24" s="221">
        <v>147.129</v>
      </c>
      <c r="J24" s="221">
        <v>149.851</v>
      </c>
      <c r="K24" s="105">
        <v>101.85007714318728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487</v>
      </c>
      <c r="D26" s="102">
        <v>380</v>
      </c>
      <c r="E26" s="102">
        <v>400</v>
      </c>
      <c r="F26" s="103">
        <v>105.26315789473684</v>
      </c>
      <c r="G26" s="104"/>
      <c r="H26" s="220">
        <v>4.62</v>
      </c>
      <c r="I26" s="221">
        <v>4.6</v>
      </c>
      <c r="J26" s="221">
        <v>4.8</v>
      </c>
      <c r="K26" s="105">
        <v>104.34782608695653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60154</v>
      </c>
      <c r="D28" s="94">
        <v>64805</v>
      </c>
      <c r="E28" s="94">
        <v>64150</v>
      </c>
      <c r="F28" s="95"/>
      <c r="G28" s="95"/>
      <c r="H28" s="219">
        <v>806.493</v>
      </c>
      <c r="I28" s="219">
        <v>852.508</v>
      </c>
      <c r="J28" s="219">
        <v>778.738</v>
      </c>
      <c r="K28" s="96"/>
    </row>
    <row r="29" spans="1:11" s="97" customFormat="1" ht="11.25" customHeight="1">
      <c r="A29" s="99" t="s">
        <v>21</v>
      </c>
      <c r="B29" s="93"/>
      <c r="C29" s="94">
        <v>3299</v>
      </c>
      <c r="D29" s="94">
        <v>2389</v>
      </c>
      <c r="E29" s="94">
        <v>1843</v>
      </c>
      <c r="F29" s="95"/>
      <c r="G29" s="95"/>
      <c r="H29" s="219">
        <v>36.29</v>
      </c>
      <c r="I29" s="219">
        <v>24.766</v>
      </c>
      <c r="J29" s="219">
        <v>21.793</v>
      </c>
      <c r="K29" s="96"/>
    </row>
    <row r="30" spans="1:11" s="97" customFormat="1" ht="11.25" customHeight="1">
      <c r="A30" s="99" t="s">
        <v>22</v>
      </c>
      <c r="B30" s="93"/>
      <c r="C30" s="94">
        <v>19355</v>
      </c>
      <c r="D30" s="94">
        <v>17890</v>
      </c>
      <c r="E30" s="94">
        <v>15494</v>
      </c>
      <c r="F30" s="95"/>
      <c r="G30" s="95"/>
      <c r="H30" s="219">
        <v>226.844</v>
      </c>
      <c r="I30" s="219">
        <v>204.25</v>
      </c>
      <c r="J30" s="219">
        <v>171.55</v>
      </c>
      <c r="K30" s="96"/>
    </row>
    <row r="31" spans="1:11" s="106" customFormat="1" ht="11.25" customHeight="1">
      <c r="A31" s="107" t="s">
        <v>23</v>
      </c>
      <c r="B31" s="101"/>
      <c r="C31" s="102">
        <v>82808</v>
      </c>
      <c r="D31" s="102">
        <v>85084</v>
      </c>
      <c r="E31" s="102">
        <v>81487</v>
      </c>
      <c r="F31" s="103">
        <v>95.77241314465705</v>
      </c>
      <c r="G31" s="104"/>
      <c r="H31" s="220">
        <v>1069.627</v>
      </c>
      <c r="I31" s="221">
        <v>1081.524</v>
      </c>
      <c r="J31" s="221">
        <v>972.0810000000001</v>
      </c>
      <c r="K31" s="105">
        <v>89.88066839016057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186</v>
      </c>
      <c r="D33" s="94">
        <v>200</v>
      </c>
      <c r="E33" s="94">
        <v>150</v>
      </c>
      <c r="F33" s="95"/>
      <c r="G33" s="95"/>
      <c r="H33" s="219">
        <v>0.936</v>
      </c>
      <c r="I33" s="219">
        <v>1</v>
      </c>
      <c r="J33" s="219">
        <v>1.2</v>
      </c>
      <c r="K33" s="96"/>
    </row>
    <row r="34" spans="1:11" s="97" customFormat="1" ht="11.25" customHeight="1">
      <c r="A34" s="99" t="s">
        <v>25</v>
      </c>
      <c r="B34" s="93"/>
      <c r="C34" s="94">
        <v>7499</v>
      </c>
      <c r="D34" s="94">
        <v>7000</v>
      </c>
      <c r="E34" s="94">
        <v>5820</v>
      </c>
      <c r="F34" s="95"/>
      <c r="G34" s="95"/>
      <c r="H34" s="219">
        <v>83.402</v>
      </c>
      <c r="I34" s="219">
        <v>77</v>
      </c>
      <c r="J34" s="219">
        <v>64</v>
      </c>
      <c r="K34" s="96"/>
    </row>
    <row r="35" spans="1:11" s="97" customFormat="1" ht="11.25" customHeight="1">
      <c r="A35" s="99" t="s">
        <v>26</v>
      </c>
      <c r="B35" s="93"/>
      <c r="C35" s="94">
        <v>30719</v>
      </c>
      <c r="D35" s="94">
        <v>31000</v>
      </c>
      <c r="E35" s="94">
        <v>31000</v>
      </c>
      <c r="F35" s="95"/>
      <c r="G35" s="95"/>
      <c r="H35" s="219">
        <v>315.282</v>
      </c>
      <c r="I35" s="219">
        <v>280</v>
      </c>
      <c r="J35" s="219">
        <v>260</v>
      </c>
      <c r="K35" s="96"/>
    </row>
    <row r="36" spans="1:11" s="97" customFormat="1" ht="11.25" customHeight="1">
      <c r="A36" s="99" t="s">
        <v>27</v>
      </c>
      <c r="B36" s="93"/>
      <c r="C36" s="94">
        <v>109</v>
      </c>
      <c r="D36" s="94">
        <v>70</v>
      </c>
      <c r="E36" s="94">
        <v>122</v>
      </c>
      <c r="F36" s="95"/>
      <c r="G36" s="95"/>
      <c r="H36" s="219">
        <v>0.961</v>
      </c>
      <c r="I36" s="219">
        <v>0.595</v>
      </c>
      <c r="J36" s="219">
        <v>1.068</v>
      </c>
      <c r="K36" s="96"/>
    </row>
    <row r="37" spans="1:11" s="106" customFormat="1" ht="11.25" customHeight="1">
      <c r="A37" s="100" t="s">
        <v>28</v>
      </c>
      <c r="B37" s="101"/>
      <c r="C37" s="102">
        <v>38513</v>
      </c>
      <c r="D37" s="102">
        <v>38270</v>
      </c>
      <c r="E37" s="102">
        <v>37092</v>
      </c>
      <c r="F37" s="103">
        <v>96.9218709171675</v>
      </c>
      <c r="G37" s="104"/>
      <c r="H37" s="220">
        <v>400.581</v>
      </c>
      <c r="I37" s="221">
        <v>358.595</v>
      </c>
      <c r="J37" s="221">
        <v>326.268</v>
      </c>
      <c r="K37" s="105">
        <v>90.9850946053347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285</v>
      </c>
      <c r="D39" s="102">
        <v>133</v>
      </c>
      <c r="E39" s="102">
        <v>133</v>
      </c>
      <c r="F39" s="103">
        <v>100</v>
      </c>
      <c r="G39" s="104"/>
      <c r="H39" s="220">
        <v>1.569</v>
      </c>
      <c r="I39" s="221">
        <v>0.73</v>
      </c>
      <c r="J39" s="221">
        <v>0.73</v>
      </c>
      <c r="K39" s="105">
        <v>100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1276</v>
      </c>
      <c r="D41" s="94">
        <v>1390</v>
      </c>
      <c r="E41" s="94">
        <v>1195</v>
      </c>
      <c r="F41" s="95"/>
      <c r="G41" s="95"/>
      <c r="H41" s="219">
        <v>15.886</v>
      </c>
      <c r="I41" s="219">
        <v>18.07</v>
      </c>
      <c r="J41" s="219">
        <v>16.611</v>
      </c>
      <c r="K41" s="96"/>
    </row>
    <row r="42" spans="1:11" s="97" customFormat="1" ht="11.25" customHeight="1">
      <c r="A42" s="99" t="s">
        <v>31</v>
      </c>
      <c r="B42" s="93"/>
      <c r="C42" s="94">
        <v>980</v>
      </c>
      <c r="D42" s="94">
        <v>745</v>
      </c>
      <c r="E42" s="94">
        <v>665</v>
      </c>
      <c r="F42" s="95"/>
      <c r="G42" s="95"/>
      <c r="H42" s="219">
        <v>11.76</v>
      </c>
      <c r="I42" s="219">
        <v>9.685</v>
      </c>
      <c r="J42" s="219">
        <v>8.532</v>
      </c>
      <c r="K42" s="96"/>
    </row>
    <row r="43" spans="1:11" s="97" customFormat="1" ht="11.25" customHeight="1">
      <c r="A43" s="99" t="s">
        <v>32</v>
      </c>
      <c r="B43" s="93"/>
      <c r="C43" s="94">
        <v>57860</v>
      </c>
      <c r="D43" s="94">
        <v>53875</v>
      </c>
      <c r="E43" s="94">
        <v>57223</v>
      </c>
      <c r="F43" s="95"/>
      <c r="G43" s="95"/>
      <c r="H43" s="219">
        <v>561.242</v>
      </c>
      <c r="I43" s="219">
        <v>522.588</v>
      </c>
      <c r="J43" s="219">
        <v>647.249</v>
      </c>
      <c r="K43" s="96"/>
    </row>
    <row r="44" spans="1:11" s="97" customFormat="1" ht="11.25" customHeight="1">
      <c r="A44" s="99" t="s">
        <v>33</v>
      </c>
      <c r="B44" s="93"/>
      <c r="C44" s="94">
        <v>2185</v>
      </c>
      <c r="D44" s="94">
        <v>170</v>
      </c>
      <c r="E44" s="94">
        <v>1987</v>
      </c>
      <c r="F44" s="95"/>
      <c r="G44" s="95"/>
      <c r="H44" s="219">
        <v>21.889</v>
      </c>
      <c r="I44" s="219">
        <v>1.36</v>
      </c>
      <c r="J44" s="219">
        <v>20.571</v>
      </c>
      <c r="K44" s="96"/>
    </row>
    <row r="45" spans="1:11" s="97" customFormat="1" ht="11.25" customHeight="1">
      <c r="A45" s="99" t="s">
        <v>34</v>
      </c>
      <c r="B45" s="93"/>
      <c r="C45" s="94">
        <v>16345</v>
      </c>
      <c r="D45" s="94">
        <v>16299</v>
      </c>
      <c r="E45" s="94">
        <v>15802</v>
      </c>
      <c r="F45" s="95"/>
      <c r="G45" s="95"/>
      <c r="H45" s="219">
        <v>196.14</v>
      </c>
      <c r="I45" s="219">
        <v>211.887</v>
      </c>
      <c r="J45" s="219">
        <v>173.822</v>
      </c>
      <c r="K45" s="96"/>
    </row>
    <row r="46" spans="1:11" s="97" customFormat="1" ht="11.25" customHeight="1">
      <c r="A46" s="99" t="s">
        <v>35</v>
      </c>
      <c r="B46" s="93"/>
      <c r="C46" s="94">
        <v>105</v>
      </c>
      <c r="D46" s="94">
        <v>80</v>
      </c>
      <c r="E46" s="94">
        <v>73</v>
      </c>
      <c r="F46" s="95"/>
      <c r="G46" s="95"/>
      <c r="H46" s="219">
        <v>1.05</v>
      </c>
      <c r="I46" s="219">
        <v>0.88</v>
      </c>
      <c r="J46" s="219">
        <v>0.872</v>
      </c>
      <c r="K46" s="96"/>
    </row>
    <row r="47" spans="1:11" s="97" customFormat="1" ht="11.25" customHeight="1">
      <c r="A47" s="99" t="s">
        <v>36</v>
      </c>
      <c r="B47" s="93"/>
      <c r="C47" s="94">
        <v>69</v>
      </c>
      <c r="D47" s="94">
        <v>66</v>
      </c>
      <c r="E47" s="94">
        <v>58</v>
      </c>
      <c r="F47" s="95"/>
      <c r="G47" s="95"/>
      <c r="H47" s="219">
        <v>0.828</v>
      </c>
      <c r="I47" s="219">
        <v>0.792</v>
      </c>
      <c r="J47" s="219">
        <v>0.704</v>
      </c>
      <c r="K47" s="96"/>
    </row>
    <row r="48" spans="1:11" s="97" customFormat="1" ht="11.25" customHeight="1">
      <c r="A48" s="99" t="s">
        <v>37</v>
      </c>
      <c r="B48" s="93"/>
      <c r="C48" s="94">
        <v>6933</v>
      </c>
      <c r="D48" s="94">
        <v>3864</v>
      </c>
      <c r="E48" s="94">
        <v>3831</v>
      </c>
      <c r="F48" s="95"/>
      <c r="G48" s="95"/>
      <c r="H48" s="219">
        <v>65.864</v>
      </c>
      <c r="I48" s="219">
        <v>27.971</v>
      </c>
      <c r="J48" s="219">
        <v>46.097</v>
      </c>
      <c r="K48" s="96"/>
    </row>
    <row r="49" spans="1:11" s="97" customFormat="1" ht="11.25" customHeight="1">
      <c r="A49" s="99" t="s">
        <v>38</v>
      </c>
      <c r="B49" s="93"/>
      <c r="C49" s="94">
        <v>16300</v>
      </c>
      <c r="D49" s="94">
        <v>11783</v>
      </c>
      <c r="E49" s="94">
        <v>11571</v>
      </c>
      <c r="F49" s="95"/>
      <c r="G49" s="95"/>
      <c r="H49" s="219">
        <v>203.75</v>
      </c>
      <c r="I49" s="219">
        <v>139.039</v>
      </c>
      <c r="J49" s="219">
        <v>148.221</v>
      </c>
      <c r="K49" s="96"/>
    </row>
    <row r="50" spans="1:11" s="106" customFormat="1" ht="11.25" customHeight="1">
      <c r="A50" s="107" t="s">
        <v>39</v>
      </c>
      <c r="B50" s="101"/>
      <c r="C50" s="102">
        <v>102053</v>
      </c>
      <c r="D50" s="102">
        <v>88272</v>
      </c>
      <c r="E50" s="102">
        <v>92405</v>
      </c>
      <c r="F50" s="103">
        <v>104.6821189052021</v>
      </c>
      <c r="G50" s="104"/>
      <c r="H50" s="220">
        <v>1078.4089999999999</v>
      </c>
      <c r="I50" s="221">
        <v>932.2719999999999</v>
      </c>
      <c r="J50" s="221">
        <v>1062.679</v>
      </c>
      <c r="K50" s="105">
        <v>113.98808502239692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5772</v>
      </c>
      <c r="D52" s="102">
        <v>5772</v>
      </c>
      <c r="E52" s="102">
        <v>5772</v>
      </c>
      <c r="F52" s="103">
        <v>100</v>
      </c>
      <c r="G52" s="104"/>
      <c r="H52" s="220">
        <v>72.237</v>
      </c>
      <c r="I52" s="221">
        <v>72.237</v>
      </c>
      <c r="J52" s="221">
        <v>72.237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8800</v>
      </c>
      <c r="D54" s="94">
        <v>8000</v>
      </c>
      <c r="E54" s="94">
        <v>6300</v>
      </c>
      <c r="F54" s="95"/>
      <c r="G54" s="95"/>
      <c r="H54" s="219">
        <v>118.8</v>
      </c>
      <c r="I54" s="219">
        <v>108</v>
      </c>
      <c r="J54" s="219">
        <v>88.2</v>
      </c>
      <c r="K54" s="96"/>
    </row>
    <row r="55" spans="1:11" s="97" customFormat="1" ht="11.25" customHeight="1">
      <c r="A55" s="99" t="s">
        <v>42</v>
      </c>
      <c r="B55" s="93"/>
      <c r="C55" s="94">
        <v>4761</v>
      </c>
      <c r="D55" s="94">
        <v>3828</v>
      </c>
      <c r="E55" s="94">
        <v>3554</v>
      </c>
      <c r="F55" s="95"/>
      <c r="G55" s="95"/>
      <c r="H55" s="219">
        <v>54.152</v>
      </c>
      <c r="I55" s="219">
        <v>44.025</v>
      </c>
      <c r="J55" s="219">
        <v>40.87</v>
      </c>
      <c r="K55" s="96"/>
    </row>
    <row r="56" spans="1:11" s="97" customFormat="1" ht="11.25" customHeight="1">
      <c r="A56" s="99" t="s">
        <v>43</v>
      </c>
      <c r="B56" s="93"/>
      <c r="C56" s="94">
        <v>759</v>
      </c>
      <c r="D56" s="94">
        <v>1100</v>
      </c>
      <c r="E56" s="94">
        <v>930</v>
      </c>
      <c r="F56" s="95"/>
      <c r="G56" s="95"/>
      <c r="H56" s="219">
        <v>9.117</v>
      </c>
      <c r="I56" s="219">
        <v>12</v>
      </c>
      <c r="J56" s="219">
        <v>9.22</v>
      </c>
      <c r="K56" s="96"/>
    </row>
    <row r="57" spans="1:11" s="97" customFormat="1" ht="11.25" customHeight="1">
      <c r="A57" s="99" t="s">
        <v>44</v>
      </c>
      <c r="B57" s="93"/>
      <c r="C57" s="94">
        <v>2381</v>
      </c>
      <c r="D57" s="94">
        <v>2524</v>
      </c>
      <c r="E57" s="94">
        <v>2450</v>
      </c>
      <c r="F57" s="95"/>
      <c r="G57" s="95"/>
      <c r="H57" s="219">
        <v>28.552</v>
      </c>
      <c r="I57" s="219">
        <v>32.812</v>
      </c>
      <c r="J57" s="219">
        <v>36.75</v>
      </c>
      <c r="K57" s="96"/>
    </row>
    <row r="58" spans="1:11" s="97" customFormat="1" ht="11.25" customHeight="1">
      <c r="A58" s="99" t="s">
        <v>45</v>
      </c>
      <c r="B58" s="93"/>
      <c r="C58" s="94">
        <v>6632</v>
      </c>
      <c r="D58" s="94">
        <v>6074</v>
      </c>
      <c r="E58" s="94">
        <v>4860</v>
      </c>
      <c r="F58" s="95"/>
      <c r="G58" s="95"/>
      <c r="H58" s="219">
        <v>66.825</v>
      </c>
      <c r="I58" s="219">
        <v>64.735</v>
      </c>
      <c r="J58" s="219">
        <v>58.32</v>
      </c>
      <c r="K58" s="96"/>
    </row>
    <row r="59" spans="1:11" s="106" customFormat="1" ht="11.25" customHeight="1">
      <c r="A59" s="100" t="s">
        <v>46</v>
      </c>
      <c r="B59" s="101"/>
      <c r="C59" s="102">
        <v>23333</v>
      </c>
      <c r="D59" s="102">
        <v>21526</v>
      </c>
      <c r="E59" s="102">
        <v>18094</v>
      </c>
      <c r="F59" s="103">
        <v>84.05648982625662</v>
      </c>
      <c r="G59" s="104"/>
      <c r="H59" s="220">
        <v>277.44599999999997</v>
      </c>
      <c r="I59" s="221">
        <v>261.572</v>
      </c>
      <c r="J59" s="221">
        <v>233.35999999999999</v>
      </c>
      <c r="K59" s="105">
        <v>89.21444191274296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310</v>
      </c>
      <c r="D61" s="94">
        <v>135.3</v>
      </c>
      <c r="E61" s="94">
        <v>180</v>
      </c>
      <c r="F61" s="95"/>
      <c r="G61" s="95"/>
      <c r="H61" s="219">
        <v>3.098</v>
      </c>
      <c r="I61" s="219">
        <v>1.488</v>
      </c>
      <c r="J61" s="219">
        <v>1.98</v>
      </c>
      <c r="K61" s="96"/>
    </row>
    <row r="62" spans="1:11" s="97" customFormat="1" ht="11.25" customHeight="1">
      <c r="A62" s="99" t="s">
        <v>48</v>
      </c>
      <c r="B62" s="93"/>
      <c r="C62" s="94">
        <v>124</v>
      </c>
      <c r="D62" s="94">
        <v>129</v>
      </c>
      <c r="E62" s="94">
        <v>129</v>
      </c>
      <c r="F62" s="95"/>
      <c r="G62" s="95"/>
      <c r="H62" s="219">
        <v>0.491</v>
      </c>
      <c r="I62" s="219">
        <v>0.501</v>
      </c>
      <c r="J62" s="219">
        <v>0.524</v>
      </c>
      <c r="K62" s="96"/>
    </row>
    <row r="63" spans="1:11" s="97" customFormat="1" ht="11.25" customHeight="1">
      <c r="A63" s="99" t="s">
        <v>49</v>
      </c>
      <c r="B63" s="93"/>
      <c r="C63" s="94">
        <v>144</v>
      </c>
      <c r="D63" s="94">
        <v>152</v>
      </c>
      <c r="E63" s="94">
        <v>119</v>
      </c>
      <c r="F63" s="95"/>
      <c r="G63" s="95"/>
      <c r="H63" s="219">
        <v>1.728</v>
      </c>
      <c r="I63" s="219">
        <v>1.702</v>
      </c>
      <c r="J63" s="219">
        <v>1.789</v>
      </c>
      <c r="K63" s="96"/>
    </row>
    <row r="64" spans="1:11" s="106" customFormat="1" ht="11.25" customHeight="1">
      <c r="A64" s="100" t="s">
        <v>50</v>
      </c>
      <c r="B64" s="101"/>
      <c r="C64" s="102">
        <v>578</v>
      </c>
      <c r="D64" s="102">
        <v>416.3</v>
      </c>
      <c r="E64" s="102">
        <v>428</v>
      </c>
      <c r="F64" s="103">
        <v>102.81047321643045</v>
      </c>
      <c r="G64" s="104"/>
      <c r="H64" s="220">
        <v>5.317</v>
      </c>
      <c r="I64" s="221">
        <v>3.691</v>
      </c>
      <c r="J64" s="221">
        <v>4.293</v>
      </c>
      <c r="K64" s="105">
        <v>116.30994310484964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140</v>
      </c>
      <c r="D66" s="102">
        <v>125</v>
      </c>
      <c r="E66" s="102">
        <v>125</v>
      </c>
      <c r="F66" s="103">
        <v>100</v>
      </c>
      <c r="G66" s="104"/>
      <c r="H66" s="220">
        <v>1.274</v>
      </c>
      <c r="I66" s="221">
        <v>1.025</v>
      </c>
      <c r="J66" s="221">
        <v>1.03</v>
      </c>
      <c r="K66" s="105">
        <v>100.48780487804879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29781</v>
      </c>
      <c r="D68" s="94">
        <v>26800</v>
      </c>
      <c r="E68" s="94">
        <v>26300</v>
      </c>
      <c r="F68" s="95"/>
      <c r="G68" s="95"/>
      <c r="H68" s="219">
        <v>341.052</v>
      </c>
      <c r="I68" s="219">
        <v>343.75</v>
      </c>
      <c r="J68" s="219">
        <v>335</v>
      </c>
      <c r="K68" s="96"/>
    </row>
    <row r="69" spans="1:11" s="97" customFormat="1" ht="11.25" customHeight="1">
      <c r="A69" s="99" t="s">
        <v>53</v>
      </c>
      <c r="B69" s="93"/>
      <c r="C69" s="94">
        <v>19547</v>
      </c>
      <c r="D69" s="94">
        <v>18300</v>
      </c>
      <c r="E69" s="94">
        <v>18060</v>
      </c>
      <c r="F69" s="95"/>
      <c r="G69" s="95"/>
      <c r="H69" s="219">
        <v>252</v>
      </c>
      <c r="I69" s="219">
        <v>254</v>
      </c>
      <c r="J69" s="219">
        <v>246</v>
      </c>
      <c r="K69" s="96"/>
    </row>
    <row r="70" spans="1:11" s="106" customFormat="1" ht="11.25" customHeight="1">
      <c r="A70" s="100" t="s">
        <v>54</v>
      </c>
      <c r="B70" s="101"/>
      <c r="C70" s="102">
        <v>49328</v>
      </c>
      <c r="D70" s="102">
        <v>45100</v>
      </c>
      <c r="E70" s="102">
        <v>44360</v>
      </c>
      <c r="F70" s="103">
        <v>98.35920177383592</v>
      </c>
      <c r="G70" s="104"/>
      <c r="H70" s="220">
        <v>593.052</v>
      </c>
      <c r="I70" s="221">
        <v>597.75</v>
      </c>
      <c r="J70" s="221">
        <v>581</v>
      </c>
      <c r="K70" s="105">
        <v>97.19782517774989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6</v>
      </c>
      <c r="D72" s="94">
        <v>10</v>
      </c>
      <c r="E72" s="94">
        <v>9</v>
      </c>
      <c r="F72" s="95"/>
      <c r="G72" s="95"/>
      <c r="H72" s="219">
        <v>0.019</v>
      </c>
      <c r="I72" s="219">
        <v>0.045</v>
      </c>
      <c r="J72" s="219">
        <v>0.038</v>
      </c>
      <c r="K72" s="96"/>
    </row>
    <row r="73" spans="1:11" s="97" customFormat="1" ht="11.25" customHeight="1">
      <c r="A73" s="99" t="s">
        <v>56</v>
      </c>
      <c r="B73" s="93"/>
      <c r="C73" s="94">
        <v>2217</v>
      </c>
      <c r="D73" s="94">
        <v>1772</v>
      </c>
      <c r="E73" s="94">
        <v>2040</v>
      </c>
      <c r="F73" s="95"/>
      <c r="G73" s="95"/>
      <c r="H73" s="219">
        <v>27.855</v>
      </c>
      <c r="I73" s="219">
        <v>22.263</v>
      </c>
      <c r="J73" s="219">
        <v>26.611</v>
      </c>
      <c r="K73" s="96"/>
    </row>
    <row r="74" spans="1:11" s="97" customFormat="1" ht="11.25" customHeight="1">
      <c r="A74" s="99" t="s">
        <v>57</v>
      </c>
      <c r="B74" s="93"/>
      <c r="C74" s="94">
        <v>4120</v>
      </c>
      <c r="D74" s="94">
        <v>3120</v>
      </c>
      <c r="E74" s="94">
        <v>1736</v>
      </c>
      <c r="F74" s="95"/>
      <c r="G74" s="95"/>
      <c r="H74" s="219">
        <v>51.455</v>
      </c>
      <c r="I74" s="219">
        <v>35.88</v>
      </c>
      <c r="J74" s="219">
        <v>19.096</v>
      </c>
      <c r="K74" s="96"/>
    </row>
    <row r="75" spans="1:11" s="97" customFormat="1" ht="11.25" customHeight="1">
      <c r="A75" s="99" t="s">
        <v>58</v>
      </c>
      <c r="B75" s="93"/>
      <c r="C75" s="94">
        <v>2297</v>
      </c>
      <c r="D75" s="94">
        <v>2042</v>
      </c>
      <c r="E75" s="94">
        <v>1738</v>
      </c>
      <c r="F75" s="95"/>
      <c r="G75" s="95"/>
      <c r="H75" s="219">
        <v>24.905</v>
      </c>
      <c r="I75" s="219">
        <v>24.764</v>
      </c>
      <c r="J75" s="219">
        <v>18.893</v>
      </c>
      <c r="K75" s="96"/>
    </row>
    <row r="76" spans="1:11" s="97" customFormat="1" ht="11.25" customHeight="1">
      <c r="A76" s="99" t="s">
        <v>59</v>
      </c>
      <c r="B76" s="93"/>
      <c r="C76" s="94">
        <v>171</v>
      </c>
      <c r="D76" s="94">
        <v>171</v>
      </c>
      <c r="E76" s="94">
        <v>196</v>
      </c>
      <c r="F76" s="95"/>
      <c r="G76" s="95"/>
      <c r="H76" s="219">
        <v>1.71</v>
      </c>
      <c r="I76" s="219">
        <v>0.51</v>
      </c>
      <c r="J76" s="219">
        <v>1.584</v>
      </c>
      <c r="K76" s="96"/>
    </row>
    <row r="77" spans="1:11" s="97" customFormat="1" ht="11.25" customHeight="1">
      <c r="A77" s="99" t="s">
        <v>60</v>
      </c>
      <c r="B77" s="93"/>
      <c r="C77" s="94">
        <v>1000</v>
      </c>
      <c r="D77" s="94">
        <v>807</v>
      </c>
      <c r="E77" s="94">
        <v>518</v>
      </c>
      <c r="F77" s="95"/>
      <c r="G77" s="95"/>
      <c r="H77" s="219">
        <v>11.972</v>
      </c>
      <c r="I77" s="219">
        <v>9.684</v>
      </c>
      <c r="J77" s="219">
        <v>7.252</v>
      </c>
      <c r="K77" s="96"/>
    </row>
    <row r="78" spans="1:11" s="97" customFormat="1" ht="11.25" customHeight="1">
      <c r="A78" s="99" t="s">
        <v>61</v>
      </c>
      <c r="B78" s="93"/>
      <c r="C78" s="94">
        <v>282</v>
      </c>
      <c r="D78" s="94">
        <v>210</v>
      </c>
      <c r="E78" s="94">
        <v>260</v>
      </c>
      <c r="F78" s="95"/>
      <c r="G78" s="95"/>
      <c r="H78" s="219">
        <v>1.811</v>
      </c>
      <c r="I78" s="219">
        <v>1.26</v>
      </c>
      <c r="J78" s="219">
        <v>1.56</v>
      </c>
      <c r="K78" s="96"/>
    </row>
    <row r="79" spans="1:11" s="97" customFormat="1" ht="11.25" customHeight="1">
      <c r="A79" s="99" t="s">
        <v>62</v>
      </c>
      <c r="B79" s="93"/>
      <c r="C79" s="94">
        <v>10764</v>
      </c>
      <c r="D79" s="94">
        <v>7187</v>
      </c>
      <c r="E79" s="94">
        <v>8158</v>
      </c>
      <c r="F79" s="95"/>
      <c r="G79" s="95"/>
      <c r="H79" s="219">
        <v>141.298</v>
      </c>
      <c r="I79" s="219">
        <v>112.624</v>
      </c>
      <c r="J79" s="219">
        <v>70.599</v>
      </c>
      <c r="K79" s="96"/>
    </row>
    <row r="80" spans="1:11" s="106" customFormat="1" ht="11.25" customHeight="1">
      <c r="A80" s="107" t="s">
        <v>63</v>
      </c>
      <c r="B80" s="101"/>
      <c r="C80" s="102">
        <v>20857</v>
      </c>
      <c r="D80" s="102">
        <v>15319</v>
      </c>
      <c r="E80" s="102">
        <v>14655</v>
      </c>
      <c r="F80" s="103">
        <v>95.66551341471376</v>
      </c>
      <c r="G80" s="104"/>
      <c r="H80" s="220">
        <v>261.025</v>
      </c>
      <c r="I80" s="221">
        <v>207.03</v>
      </c>
      <c r="J80" s="221">
        <v>145.633</v>
      </c>
      <c r="K80" s="105">
        <v>70.34391151040913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431</v>
      </c>
      <c r="D82" s="94">
        <v>431</v>
      </c>
      <c r="E82" s="94">
        <v>448</v>
      </c>
      <c r="F82" s="95"/>
      <c r="G82" s="95"/>
      <c r="H82" s="219">
        <v>1.103</v>
      </c>
      <c r="I82" s="219">
        <v>1.103</v>
      </c>
      <c r="J82" s="219">
        <v>1.155</v>
      </c>
      <c r="K82" s="96"/>
    </row>
    <row r="83" spans="1:11" s="97" customFormat="1" ht="11.25" customHeight="1">
      <c r="A83" s="99" t="s">
        <v>65</v>
      </c>
      <c r="B83" s="93"/>
      <c r="C83" s="94">
        <v>338</v>
      </c>
      <c r="D83" s="94">
        <v>300</v>
      </c>
      <c r="E83" s="94">
        <v>300</v>
      </c>
      <c r="F83" s="95"/>
      <c r="G83" s="95"/>
      <c r="H83" s="219">
        <v>0.773</v>
      </c>
      <c r="I83" s="219">
        <v>0.7</v>
      </c>
      <c r="J83" s="219">
        <v>0.7</v>
      </c>
      <c r="K83" s="96"/>
    </row>
    <row r="84" spans="1:11" s="106" customFormat="1" ht="11.25" customHeight="1">
      <c r="A84" s="100" t="s">
        <v>66</v>
      </c>
      <c r="B84" s="101"/>
      <c r="C84" s="102">
        <v>769</v>
      </c>
      <c r="D84" s="102">
        <v>731</v>
      </c>
      <c r="E84" s="102">
        <v>748</v>
      </c>
      <c r="F84" s="103">
        <v>102.32558139534883</v>
      </c>
      <c r="G84" s="104"/>
      <c r="H84" s="220">
        <v>1.876</v>
      </c>
      <c r="I84" s="221">
        <v>1.803</v>
      </c>
      <c r="J84" s="221">
        <v>1.855</v>
      </c>
      <c r="K84" s="105">
        <v>102.8840820854132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359275</v>
      </c>
      <c r="D87" s="117">
        <v>332707.3</v>
      </c>
      <c r="E87" s="117">
        <v>326492</v>
      </c>
      <c r="F87" s="118">
        <f>IF(D87&gt;0,100*E87/D87,0)</f>
        <v>98.1319015242527</v>
      </c>
      <c r="G87" s="104"/>
      <c r="H87" s="224">
        <v>4069.5080000000003</v>
      </c>
      <c r="I87" s="225">
        <v>3784.3770000000004</v>
      </c>
      <c r="J87" s="225">
        <v>3664.951000000001</v>
      </c>
      <c r="K87" s="118">
        <f>IF(I87&gt;0,100*J87/I87,0)</f>
        <v>96.84423618471416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77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6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>
        <v>123</v>
      </c>
      <c r="E9" s="94">
        <v>60</v>
      </c>
      <c r="F9" s="95"/>
      <c r="G9" s="95"/>
      <c r="H9" s="219"/>
      <c r="I9" s="219">
        <v>0.984</v>
      </c>
      <c r="J9" s="219">
        <v>0.48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>
        <v>155</v>
      </c>
      <c r="F10" s="95"/>
      <c r="G10" s="95"/>
      <c r="H10" s="219"/>
      <c r="I10" s="219"/>
      <c r="J10" s="219">
        <v>1.24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>
        <v>2</v>
      </c>
      <c r="F11" s="95"/>
      <c r="G11" s="95"/>
      <c r="H11" s="219"/>
      <c r="I11" s="219"/>
      <c r="J11" s="219">
        <v>0.01</v>
      </c>
      <c r="K11" s="96"/>
    </row>
    <row r="12" spans="1:11" s="97" customFormat="1" ht="11.25" customHeight="1">
      <c r="A12" s="99" t="s">
        <v>10</v>
      </c>
      <c r="B12" s="93"/>
      <c r="C12" s="94"/>
      <c r="D12" s="94">
        <v>24</v>
      </c>
      <c r="E12" s="94">
        <v>22</v>
      </c>
      <c r="F12" s="95"/>
      <c r="G12" s="95"/>
      <c r="H12" s="219"/>
      <c r="I12" s="219">
        <v>0.216</v>
      </c>
      <c r="J12" s="219">
        <v>0.176</v>
      </c>
      <c r="K12" s="96"/>
    </row>
    <row r="13" spans="1:11" s="106" customFormat="1" ht="11.25" customHeight="1">
      <c r="A13" s="100" t="s">
        <v>11</v>
      </c>
      <c r="B13" s="101"/>
      <c r="C13" s="102"/>
      <c r="D13" s="102">
        <v>147</v>
      </c>
      <c r="E13" s="102">
        <v>239</v>
      </c>
      <c r="F13" s="103">
        <v>162.58503401360545</v>
      </c>
      <c r="G13" s="104"/>
      <c r="H13" s="220"/>
      <c r="I13" s="221">
        <v>1.2</v>
      </c>
      <c r="J13" s="221">
        <v>1.906</v>
      </c>
      <c r="K13" s="105">
        <v>158.83333333333334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7</v>
      </c>
      <c r="D17" s="102"/>
      <c r="E17" s="102"/>
      <c r="F17" s="103"/>
      <c r="G17" s="104"/>
      <c r="H17" s="220">
        <v>0.014</v>
      </c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63</v>
      </c>
      <c r="D24" s="102">
        <v>41</v>
      </c>
      <c r="E24" s="102">
        <v>40</v>
      </c>
      <c r="F24" s="103">
        <v>97.5609756097561</v>
      </c>
      <c r="G24" s="104"/>
      <c r="H24" s="220">
        <v>0.349</v>
      </c>
      <c r="I24" s="221">
        <v>0.24</v>
      </c>
      <c r="J24" s="221">
        <v>0.23</v>
      </c>
      <c r="K24" s="105">
        <v>95.83333333333334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1825</v>
      </c>
      <c r="D28" s="94">
        <v>1128</v>
      </c>
      <c r="E28" s="94">
        <v>889</v>
      </c>
      <c r="F28" s="95"/>
      <c r="G28" s="95"/>
      <c r="H28" s="219">
        <v>8.7</v>
      </c>
      <c r="I28" s="219">
        <v>4.211</v>
      </c>
      <c r="J28" s="219">
        <v>3.481</v>
      </c>
      <c r="K28" s="96"/>
    </row>
    <row r="29" spans="1:11" s="97" customFormat="1" ht="11.25" customHeight="1">
      <c r="A29" s="99" t="s">
        <v>21</v>
      </c>
      <c r="B29" s="93"/>
      <c r="C29" s="94">
        <v>188</v>
      </c>
      <c r="D29" s="94">
        <v>305</v>
      </c>
      <c r="E29" s="94">
        <v>459</v>
      </c>
      <c r="F29" s="95"/>
      <c r="G29" s="95"/>
      <c r="H29" s="219">
        <v>0.499</v>
      </c>
      <c r="I29" s="219">
        <v>1.616</v>
      </c>
      <c r="J29" s="219">
        <v>2.406</v>
      </c>
      <c r="K29" s="96"/>
    </row>
    <row r="30" spans="1:11" s="97" customFormat="1" ht="11.25" customHeight="1">
      <c r="A30" s="99" t="s">
        <v>22</v>
      </c>
      <c r="B30" s="93"/>
      <c r="C30" s="94">
        <v>792</v>
      </c>
      <c r="D30" s="94">
        <v>461</v>
      </c>
      <c r="E30" s="94">
        <v>563</v>
      </c>
      <c r="F30" s="95"/>
      <c r="G30" s="95"/>
      <c r="H30" s="219">
        <v>4.308</v>
      </c>
      <c r="I30" s="219">
        <v>1.844</v>
      </c>
      <c r="J30" s="219">
        <v>3.384</v>
      </c>
      <c r="K30" s="96"/>
    </row>
    <row r="31" spans="1:11" s="106" customFormat="1" ht="11.25" customHeight="1">
      <c r="A31" s="107" t="s">
        <v>23</v>
      </c>
      <c r="B31" s="101"/>
      <c r="C31" s="102">
        <v>2805</v>
      </c>
      <c r="D31" s="102">
        <v>1894</v>
      </c>
      <c r="E31" s="102">
        <v>1911</v>
      </c>
      <c r="F31" s="103">
        <v>100.89757127771911</v>
      </c>
      <c r="G31" s="104"/>
      <c r="H31" s="220">
        <v>13.507</v>
      </c>
      <c r="I31" s="221">
        <v>7.671</v>
      </c>
      <c r="J31" s="221">
        <v>9.271</v>
      </c>
      <c r="K31" s="105">
        <v>120.85777603962978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5</v>
      </c>
      <c r="D33" s="94"/>
      <c r="E33" s="94"/>
      <c r="F33" s="95"/>
      <c r="G33" s="95"/>
      <c r="H33" s="219">
        <v>0.035</v>
      </c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>
        <v>704</v>
      </c>
      <c r="D34" s="94">
        <v>850</v>
      </c>
      <c r="E34" s="94">
        <v>620</v>
      </c>
      <c r="F34" s="95"/>
      <c r="G34" s="95"/>
      <c r="H34" s="219">
        <v>2.354</v>
      </c>
      <c r="I34" s="219">
        <v>2.8</v>
      </c>
      <c r="J34" s="219">
        <v>1.9</v>
      </c>
      <c r="K34" s="96"/>
    </row>
    <row r="35" spans="1:11" s="97" customFormat="1" ht="11.25" customHeight="1">
      <c r="A35" s="99" t="s">
        <v>26</v>
      </c>
      <c r="B35" s="93"/>
      <c r="C35" s="94">
        <v>537</v>
      </c>
      <c r="D35" s="94">
        <v>400</v>
      </c>
      <c r="E35" s="94">
        <v>570</v>
      </c>
      <c r="F35" s="95"/>
      <c r="G35" s="95"/>
      <c r="H35" s="219">
        <v>2.511</v>
      </c>
      <c r="I35" s="219">
        <v>2</v>
      </c>
      <c r="J35" s="219">
        <v>2.9</v>
      </c>
      <c r="K35" s="96"/>
    </row>
    <row r="36" spans="1:11" s="97" customFormat="1" ht="11.25" customHeight="1">
      <c r="A36" s="99" t="s">
        <v>27</v>
      </c>
      <c r="B36" s="93"/>
      <c r="C36" s="94">
        <v>20</v>
      </c>
      <c r="D36" s="94">
        <v>20</v>
      </c>
      <c r="E36" s="94">
        <v>20</v>
      </c>
      <c r="F36" s="95"/>
      <c r="G36" s="95"/>
      <c r="H36" s="219">
        <v>0.05</v>
      </c>
      <c r="I36" s="219">
        <v>0.06</v>
      </c>
      <c r="J36" s="219">
        <v>0.05</v>
      </c>
      <c r="K36" s="96"/>
    </row>
    <row r="37" spans="1:11" s="106" customFormat="1" ht="11.25" customHeight="1">
      <c r="A37" s="100" t="s">
        <v>28</v>
      </c>
      <c r="B37" s="101"/>
      <c r="C37" s="102">
        <v>1266</v>
      </c>
      <c r="D37" s="102">
        <v>1270</v>
      </c>
      <c r="E37" s="102">
        <v>1210</v>
      </c>
      <c r="F37" s="103">
        <v>95.2755905511811</v>
      </c>
      <c r="G37" s="104"/>
      <c r="H37" s="220">
        <v>4.95</v>
      </c>
      <c r="I37" s="221">
        <v>4.859999999999999</v>
      </c>
      <c r="J37" s="221">
        <v>4.85</v>
      </c>
      <c r="K37" s="105">
        <v>99.79423868312757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4</v>
      </c>
      <c r="D41" s="94">
        <v>10</v>
      </c>
      <c r="E41" s="94">
        <v>10</v>
      </c>
      <c r="F41" s="95"/>
      <c r="G41" s="95"/>
      <c r="H41" s="219">
        <v>0.039</v>
      </c>
      <c r="I41" s="219">
        <v>0.095</v>
      </c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>
        <v>30</v>
      </c>
      <c r="D43" s="94">
        <v>41</v>
      </c>
      <c r="E43" s="94">
        <v>56</v>
      </c>
      <c r="F43" s="95"/>
      <c r="G43" s="95"/>
      <c r="H43" s="219">
        <v>0.18</v>
      </c>
      <c r="I43" s="219">
        <v>0.109</v>
      </c>
      <c r="J43" s="219">
        <v>0.504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>
        <v>33</v>
      </c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57</v>
      </c>
      <c r="D45" s="94">
        <v>17</v>
      </c>
      <c r="E45" s="94">
        <v>40</v>
      </c>
      <c r="F45" s="95"/>
      <c r="G45" s="95"/>
      <c r="H45" s="219">
        <v>0.482</v>
      </c>
      <c r="I45" s="219">
        <v>0.048</v>
      </c>
      <c r="J45" s="219">
        <v>0.277</v>
      </c>
      <c r="K45" s="96"/>
    </row>
    <row r="46" spans="1:11" s="97" customFormat="1" ht="11.25" customHeight="1">
      <c r="A46" s="99" t="s">
        <v>35</v>
      </c>
      <c r="B46" s="93"/>
      <c r="C46" s="94">
        <v>8</v>
      </c>
      <c r="D46" s="94">
        <v>34</v>
      </c>
      <c r="E46" s="94">
        <v>46</v>
      </c>
      <c r="F46" s="95"/>
      <c r="G46" s="95"/>
      <c r="H46" s="219">
        <v>0.023</v>
      </c>
      <c r="I46" s="219">
        <v>0.075</v>
      </c>
      <c r="J46" s="219">
        <v>0.155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>
        <v>3</v>
      </c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>
        <v>80</v>
      </c>
      <c r="D48" s="94">
        <v>41</v>
      </c>
      <c r="E48" s="94">
        <v>82</v>
      </c>
      <c r="F48" s="95"/>
      <c r="G48" s="95"/>
      <c r="H48" s="219">
        <v>0.31</v>
      </c>
      <c r="I48" s="219">
        <v>0.164</v>
      </c>
      <c r="J48" s="219">
        <v>0.358</v>
      </c>
      <c r="K48" s="96"/>
    </row>
    <row r="49" spans="1:11" s="97" customFormat="1" ht="11.25" customHeight="1">
      <c r="A49" s="99" t="s">
        <v>38</v>
      </c>
      <c r="B49" s="93"/>
      <c r="C49" s="94">
        <v>25</v>
      </c>
      <c r="D49" s="94">
        <v>118</v>
      </c>
      <c r="E49" s="94">
        <v>54</v>
      </c>
      <c r="F49" s="95"/>
      <c r="G49" s="95"/>
      <c r="H49" s="219">
        <v>0.12</v>
      </c>
      <c r="I49" s="219">
        <v>0.602</v>
      </c>
      <c r="J49" s="219">
        <v>0.405</v>
      </c>
      <c r="K49" s="96"/>
    </row>
    <row r="50" spans="1:11" s="106" customFormat="1" ht="11.25" customHeight="1">
      <c r="A50" s="107" t="s">
        <v>39</v>
      </c>
      <c r="B50" s="101"/>
      <c r="C50" s="102">
        <v>204</v>
      </c>
      <c r="D50" s="102">
        <v>261</v>
      </c>
      <c r="E50" s="102">
        <v>324</v>
      </c>
      <c r="F50" s="103">
        <v>124.13793103448276</v>
      </c>
      <c r="G50" s="104"/>
      <c r="H50" s="220">
        <v>1.154</v>
      </c>
      <c r="I50" s="221">
        <v>1.093</v>
      </c>
      <c r="J50" s="221">
        <v>1.699</v>
      </c>
      <c r="K50" s="105">
        <v>155.44373284537969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15</v>
      </c>
      <c r="D52" s="102">
        <v>15</v>
      </c>
      <c r="E52" s="102">
        <v>15</v>
      </c>
      <c r="F52" s="103">
        <v>100</v>
      </c>
      <c r="G52" s="104"/>
      <c r="H52" s="220">
        <v>0.029</v>
      </c>
      <c r="I52" s="221">
        <v>0.029</v>
      </c>
      <c r="J52" s="221">
        <v>0.029</v>
      </c>
      <c r="K52" s="105">
        <v>100.00000000000001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46</v>
      </c>
      <c r="D54" s="94"/>
      <c r="E54" s="94"/>
      <c r="F54" s="95"/>
      <c r="G54" s="95"/>
      <c r="H54" s="219">
        <v>0.276</v>
      </c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>
        <v>203</v>
      </c>
      <c r="D55" s="94">
        <v>173</v>
      </c>
      <c r="E55" s="94">
        <v>143</v>
      </c>
      <c r="F55" s="95"/>
      <c r="G55" s="95"/>
      <c r="H55" s="219">
        <v>0.812</v>
      </c>
      <c r="I55" s="219">
        <v>0.69</v>
      </c>
      <c r="J55" s="219">
        <v>0.56</v>
      </c>
      <c r="K55" s="96"/>
    </row>
    <row r="56" spans="1:11" s="97" customFormat="1" ht="11.25" customHeight="1">
      <c r="A56" s="99" t="s">
        <v>43</v>
      </c>
      <c r="B56" s="93"/>
      <c r="C56" s="94"/>
      <c r="D56" s="94">
        <v>17</v>
      </c>
      <c r="E56" s="94"/>
      <c r="F56" s="95"/>
      <c r="G56" s="95"/>
      <c r="H56" s="219"/>
      <c r="I56" s="219">
        <v>0.043</v>
      </c>
      <c r="J56" s="219">
        <v>0.056</v>
      </c>
      <c r="K56" s="96"/>
    </row>
    <row r="57" spans="1:11" s="97" customFormat="1" ht="11.25" customHeight="1">
      <c r="A57" s="99" t="s">
        <v>44</v>
      </c>
      <c r="B57" s="93"/>
      <c r="C57" s="94">
        <v>14</v>
      </c>
      <c r="D57" s="94">
        <v>11</v>
      </c>
      <c r="E57" s="94">
        <v>20</v>
      </c>
      <c r="F57" s="95"/>
      <c r="G57" s="95"/>
      <c r="H57" s="219">
        <v>0.028</v>
      </c>
      <c r="I57" s="219">
        <v>0.022</v>
      </c>
      <c r="J57" s="219">
        <v>0.04</v>
      </c>
      <c r="K57" s="96"/>
    </row>
    <row r="58" spans="1:11" s="97" customFormat="1" ht="11.25" customHeight="1">
      <c r="A58" s="99" t="s">
        <v>45</v>
      </c>
      <c r="B58" s="93"/>
      <c r="C58" s="94">
        <v>150</v>
      </c>
      <c r="D58" s="94">
        <v>58</v>
      </c>
      <c r="E58" s="94">
        <v>23</v>
      </c>
      <c r="F58" s="95"/>
      <c r="G58" s="95"/>
      <c r="H58" s="219">
        <v>0.82</v>
      </c>
      <c r="I58" s="219">
        <v>0.345</v>
      </c>
      <c r="J58" s="219">
        <v>0.121</v>
      </c>
      <c r="K58" s="96"/>
    </row>
    <row r="59" spans="1:11" s="106" customFormat="1" ht="11.25" customHeight="1">
      <c r="A59" s="100" t="s">
        <v>46</v>
      </c>
      <c r="B59" s="101"/>
      <c r="C59" s="102">
        <v>413</v>
      </c>
      <c r="D59" s="102">
        <v>259</v>
      </c>
      <c r="E59" s="102">
        <v>186</v>
      </c>
      <c r="F59" s="103">
        <v>71.81467181467181</v>
      </c>
      <c r="G59" s="104"/>
      <c r="H59" s="220">
        <v>1.936</v>
      </c>
      <c r="I59" s="221">
        <v>1.1</v>
      </c>
      <c r="J59" s="221">
        <v>0.7770000000000001</v>
      </c>
      <c r="K59" s="105">
        <v>70.63636363636364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20</v>
      </c>
      <c r="D61" s="94">
        <v>12</v>
      </c>
      <c r="E61" s="94">
        <v>15</v>
      </c>
      <c r="F61" s="95"/>
      <c r="G61" s="95"/>
      <c r="H61" s="219">
        <v>0.068</v>
      </c>
      <c r="I61" s="219">
        <v>0.066</v>
      </c>
      <c r="J61" s="219">
        <v>0.082</v>
      </c>
      <c r="K61" s="96"/>
    </row>
    <row r="62" spans="1:11" s="97" customFormat="1" ht="11.25" customHeight="1">
      <c r="A62" s="99" t="s">
        <v>48</v>
      </c>
      <c r="B62" s="93"/>
      <c r="C62" s="94">
        <v>49</v>
      </c>
      <c r="D62" s="94">
        <v>49</v>
      </c>
      <c r="E62" s="94">
        <v>49</v>
      </c>
      <c r="F62" s="95"/>
      <c r="G62" s="95"/>
      <c r="H62" s="219">
        <v>0.108</v>
      </c>
      <c r="I62" s="219">
        <v>0.108</v>
      </c>
      <c r="J62" s="219">
        <v>0.148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>
        <v>69</v>
      </c>
      <c r="D64" s="102">
        <v>61</v>
      </c>
      <c r="E64" s="102">
        <v>64</v>
      </c>
      <c r="F64" s="103">
        <v>104.91803278688525</v>
      </c>
      <c r="G64" s="104"/>
      <c r="H64" s="220">
        <v>0.176</v>
      </c>
      <c r="I64" s="221">
        <v>0.174</v>
      </c>
      <c r="J64" s="221">
        <v>0.22999999999999998</v>
      </c>
      <c r="K64" s="105">
        <v>132.18390804597703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27</v>
      </c>
      <c r="D66" s="102">
        <v>20</v>
      </c>
      <c r="E66" s="102">
        <v>23</v>
      </c>
      <c r="F66" s="103">
        <v>115</v>
      </c>
      <c r="G66" s="104"/>
      <c r="H66" s="220">
        <v>0.076</v>
      </c>
      <c r="I66" s="221">
        <v>0.05</v>
      </c>
      <c r="J66" s="221">
        <v>0.063</v>
      </c>
      <c r="K66" s="105">
        <v>125.99999999999999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9</v>
      </c>
      <c r="D72" s="94">
        <v>8</v>
      </c>
      <c r="E72" s="94">
        <v>3</v>
      </c>
      <c r="F72" s="95"/>
      <c r="G72" s="95"/>
      <c r="H72" s="219">
        <v>0.015</v>
      </c>
      <c r="I72" s="219">
        <v>0.027</v>
      </c>
      <c r="J72" s="219">
        <v>0.008</v>
      </c>
      <c r="K72" s="96"/>
    </row>
    <row r="73" spans="1:11" s="97" customFormat="1" ht="11.25" customHeight="1">
      <c r="A73" s="99" t="s">
        <v>56</v>
      </c>
      <c r="B73" s="93"/>
      <c r="C73" s="94">
        <v>2535</v>
      </c>
      <c r="D73" s="94">
        <v>2850</v>
      </c>
      <c r="E73" s="94">
        <v>1990</v>
      </c>
      <c r="F73" s="95"/>
      <c r="G73" s="95"/>
      <c r="H73" s="219">
        <v>9.95</v>
      </c>
      <c r="I73" s="219">
        <v>22.5</v>
      </c>
      <c r="J73" s="219">
        <v>11.5</v>
      </c>
      <c r="K73" s="96"/>
    </row>
    <row r="74" spans="1:11" s="97" customFormat="1" ht="11.25" customHeight="1">
      <c r="A74" s="99" t="s">
        <v>57</v>
      </c>
      <c r="B74" s="93"/>
      <c r="C74" s="94">
        <v>204</v>
      </c>
      <c r="D74" s="94">
        <v>96</v>
      </c>
      <c r="E74" s="94">
        <v>52</v>
      </c>
      <c r="F74" s="95"/>
      <c r="G74" s="95"/>
      <c r="H74" s="219">
        <v>1.326</v>
      </c>
      <c r="I74" s="219">
        <v>0.624</v>
      </c>
      <c r="J74" s="219">
        <v>0.26</v>
      </c>
      <c r="K74" s="96"/>
    </row>
    <row r="75" spans="1:11" s="97" customFormat="1" ht="11.25" customHeight="1">
      <c r="A75" s="99" t="s">
        <v>58</v>
      </c>
      <c r="B75" s="93"/>
      <c r="C75" s="94">
        <v>53</v>
      </c>
      <c r="D75" s="94">
        <v>57</v>
      </c>
      <c r="E75" s="94">
        <v>39</v>
      </c>
      <c r="F75" s="95"/>
      <c r="G75" s="95"/>
      <c r="H75" s="219">
        <v>0.271</v>
      </c>
      <c r="I75" s="219">
        <v>0.362</v>
      </c>
      <c r="J75" s="219">
        <v>0.212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>
        <v>2</v>
      </c>
      <c r="F76" s="95"/>
      <c r="G76" s="95"/>
      <c r="H76" s="219"/>
      <c r="I76" s="219"/>
      <c r="J76" s="219">
        <v>0.003</v>
      </c>
      <c r="K76" s="96"/>
    </row>
    <row r="77" spans="1:11" s="97" customFormat="1" ht="11.25" customHeight="1">
      <c r="A77" s="99" t="s">
        <v>60</v>
      </c>
      <c r="B77" s="93"/>
      <c r="C77" s="94">
        <v>12</v>
      </c>
      <c r="D77" s="94">
        <v>22</v>
      </c>
      <c r="E77" s="94">
        <v>12</v>
      </c>
      <c r="F77" s="95"/>
      <c r="G77" s="95"/>
      <c r="H77" s="219">
        <v>0.018</v>
      </c>
      <c r="I77" s="219">
        <v>0.055</v>
      </c>
      <c r="J77" s="219">
        <v>0.044</v>
      </c>
      <c r="K77" s="96"/>
    </row>
    <row r="78" spans="1:11" s="97" customFormat="1" ht="11.25" customHeight="1">
      <c r="A78" s="99" t="s">
        <v>61</v>
      </c>
      <c r="B78" s="93"/>
      <c r="C78" s="94">
        <v>50</v>
      </c>
      <c r="D78" s="94">
        <v>50</v>
      </c>
      <c r="E78" s="94">
        <v>10</v>
      </c>
      <c r="F78" s="95"/>
      <c r="G78" s="95"/>
      <c r="H78" s="219">
        <v>0.5</v>
      </c>
      <c r="I78" s="219">
        <v>0.275</v>
      </c>
      <c r="J78" s="219">
        <v>0.07</v>
      </c>
      <c r="K78" s="96"/>
    </row>
    <row r="79" spans="1:11" s="97" customFormat="1" ht="11.25" customHeight="1">
      <c r="A79" s="99" t="s">
        <v>62</v>
      </c>
      <c r="B79" s="93"/>
      <c r="C79" s="94">
        <v>392</v>
      </c>
      <c r="D79" s="94">
        <v>389</v>
      </c>
      <c r="E79" s="94">
        <v>350</v>
      </c>
      <c r="F79" s="95"/>
      <c r="G79" s="95"/>
      <c r="H79" s="219">
        <v>2.09</v>
      </c>
      <c r="I79" s="219">
        <v>2.63</v>
      </c>
      <c r="J79" s="219">
        <v>2.898</v>
      </c>
      <c r="K79" s="96"/>
    </row>
    <row r="80" spans="1:11" s="106" customFormat="1" ht="11.25" customHeight="1">
      <c r="A80" s="107" t="s">
        <v>63</v>
      </c>
      <c r="B80" s="101"/>
      <c r="C80" s="102">
        <v>3255</v>
      </c>
      <c r="D80" s="102">
        <v>3472</v>
      </c>
      <c r="E80" s="102">
        <v>2458</v>
      </c>
      <c r="F80" s="103">
        <v>70.79493087557604</v>
      </c>
      <c r="G80" s="104"/>
      <c r="H80" s="220">
        <v>14.170000000000002</v>
      </c>
      <c r="I80" s="221">
        <v>26.472999999999995</v>
      </c>
      <c r="J80" s="221">
        <v>14.995</v>
      </c>
      <c r="K80" s="105">
        <v>56.64261700600613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8124</v>
      </c>
      <c r="D87" s="117">
        <v>7440</v>
      </c>
      <c r="E87" s="117">
        <v>6470</v>
      </c>
      <c r="F87" s="118">
        <f>IF(D87&gt;0,100*E87/D87,0)</f>
        <v>86.96236559139786</v>
      </c>
      <c r="G87" s="104"/>
      <c r="H87" s="224">
        <v>36.361000000000004</v>
      </c>
      <c r="I87" s="225">
        <v>42.89</v>
      </c>
      <c r="J87" s="225">
        <v>34.05</v>
      </c>
      <c r="K87" s="118">
        <f>IF(I87&gt;0,100*J87/I87,0)</f>
        <v>79.38913499650268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78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9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2153</v>
      </c>
      <c r="D24" s="102">
        <v>2149</v>
      </c>
      <c r="E24" s="102">
        <v>2020</v>
      </c>
      <c r="F24" s="103">
        <v>93.99720800372266</v>
      </c>
      <c r="G24" s="104"/>
      <c r="H24" s="220">
        <v>14.69</v>
      </c>
      <c r="I24" s="221">
        <v>11.915</v>
      </c>
      <c r="J24" s="221">
        <v>11.352</v>
      </c>
      <c r="K24" s="105">
        <v>95.27486361728914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3222</v>
      </c>
      <c r="D28" s="94">
        <v>3325</v>
      </c>
      <c r="E28" s="94">
        <v>2908</v>
      </c>
      <c r="F28" s="95"/>
      <c r="G28" s="95"/>
      <c r="H28" s="219">
        <v>18.246</v>
      </c>
      <c r="I28" s="219">
        <v>18.924</v>
      </c>
      <c r="J28" s="219">
        <v>16.576</v>
      </c>
      <c r="K28" s="96"/>
    </row>
    <row r="29" spans="1:11" s="97" customFormat="1" ht="11.25" customHeight="1">
      <c r="A29" s="99" t="s">
        <v>21</v>
      </c>
      <c r="B29" s="93"/>
      <c r="C29" s="94">
        <v>47</v>
      </c>
      <c r="D29" s="94">
        <v>48</v>
      </c>
      <c r="E29" s="94">
        <v>48</v>
      </c>
      <c r="F29" s="95"/>
      <c r="G29" s="95"/>
      <c r="H29" s="219">
        <v>0.23</v>
      </c>
      <c r="I29" s="219">
        <v>0.197</v>
      </c>
      <c r="J29" s="219">
        <v>0.216</v>
      </c>
      <c r="K29" s="96"/>
    </row>
    <row r="30" spans="1:11" s="97" customFormat="1" ht="11.25" customHeight="1">
      <c r="A30" s="99" t="s">
        <v>22</v>
      </c>
      <c r="B30" s="93"/>
      <c r="C30" s="94">
        <v>2216</v>
      </c>
      <c r="D30" s="94">
        <v>2126</v>
      </c>
      <c r="E30" s="94">
        <v>2196</v>
      </c>
      <c r="F30" s="95"/>
      <c r="G30" s="95"/>
      <c r="H30" s="219">
        <v>12.088</v>
      </c>
      <c r="I30" s="219">
        <v>10.488</v>
      </c>
      <c r="J30" s="219">
        <v>11.425</v>
      </c>
      <c r="K30" s="96"/>
    </row>
    <row r="31" spans="1:11" s="106" customFormat="1" ht="11.25" customHeight="1">
      <c r="A31" s="107" t="s">
        <v>23</v>
      </c>
      <c r="B31" s="101"/>
      <c r="C31" s="102">
        <v>5485</v>
      </c>
      <c r="D31" s="102">
        <v>5499</v>
      </c>
      <c r="E31" s="102">
        <v>5152</v>
      </c>
      <c r="F31" s="103">
        <v>93.68976177486816</v>
      </c>
      <c r="G31" s="104"/>
      <c r="H31" s="220">
        <v>30.564</v>
      </c>
      <c r="I31" s="221">
        <v>29.608999999999998</v>
      </c>
      <c r="J31" s="221">
        <v>28.217000000000002</v>
      </c>
      <c r="K31" s="105">
        <v>95.2987267384917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>
        <v>941</v>
      </c>
      <c r="D34" s="94">
        <v>940</v>
      </c>
      <c r="E34" s="94">
        <v>1064</v>
      </c>
      <c r="F34" s="95"/>
      <c r="G34" s="95"/>
      <c r="H34" s="219">
        <v>6.016</v>
      </c>
      <c r="I34" s="219">
        <v>6</v>
      </c>
      <c r="J34" s="219">
        <v>6.2</v>
      </c>
      <c r="K34" s="96"/>
    </row>
    <row r="35" spans="1:11" s="97" customFormat="1" ht="11.25" customHeight="1">
      <c r="A35" s="99" t="s">
        <v>26</v>
      </c>
      <c r="B35" s="93"/>
      <c r="C35" s="94">
        <v>29</v>
      </c>
      <c r="D35" s="94">
        <v>50</v>
      </c>
      <c r="E35" s="94">
        <v>10</v>
      </c>
      <c r="F35" s="95"/>
      <c r="G35" s="95"/>
      <c r="H35" s="219">
        <v>0.223</v>
      </c>
      <c r="I35" s="219">
        <v>0.36</v>
      </c>
      <c r="J35" s="219">
        <v>0.04</v>
      </c>
      <c r="K35" s="96"/>
    </row>
    <row r="36" spans="1:11" s="97" customFormat="1" ht="11.25" customHeight="1">
      <c r="A36" s="99" t="s">
        <v>27</v>
      </c>
      <c r="B36" s="93"/>
      <c r="C36" s="94">
        <v>19891</v>
      </c>
      <c r="D36" s="94">
        <v>19890</v>
      </c>
      <c r="E36" s="94">
        <v>19586</v>
      </c>
      <c r="F36" s="95"/>
      <c r="G36" s="95"/>
      <c r="H36" s="219">
        <v>129.292</v>
      </c>
      <c r="I36" s="219">
        <v>115</v>
      </c>
      <c r="J36" s="219">
        <v>125.155</v>
      </c>
      <c r="K36" s="96"/>
    </row>
    <row r="37" spans="1:11" s="106" customFormat="1" ht="11.25" customHeight="1">
      <c r="A37" s="100" t="s">
        <v>28</v>
      </c>
      <c r="B37" s="101"/>
      <c r="C37" s="102">
        <v>20861</v>
      </c>
      <c r="D37" s="102">
        <v>20880</v>
      </c>
      <c r="E37" s="102">
        <v>20660</v>
      </c>
      <c r="F37" s="103">
        <v>98.9463601532567</v>
      </c>
      <c r="G37" s="104"/>
      <c r="H37" s="220">
        <v>135.531</v>
      </c>
      <c r="I37" s="221">
        <v>121.36</v>
      </c>
      <c r="J37" s="221">
        <v>131.395</v>
      </c>
      <c r="K37" s="105">
        <v>108.2687870797627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28</v>
      </c>
      <c r="D39" s="102">
        <v>28</v>
      </c>
      <c r="E39" s="102">
        <v>32</v>
      </c>
      <c r="F39" s="103">
        <v>114.28571428571429</v>
      </c>
      <c r="G39" s="104"/>
      <c r="H39" s="220">
        <v>0.056</v>
      </c>
      <c r="I39" s="221">
        <v>0.055</v>
      </c>
      <c r="J39" s="221">
        <v>0.07</v>
      </c>
      <c r="K39" s="105">
        <v>127.2727272727273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133</v>
      </c>
      <c r="D54" s="94">
        <v>88</v>
      </c>
      <c r="E54" s="94">
        <v>67</v>
      </c>
      <c r="F54" s="95"/>
      <c r="G54" s="95"/>
      <c r="H54" s="219">
        <v>0.865</v>
      </c>
      <c r="I54" s="219">
        <v>0.572</v>
      </c>
      <c r="J54" s="219">
        <v>0.442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>
        <v>133</v>
      </c>
      <c r="D59" s="102">
        <v>88</v>
      </c>
      <c r="E59" s="102">
        <v>67</v>
      </c>
      <c r="F59" s="103">
        <v>76.13636363636364</v>
      </c>
      <c r="G59" s="104"/>
      <c r="H59" s="220">
        <v>0.865</v>
      </c>
      <c r="I59" s="221">
        <v>0.572</v>
      </c>
      <c r="J59" s="221">
        <v>0.442</v>
      </c>
      <c r="K59" s="105">
        <v>77.27272727272728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347</v>
      </c>
      <c r="D61" s="94">
        <v>450</v>
      </c>
      <c r="E61" s="94">
        <v>420</v>
      </c>
      <c r="F61" s="95"/>
      <c r="G61" s="95"/>
      <c r="H61" s="219">
        <v>1.17</v>
      </c>
      <c r="I61" s="219">
        <v>1.8</v>
      </c>
      <c r="J61" s="219">
        <v>1.68</v>
      </c>
      <c r="K61" s="96"/>
    </row>
    <row r="62" spans="1:11" s="97" customFormat="1" ht="11.25" customHeight="1">
      <c r="A62" s="99" t="s">
        <v>48</v>
      </c>
      <c r="B62" s="93"/>
      <c r="C62" s="94">
        <v>153</v>
      </c>
      <c r="D62" s="94">
        <v>153</v>
      </c>
      <c r="E62" s="94">
        <v>153</v>
      </c>
      <c r="F62" s="95"/>
      <c r="G62" s="95"/>
      <c r="H62" s="219">
        <v>1.209</v>
      </c>
      <c r="I62" s="219">
        <v>1.318</v>
      </c>
      <c r="J62" s="219">
        <v>1.193</v>
      </c>
      <c r="K62" s="96"/>
    </row>
    <row r="63" spans="1:11" s="97" customFormat="1" ht="11.25" customHeight="1">
      <c r="A63" s="99" t="s">
        <v>49</v>
      </c>
      <c r="B63" s="93"/>
      <c r="C63" s="94">
        <v>14900</v>
      </c>
      <c r="D63" s="94">
        <v>14730</v>
      </c>
      <c r="E63" s="94">
        <v>14659</v>
      </c>
      <c r="F63" s="95"/>
      <c r="G63" s="95"/>
      <c r="H63" s="219">
        <v>120.02</v>
      </c>
      <c r="I63" s="219">
        <v>109.061</v>
      </c>
      <c r="J63" s="219">
        <v>123.136</v>
      </c>
      <c r="K63" s="96"/>
    </row>
    <row r="64" spans="1:11" s="106" customFormat="1" ht="11.25" customHeight="1">
      <c r="A64" s="100" t="s">
        <v>50</v>
      </c>
      <c r="B64" s="101"/>
      <c r="C64" s="102">
        <v>15400</v>
      </c>
      <c r="D64" s="102">
        <v>15333</v>
      </c>
      <c r="E64" s="102">
        <v>15232</v>
      </c>
      <c r="F64" s="103">
        <v>99.34129002804409</v>
      </c>
      <c r="G64" s="104"/>
      <c r="H64" s="220">
        <v>122.399</v>
      </c>
      <c r="I64" s="221">
        <v>112.179</v>
      </c>
      <c r="J64" s="221">
        <v>126.009</v>
      </c>
      <c r="K64" s="105">
        <v>112.32851068381783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452</v>
      </c>
      <c r="D66" s="102">
        <v>445</v>
      </c>
      <c r="E66" s="102">
        <v>457</v>
      </c>
      <c r="F66" s="103">
        <v>102.69662921348315</v>
      </c>
      <c r="G66" s="104"/>
      <c r="H66" s="220">
        <v>2.707</v>
      </c>
      <c r="I66" s="221">
        <v>2.04</v>
      </c>
      <c r="J66" s="221">
        <v>2.7</v>
      </c>
      <c r="K66" s="105">
        <v>132.35294117647058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19078</v>
      </c>
      <c r="D68" s="94">
        <v>18200</v>
      </c>
      <c r="E68" s="94">
        <v>16500</v>
      </c>
      <c r="F68" s="95"/>
      <c r="G68" s="95"/>
      <c r="H68" s="219">
        <v>126.354</v>
      </c>
      <c r="I68" s="219">
        <v>127</v>
      </c>
      <c r="J68" s="219">
        <v>113</v>
      </c>
      <c r="K68" s="96"/>
    </row>
    <row r="69" spans="1:11" s="97" customFormat="1" ht="11.25" customHeight="1">
      <c r="A69" s="99" t="s">
        <v>53</v>
      </c>
      <c r="B69" s="93"/>
      <c r="C69" s="94">
        <v>5574</v>
      </c>
      <c r="D69" s="94">
        <v>5200</v>
      </c>
      <c r="E69" s="94">
        <v>4900</v>
      </c>
      <c r="F69" s="95"/>
      <c r="G69" s="95"/>
      <c r="H69" s="219">
        <v>37.585</v>
      </c>
      <c r="I69" s="219">
        <v>36</v>
      </c>
      <c r="J69" s="219">
        <v>33</v>
      </c>
      <c r="K69" s="96"/>
    </row>
    <row r="70" spans="1:11" s="106" customFormat="1" ht="11.25" customHeight="1">
      <c r="A70" s="100" t="s">
        <v>54</v>
      </c>
      <c r="B70" s="101"/>
      <c r="C70" s="102">
        <v>24652</v>
      </c>
      <c r="D70" s="102">
        <v>23400</v>
      </c>
      <c r="E70" s="102">
        <v>21400</v>
      </c>
      <c r="F70" s="103">
        <v>91.45299145299145</v>
      </c>
      <c r="G70" s="104"/>
      <c r="H70" s="220">
        <v>163.939</v>
      </c>
      <c r="I70" s="221">
        <v>163</v>
      </c>
      <c r="J70" s="221">
        <v>146</v>
      </c>
      <c r="K70" s="105">
        <v>89.57055214723927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>
        <v>2605</v>
      </c>
      <c r="D73" s="94">
        <v>2604</v>
      </c>
      <c r="E73" s="94">
        <v>2699</v>
      </c>
      <c r="F73" s="95"/>
      <c r="G73" s="95"/>
      <c r="H73" s="219">
        <v>20.836</v>
      </c>
      <c r="I73" s="219">
        <v>18.2</v>
      </c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/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>
        <v>27</v>
      </c>
      <c r="D76" s="94">
        <v>27</v>
      </c>
      <c r="E76" s="94">
        <v>27</v>
      </c>
      <c r="F76" s="95"/>
      <c r="G76" s="95"/>
      <c r="H76" s="219">
        <v>0.246</v>
      </c>
      <c r="I76" s="219">
        <v>0.257</v>
      </c>
      <c r="J76" s="219">
        <v>0.257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>
        <v>37476</v>
      </c>
      <c r="D79" s="94">
        <v>37481</v>
      </c>
      <c r="E79" s="94">
        <v>37112</v>
      </c>
      <c r="F79" s="95"/>
      <c r="G79" s="95"/>
      <c r="H79" s="219">
        <v>343.567</v>
      </c>
      <c r="I79" s="219">
        <v>346.172</v>
      </c>
      <c r="J79" s="219">
        <v>340.592</v>
      </c>
      <c r="K79" s="96"/>
    </row>
    <row r="80" spans="1:11" s="106" customFormat="1" ht="11.25" customHeight="1">
      <c r="A80" s="107" t="s">
        <v>63</v>
      </c>
      <c r="B80" s="101"/>
      <c r="C80" s="102">
        <v>40108</v>
      </c>
      <c r="D80" s="102">
        <v>40112</v>
      </c>
      <c r="E80" s="102">
        <v>39838</v>
      </c>
      <c r="F80" s="103">
        <v>99.31691264459513</v>
      </c>
      <c r="G80" s="104"/>
      <c r="H80" s="220">
        <v>364.649</v>
      </c>
      <c r="I80" s="221">
        <v>364.629</v>
      </c>
      <c r="J80" s="221">
        <v>340.849</v>
      </c>
      <c r="K80" s="105">
        <v>93.47830260346818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109272</v>
      </c>
      <c r="D87" s="117">
        <v>107934</v>
      </c>
      <c r="E87" s="117">
        <v>104858</v>
      </c>
      <c r="F87" s="118">
        <f>IF(D87&gt;0,100*E87/D87,0)</f>
        <v>97.15011025256175</v>
      </c>
      <c r="G87" s="104"/>
      <c r="H87" s="224">
        <v>835.4</v>
      </c>
      <c r="I87" s="225">
        <v>805.3590000000002</v>
      </c>
      <c r="J87" s="225">
        <v>787.034</v>
      </c>
      <c r="K87" s="118">
        <f>IF(I87&gt;0,100*J87/I87,0)</f>
        <v>97.72461722039485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79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8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49</v>
      </c>
      <c r="D9" s="94">
        <v>56</v>
      </c>
      <c r="E9" s="94">
        <v>45</v>
      </c>
      <c r="F9" s="95"/>
      <c r="G9" s="95"/>
      <c r="H9" s="219">
        <v>0.702</v>
      </c>
      <c r="I9" s="219">
        <v>0.519</v>
      </c>
      <c r="J9" s="219">
        <v>0.675</v>
      </c>
      <c r="K9" s="96"/>
    </row>
    <row r="10" spans="1:11" s="97" customFormat="1" ht="11.25" customHeight="1">
      <c r="A10" s="99" t="s">
        <v>8</v>
      </c>
      <c r="B10" s="93"/>
      <c r="C10" s="94">
        <v>630</v>
      </c>
      <c r="D10" s="94">
        <v>616</v>
      </c>
      <c r="E10" s="94">
        <v>567</v>
      </c>
      <c r="F10" s="95"/>
      <c r="G10" s="95"/>
      <c r="H10" s="219">
        <v>8.316</v>
      </c>
      <c r="I10" s="219">
        <v>13.301</v>
      </c>
      <c r="J10" s="219">
        <v>10.081</v>
      </c>
      <c r="K10" s="96"/>
    </row>
    <row r="11" spans="1:11" s="97" customFormat="1" ht="11.25" customHeight="1">
      <c r="A11" s="92" t="s">
        <v>9</v>
      </c>
      <c r="B11" s="93"/>
      <c r="C11" s="94">
        <v>612</v>
      </c>
      <c r="D11" s="94">
        <v>677</v>
      </c>
      <c r="E11" s="94">
        <v>200</v>
      </c>
      <c r="F11" s="95"/>
      <c r="G11" s="95"/>
      <c r="H11" s="219">
        <v>9.4</v>
      </c>
      <c r="I11" s="219">
        <v>13.98</v>
      </c>
      <c r="J11" s="219">
        <v>3.93</v>
      </c>
      <c r="K11" s="96"/>
    </row>
    <row r="12" spans="1:11" s="97" customFormat="1" ht="11.25" customHeight="1">
      <c r="A12" s="99" t="s">
        <v>10</v>
      </c>
      <c r="B12" s="93"/>
      <c r="C12" s="94">
        <v>22</v>
      </c>
      <c r="D12" s="94">
        <v>24</v>
      </c>
      <c r="E12" s="94">
        <v>24</v>
      </c>
      <c r="F12" s="95"/>
      <c r="G12" s="95"/>
      <c r="H12" s="219">
        <v>0.262</v>
      </c>
      <c r="I12" s="219">
        <v>0.318</v>
      </c>
      <c r="J12" s="219">
        <v>0.315</v>
      </c>
      <c r="K12" s="96"/>
    </row>
    <row r="13" spans="1:11" s="106" customFormat="1" ht="11.25" customHeight="1">
      <c r="A13" s="100" t="s">
        <v>11</v>
      </c>
      <c r="B13" s="101"/>
      <c r="C13" s="102">
        <v>1313</v>
      </c>
      <c r="D13" s="102">
        <v>1373</v>
      </c>
      <c r="E13" s="102">
        <v>836</v>
      </c>
      <c r="F13" s="103">
        <v>60.88856518572469</v>
      </c>
      <c r="G13" s="104"/>
      <c r="H13" s="220">
        <v>18.68</v>
      </c>
      <c r="I13" s="221">
        <v>28.118000000000002</v>
      </c>
      <c r="J13" s="221">
        <v>15.001</v>
      </c>
      <c r="K13" s="105">
        <v>53.35016715271356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200</v>
      </c>
      <c r="D17" s="102">
        <v>120</v>
      </c>
      <c r="E17" s="102">
        <v>118</v>
      </c>
      <c r="F17" s="103">
        <v>98.33333333333333</v>
      </c>
      <c r="G17" s="104"/>
      <c r="H17" s="220">
        <v>5</v>
      </c>
      <c r="I17" s="221">
        <v>2.4</v>
      </c>
      <c r="J17" s="221">
        <v>3.186</v>
      </c>
      <c r="K17" s="105">
        <v>132.75000000000003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816</v>
      </c>
      <c r="D19" s="94">
        <v>914</v>
      </c>
      <c r="E19" s="94">
        <v>705</v>
      </c>
      <c r="F19" s="95"/>
      <c r="G19" s="95"/>
      <c r="H19" s="219">
        <v>32.251</v>
      </c>
      <c r="I19" s="219">
        <v>39.838</v>
      </c>
      <c r="J19" s="219">
        <v>24.111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>
        <v>10</v>
      </c>
      <c r="D21" s="94">
        <v>10</v>
      </c>
      <c r="E21" s="94">
        <v>10</v>
      </c>
      <c r="F21" s="95"/>
      <c r="G21" s="95"/>
      <c r="H21" s="219">
        <v>0.225</v>
      </c>
      <c r="I21" s="219">
        <v>0.23</v>
      </c>
      <c r="J21" s="219">
        <v>0.24</v>
      </c>
      <c r="K21" s="96"/>
    </row>
    <row r="22" spans="1:11" s="106" customFormat="1" ht="11.25" customHeight="1">
      <c r="A22" s="100" t="s">
        <v>17</v>
      </c>
      <c r="B22" s="101"/>
      <c r="C22" s="102">
        <v>826</v>
      </c>
      <c r="D22" s="102">
        <v>924</v>
      </c>
      <c r="E22" s="102">
        <v>715</v>
      </c>
      <c r="F22" s="103">
        <v>77.38095238095238</v>
      </c>
      <c r="G22" s="104"/>
      <c r="H22" s="220">
        <v>32.476</v>
      </c>
      <c r="I22" s="221">
        <v>40.068</v>
      </c>
      <c r="J22" s="221">
        <v>24.351</v>
      </c>
      <c r="K22" s="105">
        <v>60.77418388739144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169</v>
      </c>
      <c r="D24" s="102">
        <v>172</v>
      </c>
      <c r="E24" s="102">
        <v>163</v>
      </c>
      <c r="F24" s="103">
        <v>94.76744186046511</v>
      </c>
      <c r="G24" s="104"/>
      <c r="H24" s="220">
        <v>3.539</v>
      </c>
      <c r="I24" s="221">
        <v>4.034</v>
      </c>
      <c r="J24" s="221">
        <v>3.702</v>
      </c>
      <c r="K24" s="105">
        <v>91.76995537927615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401</v>
      </c>
      <c r="D26" s="102">
        <v>380</v>
      </c>
      <c r="E26" s="102">
        <v>350</v>
      </c>
      <c r="F26" s="103">
        <v>92.10526315789474</v>
      </c>
      <c r="G26" s="104"/>
      <c r="H26" s="220">
        <v>19.942</v>
      </c>
      <c r="I26" s="221">
        <v>17</v>
      </c>
      <c r="J26" s="221">
        <v>15.7</v>
      </c>
      <c r="K26" s="105">
        <v>92.3529411764706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>
        <v>218</v>
      </c>
      <c r="D29" s="94">
        <v>240</v>
      </c>
      <c r="E29" s="94">
        <v>212</v>
      </c>
      <c r="F29" s="95"/>
      <c r="G29" s="95"/>
      <c r="H29" s="219">
        <v>4.674</v>
      </c>
      <c r="I29" s="219">
        <v>5.208</v>
      </c>
      <c r="J29" s="219">
        <v>5.681</v>
      </c>
      <c r="K29" s="96"/>
    </row>
    <row r="30" spans="1:11" s="97" customFormat="1" ht="11.25" customHeight="1">
      <c r="A30" s="99" t="s">
        <v>22</v>
      </c>
      <c r="B30" s="93"/>
      <c r="C30" s="94">
        <v>39</v>
      </c>
      <c r="D30" s="94">
        <v>69</v>
      </c>
      <c r="E30" s="94">
        <v>70</v>
      </c>
      <c r="F30" s="95"/>
      <c r="G30" s="95"/>
      <c r="H30" s="219">
        <v>1.755</v>
      </c>
      <c r="I30" s="219">
        <v>2.415</v>
      </c>
      <c r="J30" s="219">
        <v>2.205</v>
      </c>
      <c r="K30" s="96"/>
    </row>
    <row r="31" spans="1:11" s="106" customFormat="1" ht="11.25" customHeight="1">
      <c r="A31" s="107" t="s">
        <v>23</v>
      </c>
      <c r="B31" s="101"/>
      <c r="C31" s="102">
        <v>257</v>
      </c>
      <c r="D31" s="102">
        <v>309</v>
      </c>
      <c r="E31" s="102">
        <v>282</v>
      </c>
      <c r="F31" s="103">
        <v>91.2621359223301</v>
      </c>
      <c r="G31" s="104"/>
      <c r="H31" s="220">
        <v>6.429</v>
      </c>
      <c r="I31" s="221">
        <v>7.623</v>
      </c>
      <c r="J31" s="221">
        <v>7.886</v>
      </c>
      <c r="K31" s="105">
        <v>103.45008526826709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49</v>
      </c>
      <c r="D33" s="94">
        <v>40</v>
      </c>
      <c r="E33" s="94"/>
      <c r="F33" s="95"/>
      <c r="G33" s="95"/>
      <c r="H33" s="219">
        <v>1</v>
      </c>
      <c r="I33" s="219">
        <v>0.725</v>
      </c>
      <c r="J33" s="219">
        <v>0.96</v>
      </c>
      <c r="K33" s="96"/>
    </row>
    <row r="34" spans="1:11" s="97" customFormat="1" ht="11.25" customHeight="1">
      <c r="A34" s="99" t="s">
        <v>25</v>
      </c>
      <c r="B34" s="93"/>
      <c r="C34" s="94">
        <v>43</v>
      </c>
      <c r="D34" s="94">
        <v>42</v>
      </c>
      <c r="E34" s="94">
        <v>14</v>
      </c>
      <c r="F34" s="95"/>
      <c r="G34" s="95"/>
      <c r="H34" s="219">
        <v>0.644</v>
      </c>
      <c r="I34" s="219">
        <v>0.63</v>
      </c>
      <c r="J34" s="219">
        <v>0.275</v>
      </c>
      <c r="K34" s="96"/>
    </row>
    <row r="35" spans="1:11" s="97" customFormat="1" ht="11.25" customHeight="1">
      <c r="A35" s="99" t="s">
        <v>26</v>
      </c>
      <c r="B35" s="93"/>
      <c r="C35" s="94">
        <v>6</v>
      </c>
      <c r="D35" s="94">
        <v>10</v>
      </c>
      <c r="E35" s="94">
        <v>10</v>
      </c>
      <c r="F35" s="95"/>
      <c r="G35" s="95"/>
      <c r="H35" s="219">
        <v>0.097</v>
      </c>
      <c r="I35" s="219">
        <v>0.19</v>
      </c>
      <c r="J35" s="219">
        <v>0.19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>
        <v>1</v>
      </c>
      <c r="F36" s="95"/>
      <c r="G36" s="95"/>
      <c r="H36" s="219"/>
      <c r="I36" s="219"/>
      <c r="J36" s="219">
        <v>0.03</v>
      </c>
      <c r="K36" s="96"/>
    </row>
    <row r="37" spans="1:11" s="106" customFormat="1" ht="11.25" customHeight="1">
      <c r="A37" s="100" t="s">
        <v>28</v>
      </c>
      <c r="B37" s="101"/>
      <c r="C37" s="102">
        <v>98</v>
      </c>
      <c r="D37" s="102">
        <v>92</v>
      </c>
      <c r="E37" s="102">
        <v>25</v>
      </c>
      <c r="F37" s="103">
        <v>27.17391304347826</v>
      </c>
      <c r="G37" s="104"/>
      <c r="H37" s="220">
        <v>1.741</v>
      </c>
      <c r="I37" s="221">
        <v>1.545</v>
      </c>
      <c r="J37" s="221">
        <v>1.4549999999999998</v>
      </c>
      <c r="K37" s="105">
        <v>94.17475728155338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285</v>
      </c>
      <c r="D39" s="102">
        <v>285</v>
      </c>
      <c r="E39" s="102">
        <v>300</v>
      </c>
      <c r="F39" s="103">
        <v>105.26315789473684</v>
      </c>
      <c r="G39" s="104"/>
      <c r="H39" s="220">
        <v>8.964</v>
      </c>
      <c r="I39" s="221">
        <v>8.9</v>
      </c>
      <c r="J39" s="221">
        <v>9.75</v>
      </c>
      <c r="K39" s="105">
        <v>109.5505617977528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1050</v>
      </c>
      <c r="D41" s="94">
        <v>1174</v>
      </c>
      <c r="E41" s="94">
        <v>1128</v>
      </c>
      <c r="F41" s="95"/>
      <c r="G41" s="95"/>
      <c r="H41" s="219">
        <v>53.057</v>
      </c>
      <c r="I41" s="219">
        <v>57.526</v>
      </c>
      <c r="J41" s="219">
        <v>57.879</v>
      </c>
      <c r="K41" s="96"/>
    </row>
    <row r="42" spans="1:11" s="97" customFormat="1" ht="11.25" customHeight="1">
      <c r="A42" s="99" t="s">
        <v>31</v>
      </c>
      <c r="B42" s="93"/>
      <c r="C42" s="94">
        <v>1556</v>
      </c>
      <c r="D42" s="94">
        <v>1647</v>
      </c>
      <c r="E42" s="94">
        <v>1582</v>
      </c>
      <c r="F42" s="95"/>
      <c r="G42" s="95"/>
      <c r="H42" s="219">
        <v>59.128</v>
      </c>
      <c r="I42" s="219">
        <v>62.586</v>
      </c>
      <c r="J42" s="219">
        <v>60.472</v>
      </c>
      <c r="K42" s="96"/>
    </row>
    <row r="43" spans="1:11" s="97" customFormat="1" ht="11.25" customHeight="1">
      <c r="A43" s="99" t="s">
        <v>32</v>
      </c>
      <c r="B43" s="93"/>
      <c r="C43" s="94">
        <v>1550</v>
      </c>
      <c r="D43" s="94">
        <v>1446</v>
      </c>
      <c r="E43" s="94">
        <v>1440</v>
      </c>
      <c r="F43" s="95"/>
      <c r="G43" s="95"/>
      <c r="H43" s="219">
        <v>54.25</v>
      </c>
      <c r="I43" s="219">
        <v>65.07</v>
      </c>
      <c r="J43" s="219">
        <v>57.56</v>
      </c>
      <c r="K43" s="96"/>
    </row>
    <row r="44" spans="1:11" s="97" customFormat="1" ht="11.25" customHeight="1">
      <c r="A44" s="99" t="s">
        <v>33</v>
      </c>
      <c r="B44" s="93"/>
      <c r="C44" s="94">
        <v>900</v>
      </c>
      <c r="D44" s="94">
        <v>883</v>
      </c>
      <c r="E44" s="94">
        <v>825</v>
      </c>
      <c r="F44" s="95"/>
      <c r="G44" s="95"/>
      <c r="H44" s="219">
        <v>35.275</v>
      </c>
      <c r="I44" s="219">
        <v>30.905</v>
      </c>
      <c r="J44" s="219">
        <v>27.208</v>
      </c>
      <c r="K44" s="96"/>
    </row>
    <row r="45" spans="1:11" s="97" customFormat="1" ht="11.25" customHeight="1">
      <c r="A45" s="99" t="s">
        <v>34</v>
      </c>
      <c r="B45" s="93"/>
      <c r="C45" s="94">
        <v>2451</v>
      </c>
      <c r="D45" s="94">
        <v>2800</v>
      </c>
      <c r="E45" s="94">
        <v>2500</v>
      </c>
      <c r="F45" s="95"/>
      <c r="G45" s="95"/>
      <c r="H45" s="219">
        <v>102.942</v>
      </c>
      <c r="I45" s="219">
        <v>126</v>
      </c>
      <c r="J45" s="219">
        <v>112.5</v>
      </c>
      <c r="K45" s="96"/>
    </row>
    <row r="46" spans="1:11" s="97" customFormat="1" ht="11.25" customHeight="1">
      <c r="A46" s="99" t="s">
        <v>35</v>
      </c>
      <c r="B46" s="93"/>
      <c r="C46" s="94">
        <v>1726</v>
      </c>
      <c r="D46" s="94">
        <v>1730</v>
      </c>
      <c r="E46" s="94">
        <v>1685</v>
      </c>
      <c r="F46" s="95"/>
      <c r="G46" s="95"/>
      <c r="H46" s="219">
        <v>73.355</v>
      </c>
      <c r="I46" s="219">
        <v>69.2</v>
      </c>
      <c r="J46" s="219">
        <v>67.4</v>
      </c>
      <c r="K46" s="96"/>
    </row>
    <row r="47" spans="1:11" s="97" customFormat="1" ht="11.25" customHeight="1">
      <c r="A47" s="99" t="s">
        <v>36</v>
      </c>
      <c r="B47" s="93"/>
      <c r="C47" s="94">
        <v>443</v>
      </c>
      <c r="D47" s="94">
        <v>405</v>
      </c>
      <c r="E47" s="94">
        <v>478</v>
      </c>
      <c r="F47" s="95"/>
      <c r="G47" s="95"/>
      <c r="H47" s="219">
        <v>18.163</v>
      </c>
      <c r="I47" s="219">
        <v>18.833</v>
      </c>
      <c r="J47" s="219">
        <v>19.12</v>
      </c>
      <c r="K47" s="96"/>
    </row>
    <row r="48" spans="1:11" s="97" customFormat="1" ht="11.25" customHeight="1">
      <c r="A48" s="99" t="s">
        <v>37</v>
      </c>
      <c r="B48" s="93"/>
      <c r="C48" s="94">
        <v>3911</v>
      </c>
      <c r="D48" s="94">
        <v>2765</v>
      </c>
      <c r="E48" s="94">
        <v>2537</v>
      </c>
      <c r="F48" s="95"/>
      <c r="G48" s="95"/>
      <c r="H48" s="219">
        <v>170.52</v>
      </c>
      <c r="I48" s="219">
        <v>116.13</v>
      </c>
      <c r="J48" s="219">
        <v>114.165</v>
      </c>
      <c r="K48" s="96"/>
    </row>
    <row r="49" spans="1:11" s="97" customFormat="1" ht="11.25" customHeight="1">
      <c r="A49" s="99" t="s">
        <v>38</v>
      </c>
      <c r="B49" s="93"/>
      <c r="C49" s="94">
        <v>700</v>
      </c>
      <c r="D49" s="94">
        <v>612</v>
      </c>
      <c r="E49" s="94">
        <v>573</v>
      </c>
      <c r="F49" s="95"/>
      <c r="G49" s="95"/>
      <c r="H49" s="219">
        <v>42</v>
      </c>
      <c r="I49" s="219">
        <v>26.316</v>
      </c>
      <c r="J49" s="219">
        <v>27.504</v>
      </c>
      <c r="K49" s="96"/>
    </row>
    <row r="50" spans="1:11" s="106" customFormat="1" ht="11.25" customHeight="1">
      <c r="A50" s="107" t="s">
        <v>39</v>
      </c>
      <c r="B50" s="101"/>
      <c r="C50" s="102">
        <v>14287</v>
      </c>
      <c r="D50" s="102">
        <v>13462</v>
      </c>
      <c r="E50" s="102">
        <v>12748</v>
      </c>
      <c r="F50" s="103">
        <v>94.69618184519388</v>
      </c>
      <c r="G50" s="104"/>
      <c r="H50" s="220">
        <v>608.69</v>
      </c>
      <c r="I50" s="221">
        <v>572.566</v>
      </c>
      <c r="J50" s="221">
        <v>543.808</v>
      </c>
      <c r="K50" s="105">
        <v>94.97734758962285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30</v>
      </c>
      <c r="D52" s="102">
        <v>30</v>
      </c>
      <c r="E52" s="102">
        <v>30</v>
      </c>
      <c r="F52" s="103">
        <v>100</v>
      </c>
      <c r="G52" s="104"/>
      <c r="H52" s="220">
        <v>0.762</v>
      </c>
      <c r="I52" s="221">
        <v>0.77</v>
      </c>
      <c r="J52" s="221">
        <v>0.77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300</v>
      </c>
      <c r="D54" s="94">
        <v>344</v>
      </c>
      <c r="E54" s="94">
        <v>358</v>
      </c>
      <c r="F54" s="95"/>
      <c r="G54" s="95"/>
      <c r="H54" s="219">
        <v>9</v>
      </c>
      <c r="I54" s="219">
        <v>9.976</v>
      </c>
      <c r="J54" s="219">
        <v>11.098</v>
      </c>
      <c r="K54" s="96"/>
    </row>
    <row r="55" spans="1:11" s="97" customFormat="1" ht="11.25" customHeight="1">
      <c r="A55" s="99" t="s">
        <v>42</v>
      </c>
      <c r="B55" s="93"/>
      <c r="C55" s="94">
        <v>291</v>
      </c>
      <c r="D55" s="94">
        <v>281</v>
      </c>
      <c r="E55" s="94">
        <v>225</v>
      </c>
      <c r="F55" s="95"/>
      <c r="G55" s="95"/>
      <c r="H55" s="219">
        <v>8.73</v>
      </c>
      <c r="I55" s="219">
        <v>8.43</v>
      </c>
      <c r="J55" s="219">
        <v>6.75</v>
      </c>
      <c r="K55" s="96"/>
    </row>
    <row r="56" spans="1:11" s="97" customFormat="1" ht="11.25" customHeight="1">
      <c r="A56" s="99" t="s">
        <v>43</v>
      </c>
      <c r="B56" s="93"/>
      <c r="C56" s="94">
        <v>90</v>
      </c>
      <c r="D56" s="94">
        <v>102</v>
      </c>
      <c r="E56" s="94">
        <v>89</v>
      </c>
      <c r="F56" s="95"/>
      <c r="G56" s="95"/>
      <c r="H56" s="219">
        <v>1.203</v>
      </c>
      <c r="I56" s="219">
        <v>1.25</v>
      </c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205</v>
      </c>
      <c r="D58" s="94">
        <v>102</v>
      </c>
      <c r="E58" s="94">
        <v>102</v>
      </c>
      <c r="F58" s="95"/>
      <c r="G58" s="95"/>
      <c r="H58" s="219">
        <v>5.33</v>
      </c>
      <c r="I58" s="219">
        <v>3.57</v>
      </c>
      <c r="J58" s="219">
        <v>3.876</v>
      </c>
      <c r="K58" s="96"/>
    </row>
    <row r="59" spans="1:11" s="106" customFormat="1" ht="11.25" customHeight="1">
      <c r="A59" s="100" t="s">
        <v>46</v>
      </c>
      <c r="B59" s="101"/>
      <c r="C59" s="102">
        <v>886</v>
      </c>
      <c r="D59" s="102">
        <v>829</v>
      </c>
      <c r="E59" s="102">
        <v>774</v>
      </c>
      <c r="F59" s="103">
        <v>93.36550060313631</v>
      </c>
      <c r="G59" s="104"/>
      <c r="H59" s="220">
        <v>24.262999999999998</v>
      </c>
      <c r="I59" s="221">
        <v>23.226</v>
      </c>
      <c r="J59" s="221">
        <v>21.724</v>
      </c>
      <c r="K59" s="105">
        <v>93.53310944631018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315</v>
      </c>
      <c r="D61" s="94">
        <v>198</v>
      </c>
      <c r="E61" s="94">
        <v>200</v>
      </c>
      <c r="F61" s="95"/>
      <c r="G61" s="95"/>
      <c r="H61" s="219">
        <v>6.3</v>
      </c>
      <c r="I61" s="219">
        <v>4.95</v>
      </c>
      <c r="J61" s="219">
        <v>5</v>
      </c>
      <c r="K61" s="96"/>
    </row>
    <row r="62" spans="1:11" s="97" customFormat="1" ht="11.25" customHeight="1">
      <c r="A62" s="99" t="s">
        <v>48</v>
      </c>
      <c r="B62" s="93"/>
      <c r="C62" s="94">
        <v>93</v>
      </c>
      <c r="D62" s="94">
        <v>101</v>
      </c>
      <c r="E62" s="94">
        <v>101</v>
      </c>
      <c r="F62" s="95"/>
      <c r="G62" s="95"/>
      <c r="H62" s="219">
        <v>1.112</v>
      </c>
      <c r="I62" s="219">
        <v>1.321</v>
      </c>
      <c r="J62" s="219">
        <v>1.287</v>
      </c>
      <c r="K62" s="96"/>
    </row>
    <row r="63" spans="1:11" s="97" customFormat="1" ht="11.25" customHeight="1">
      <c r="A63" s="99" t="s">
        <v>49</v>
      </c>
      <c r="B63" s="93"/>
      <c r="C63" s="94">
        <v>87</v>
      </c>
      <c r="D63" s="94">
        <v>84</v>
      </c>
      <c r="E63" s="94">
        <v>84</v>
      </c>
      <c r="F63" s="95"/>
      <c r="G63" s="95"/>
      <c r="H63" s="219">
        <v>1.175</v>
      </c>
      <c r="I63" s="219">
        <v>1.134</v>
      </c>
      <c r="J63" s="219">
        <v>1.134</v>
      </c>
      <c r="K63" s="96"/>
    </row>
    <row r="64" spans="1:11" s="106" customFormat="1" ht="11.25" customHeight="1">
      <c r="A64" s="100" t="s">
        <v>50</v>
      </c>
      <c r="B64" s="101"/>
      <c r="C64" s="102">
        <v>495</v>
      </c>
      <c r="D64" s="102">
        <v>383</v>
      </c>
      <c r="E64" s="102">
        <v>385</v>
      </c>
      <c r="F64" s="103">
        <v>100.52219321148826</v>
      </c>
      <c r="G64" s="104"/>
      <c r="H64" s="220">
        <v>8.587</v>
      </c>
      <c r="I64" s="221">
        <v>7.404999999999999</v>
      </c>
      <c r="J64" s="221">
        <v>7.420999999999999</v>
      </c>
      <c r="K64" s="105">
        <v>100.21607022282241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303</v>
      </c>
      <c r="D66" s="102">
        <v>333</v>
      </c>
      <c r="E66" s="102">
        <v>350</v>
      </c>
      <c r="F66" s="103">
        <v>105.10510510510511</v>
      </c>
      <c r="G66" s="104"/>
      <c r="H66" s="220">
        <v>7.62</v>
      </c>
      <c r="I66" s="221">
        <v>9.657</v>
      </c>
      <c r="J66" s="221">
        <v>10.85</v>
      </c>
      <c r="K66" s="105">
        <v>112.35373304338822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63</v>
      </c>
      <c r="D72" s="94">
        <v>65</v>
      </c>
      <c r="E72" s="94">
        <v>65</v>
      </c>
      <c r="F72" s="95"/>
      <c r="G72" s="95"/>
      <c r="H72" s="219">
        <v>1.325</v>
      </c>
      <c r="I72" s="219">
        <v>1.524</v>
      </c>
      <c r="J72" s="219">
        <v>1.524</v>
      </c>
      <c r="K72" s="96"/>
    </row>
    <row r="73" spans="1:11" s="97" customFormat="1" ht="11.25" customHeight="1">
      <c r="A73" s="99" t="s">
        <v>56</v>
      </c>
      <c r="B73" s="93"/>
      <c r="C73" s="94">
        <v>368</v>
      </c>
      <c r="D73" s="94">
        <v>375</v>
      </c>
      <c r="E73" s="94">
        <v>375</v>
      </c>
      <c r="F73" s="95"/>
      <c r="G73" s="95"/>
      <c r="H73" s="219">
        <v>9.2</v>
      </c>
      <c r="I73" s="219">
        <v>9.15</v>
      </c>
      <c r="J73" s="219">
        <v>7.32</v>
      </c>
      <c r="K73" s="96"/>
    </row>
    <row r="74" spans="1:11" s="97" customFormat="1" ht="11.25" customHeight="1">
      <c r="A74" s="99" t="s">
        <v>57</v>
      </c>
      <c r="B74" s="93"/>
      <c r="C74" s="94">
        <v>85</v>
      </c>
      <c r="D74" s="94">
        <v>85</v>
      </c>
      <c r="E74" s="94">
        <v>60</v>
      </c>
      <c r="F74" s="95"/>
      <c r="G74" s="95"/>
      <c r="H74" s="219">
        <v>2.975</v>
      </c>
      <c r="I74" s="219">
        <v>2.975</v>
      </c>
      <c r="J74" s="219">
        <v>1.8</v>
      </c>
      <c r="K74" s="96"/>
    </row>
    <row r="75" spans="1:11" s="97" customFormat="1" ht="11.25" customHeight="1">
      <c r="A75" s="99" t="s">
        <v>58</v>
      </c>
      <c r="B75" s="93"/>
      <c r="C75" s="94">
        <v>60</v>
      </c>
      <c r="D75" s="94">
        <v>60</v>
      </c>
      <c r="E75" s="94">
        <v>26</v>
      </c>
      <c r="F75" s="95"/>
      <c r="G75" s="95"/>
      <c r="H75" s="219">
        <v>1.492</v>
      </c>
      <c r="I75" s="219">
        <v>1.504</v>
      </c>
      <c r="J75" s="219">
        <v>0.988</v>
      </c>
      <c r="K75" s="96"/>
    </row>
    <row r="76" spans="1:11" s="97" customFormat="1" ht="11.25" customHeight="1">
      <c r="A76" s="99" t="s">
        <v>59</v>
      </c>
      <c r="B76" s="93"/>
      <c r="C76" s="94">
        <v>75</v>
      </c>
      <c r="D76" s="94">
        <v>70</v>
      </c>
      <c r="E76" s="94">
        <v>70</v>
      </c>
      <c r="F76" s="95"/>
      <c r="G76" s="95"/>
      <c r="H76" s="219">
        <v>2.25</v>
      </c>
      <c r="I76" s="219">
        <v>2.1</v>
      </c>
      <c r="J76" s="219">
        <v>2</v>
      </c>
      <c r="K76" s="96"/>
    </row>
    <row r="77" spans="1:11" s="97" customFormat="1" ht="11.25" customHeight="1">
      <c r="A77" s="99" t="s">
        <v>60</v>
      </c>
      <c r="B77" s="93"/>
      <c r="C77" s="94">
        <v>36</v>
      </c>
      <c r="D77" s="94">
        <v>25</v>
      </c>
      <c r="E77" s="94">
        <v>19</v>
      </c>
      <c r="F77" s="95"/>
      <c r="G77" s="95"/>
      <c r="H77" s="219">
        <v>0.63</v>
      </c>
      <c r="I77" s="219">
        <v>0.55</v>
      </c>
      <c r="J77" s="219">
        <v>0.418</v>
      </c>
      <c r="K77" s="96"/>
    </row>
    <row r="78" spans="1:11" s="97" customFormat="1" ht="11.25" customHeight="1">
      <c r="A78" s="99" t="s">
        <v>61</v>
      </c>
      <c r="B78" s="93"/>
      <c r="C78" s="94">
        <v>245</v>
      </c>
      <c r="D78" s="94">
        <v>245</v>
      </c>
      <c r="E78" s="94">
        <v>200</v>
      </c>
      <c r="F78" s="95"/>
      <c r="G78" s="95"/>
      <c r="H78" s="219">
        <v>5.496</v>
      </c>
      <c r="I78" s="219">
        <v>6.125</v>
      </c>
      <c r="J78" s="219">
        <v>5</v>
      </c>
      <c r="K78" s="96"/>
    </row>
    <row r="79" spans="1:11" s="97" customFormat="1" ht="11.25" customHeight="1">
      <c r="A79" s="99" t="s">
        <v>62</v>
      </c>
      <c r="B79" s="93"/>
      <c r="C79" s="94">
        <v>104</v>
      </c>
      <c r="D79" s="94">
        <v>104</v>
      </c>
      <c r="E79" s="94">
        <v>105</v>
      </c>
      <c r="F79" s="95"/>
      <c r="G79" s="95"/>
      <c r="H79" s="219">
        <v>2.657</v>
      </c>
      <c r="I79" s="219">
        <v>5.18</v>
      </c>
      <c r="J79" s="219">
        <v>13.1</v>
      </c>
      <c r="K79" s="96"/>
    </row>
    <row r="80" spans="1:11" s="106" customFormat="1" ht="11.25" customHeight="1">
      <c r="A80" s="107" t="s">
        <v>63</v>
      </c>
      <c r="B80" s="101"/>
      <c r="C80" s="102">
        <v>1036</v>
      </c>
      <c r="D80" s="102">
        <v>1029</v>
      </c>
      <c r="E80" s="102">
        <v>920</v>
      </c>
      <c r="F80" s="103">
        <v>89.40719144800778</v>
      </c>
      <c r="G80" s="104"/>
      <c r="H80" s="220">
        <v>26.024999999999995</v>
      </c>
      <c r="I80" s="221">
        <v>29.108</v>
      </c>
      <c r="J80" s="221">
        <v>32.15</v>
      </c>
      <c r="K80" s="105">
        <v>110.45073519307407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186</v>
      </c>
      <c r="D82" s="94">
        <v>186</v>
      </c>
      <c r="E82" s="94">
        <v>221</v>
      </c>
      <c r="F82" s="95"/>
      <c r="G82" s="95"/>
      <c r="H82" s="219">
        <v>4.241</v>
      </c>
      <c r="I82" s="219">
        <v>4.241</v>
      </c>
      <c r="J82" s="219">
        <v>4.325</v>
      </c>
      <c r="K82" s="96"/>
    </row>
    <row r="83" spans="1:11" s="97" customFormat="1" ht="11.25" customHeight="1">
      <c r="A83" s="99" t="s">
        <v>65</v>
      </c>
      <c r="B83" s="93"/>
      <c r="C83" s="94">
        <v>572</v>
      </c>
      <c r="D83" s="94">
        <v>486</v>
      </c>
      <c r="E83" s="94">
        <v>440</v>
      </c>
      <c r="F83" s="95"/>
      <c r="G83" s="95"/>
      <c r="H83" s="219">
        <v>10.437</v>
      </c>
      <c r="I83" s="219">
        <v>8.871</v>
      </c>
      <c r="J83" s="219">
        <v>6.6</v>
      </c>
      <c r="K83" s="96"/>
    </row>
    <row r="84" spans="1:11" s="106" customFormat="1" ht="11.25" customHeight="1">
      <c r="A84" s="100" t="s">
        <v>66</v>
      </c>
      <c r="B84" s="101"/>
      <c r="C84" s="102">
        <v>758</v>
      </c>
      <c r="D84" s="102">
        <v>672</v>
      </c>
      <c r="E84" s="102">
        <v>661</v>
      </c>
      <c r="F84" s="103">
        <v>98.36309523809524</v>
      </c>
      <c r="G84" s="104"/>
      <c r="H84" s="220">
        <v>14.677999999999999</v>
      </c>
      <c r="I84" s="221">
        <v>13.112</v>
      </c>
      <c r="J84" s="221">
        <v>10.925</v>
      </c>
      <c r="K84" s="105">
        <v>83.32062233068945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21344</v>
      </c>
      <c r="D87" s="117">
        <v>20393</v>
      </c>
      <c r="E87" s="117">
        <v>18657</v>
      </c>
      <c r="F87" s="118">
        <f>IF(D87&gt;0,100*E87/D87,0)</f>
        <v>91.4872750453587</v>
      </c>
      <c r="G87" s="104"/>
      <c r="H87" s="224">
        <v>787.396</v>
      </c>
      <c r="I87" s="225">
        <v>765.5319999999999</v>
      </c>
      <c r="J87" s="225">
        <v>708.679</v>
      </c>
      <c r="K87" s="118">
        <f>IF(I87&gt;0,100*J87/I87,0)</f>
        <v>92.57339993625348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102" zoomScaleSheetLayoutView="102" zoomScalePageLayoutView="0" workbookViewId="0" topLeftCell="A1">
      <selection activeCell="K37" sqref="K3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80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7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5524</v>
      </c>
      <c r="D9" s="94">
        <v>5661</v>
      </c>
      <c r="E9" s="94">
        <v>5091</v>
      </c>
      <c r="F9" s="95"/>
      <c r="G9" s="95"/>
      <c r="H9" s="219">
        <v>94.174</v>
      </c>
      <c r="I9" s="219">
        <v>125.508</v>
      </c>
      <c r="J9" s="219">
        <v>112.881</v>
      </c>
      <c r="K9" s="96"/>
    </row>
    <row r="10" spans="1:11" s="97" customFormat="1" ht="11.25" customHeight="1">
      <c r="A10" s="99" t="s">
        <v>8</v>
      </c>
      <c r="B10" s="93"/>
      <c r="C10" s="94">
        <v>4342</v>
      </c>
      <c r="D10" s="94">
        <v>4023</v>
      </c>
      <c r="E10" s="94">
        <v>3723</v>
      </c>
      <c r="F10" s="95"/>
      <c r="G10" s="95"/>
      <c r="H10" s="219">
        <v>71.31</v>
      </c>
      <c r="I10" s="219">
        <v>81.719</v>
      </c>
      <c r="J10" s="219">
        <v>73.739</v>
      </c>
      <c r="K10" s="96"/>
    </row>
    <row r="11" spans="1:11" s="97" customFormat="1" ht="11.25" customHeight="1">
      <c r="A11" s="92" t="s">
        <v>9</v>
      </c>
      <c r="B11" s="93"/>
      <c r="C11" s="94">
        <v>6214</v>
      </c>
      <c r="D11" s="94">
        <v>6881</v>
      </c>
      <c r="E11" s="94">
        <v>5250</v>
      </c>
      <c r="F11" s="95"/>
      <c r="G11" s="95"/>
      <c r="H11" s="219">
        <v>198.3</v>
      </c>
      <c r="I11" s="219">
        <v>171.992</v>
      </c>
      <c r="J11" s="219">
        <v>122.192</v>
      </c>
      <c r="K11" s="96"/>
    </row>
    <row r="12" spans="1:11" s="97" customFormat="1" ht="11.25" customHeight="1">
      <c r="A12" s="99" t="s">
        <v>10</v>
      </c>
      <c r="B12" s="93"/>
      <c r="C12" s="94">
        <v>2974</v>
      </c>
      <c r="D12" s="94">
        <v>3158</v>
      </c>
      <c r="E12" s="94">
        <v>3157</v>
      </c>
      <c r="F12" s="95"/>
      <c r="G12" s="95"/>
      <c r="H12" s="219">
        <v>53.297</v>
      </c>
      <c r="I12" s="219">
        <v>59.735</v>
      </c>
      <c r="J12" s="219">
        <v>59.668</v>
      </c>
      <c r="K12" s="96"/>
    </row>
    <row r="13" spans="1:11" s="106" customFormat="1" ht="11.25" customHeight="1">
      <c r="A13" s="100" t="s">
        <v>11</v>
      </c>
      <c r="B13" s="101"/>
      <c r="C13" s="102">
        <v>19054</v>
      </c>
      <c r="D13" s="102">
        <v>19723</v>
      </c>
      <c r="E13" s="102">
        <v>17221</v>
      </c>
      <c r="F13" s="103">
        <v>87.31430309790599</v>
      </c>
      <c r="G13" s="104"/>
      <c r="H13" s="220">
        <v>417.081</v>
      </c>
      <c r="I13" s="221">
        <v>438.95399999999995</v>
      </c>
      <c r="J13" s="221">
        <v>368.48</v>
      </c>
      <c r="K13" s="105">
        <v>83.94501473958547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844</v>
      </c>
      <c r="D15" s="102">
        <v>844</v>
      </c>
      <c r="E15" s="102">
        <v>540</v>
      </c>
      <c r="F15" s="103">
        <v>63.981042654028435</v>
      </c>
      <c r="G15" s="104"/>
      <c r="H15" s="220">
        <v>12.66</v>
      </c>
      <c r="I15" s="221">
        <v>12.5</v>
      </c>
      <c r="J15" s="221">
        <v>8.1</v>
      </c>
      <c r="K15" s="105">
        <f>IF(I15&gt;0,100*J15/I15,0)</f>
        <v>64.8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200</v>
      </c>
      <c r="D17" s="102">
        <v>120</v>
      </c>
      <c r="E17" s="102">
        <v>118</v>
      </c>
      <c r="F17" s="103">
        <v>98.33333333333333</v>
      </c>
      <c r="G17" s="104"/>
      <c r="H17" s="220">
        <v>5</v>
      </c>
      <c r="I17" s="221">
        <v>2.4</v>
      </c>
      <c r="J17" s="221">
        <v>3.186</v>
      </c>
      <c r="K17" s="105">
        <v>132.75000000000003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1182</v>
      </c>
      <c r="D19" s="94">
        <v>1339</v>
      </c>
      <c r="E19" s="94">
        <v>1107</v>
      </c>
      <c r="F19" s="95"/>
      <c r="G19" s="95"/>
      <c r="H19" s="219">
        <v>47.627</v>
      </c>
      <c r="I19" s="219">
        <v>61.094</v>
      </c>
      <c r="J19" s="219">
        <v>42.201</v>
      </c>
      <c r="K19" s="96"/>
    </row>
    <row r="20" spans="1:11" s="97" customFormat="1" ht="11.25" customHeight="1">
      <c r="A20" s="99" t="s">
        <v>15</v>
      </c>
      <c r="B20" s="93"/>
      <c r="C20" s="94">
        <v>165</v>
      </c>
      <c r="D20" s="94">
        <v>165</v>
      </c>
      <c r="E20" s="94">
        <v>165</v>
      </c>
      <c r="F20" s="95"/>
      <c r="G20" s="95"/>
      <c r="H20" s="219">
        <v>3.673</v>
      </c>
      <c r="I20" s="219">
        <v>3.737</v>
      </c>
      <c r="J20" s="219">
        <v>3.667</v>
      </c>
      <c r="K20" s="96"/>
    </row>
    <row r="21" spans="1:11" s="97" customFormat="1" ht="11.25" customHeight="1">
      <c r="A21" s="99" t="s">
        <v>16</v>
      </c>
      <c r="B21" s="93"/>
      <c r="C21" s="94">
        <v>210</v>
      </c>
      <c r="D21" s="94">
        <v>210</v>
      </c>
      <c r="E21" s="94">
        <v>210</v>
      </c>
      <c r="F21" s="95"/>
      <c r="G21" s="95"/>
      <c r="H21" s="219">
        <v>4.941</v>
      </c>
      <c r="I21" s="219">
        <v>4.87</v>
      </c>
      <c r="J21" s="219">
        <v>5.06</v>
      </c>
      <c r="K21" s="96"/>
    </row>
    <row r="22" spans="1:11" s="106" customFormat="1" ht="11.25" customHeight="1">
      <c r="A22" s="100" t="s">
        <v>17</v>
      </c>
      <c r="B22" s="101"/>
      <c r="C22" s="102">
        <v>1557</v>
      </c>
      <c r="D22" s="102">
        <v>1714</v>
      </c>
      <c r="E22" s="102">
        <v>1482</v>
      </c>
      <c r="F22" s="103">
        <v>86.46441073512253</v>
      </c>
      <c r="G22" s="104"/>
      <c r="H22" s="220">
        <v>56.24100000000001</v>
      </c>
      <c r="I22" s="221">
        <v>69.70100000000001</v>
      </c>
      <c r="J22" s="221">
        <v>50.928000000000004</v>
      </c>
      <c r="K22" s="105">
        <f>IF(I22&gt;0,100*J22/I22,0)</f>
        <v>73.06638355260326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329</v>
      </c>
      <c r="D24" s="102">
        <v>419</v>
      </c>
      <c r="E24" s="102">
        <v>354</v>
      </c>
      <c r="F24" s="103">
        <v>84.48687350835323</v>
      </c>
      <c r="G24" s="104"/>
      <c r="H24" s="220">
        <v>9.417</v>
      </c>
      <c r="I24" s="221">
        <v>12.698</v>
      </c>
      <c r="J24" s="221">
        <v>9.908</v>
      </c>
      <c r="K24" s="105">
        <v>78.02803591116711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1217</v>
      </c>
      <c r="D26" s="102">
        <v>1150</v>
      </c>
      <c r="E26" s="102">
        <v>1000</v>
      </c>
      <c r="F26" s="103">
        <v>86.95652173913044</v>
      </c>
      <c r="G26" s="104"/>
      <c r="H26" s="220">
        <v>56.074</v>
      </c>
      <c r="I26" s="221">
        <v>49</v>
      </c>
      <c r="J26" s="221">
        <v>42.7</v>
      </c>
      <c r="K26" s="105">
        <v>87.14285714285714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49</v>
      </c>
      <c r="D28" s="94">
        <v>62</v>
      </c>
      <c r="E28" s="94">
        <v>39</v>
      </c>
      <c r="F28" s="95"/>
      <c r="G28" s="95"/>
      <c r="H28" s="219">
        <v>1.095</v>
      </c>
      <c r="I28" s="219">
        <v>1.91</v>
      </c>
      <c r="J28" s="219">
        <v>1.127</v>
      </c>
      <c r="K28" s="96"/>
    </row>
    <row r="29" spans="1:11" s="97" customFormat="1" ht="11.25" customHeight="1">
      <c r="A29" s="99" t="s">
        <v>21</v>
      </c>
      <c r="B29" s="93"/>
      <c r="C29" s="94">
        <v>220</v>
      </c>
      <c r="D29" s="94">
        <v>240</v>
      </c>
      <c r="E29" s="94">
        <v>215</v>
      </c>
      <c r="F29" s="95"/>
      <c r="G29" s="95"/>
      <c r="H29" s="219">
        <v>4.73</v>
      </c>
      <c r="I29" s="219">
        <v>5.208</v>
      </c>
      <c r="J29" s="219">
        <v>5.765</v>
      </c>
      <c r="K29" s="96"/>
    </row>
    <row r="30" spans="1:11" s="97" customFormat="1" ht="11.25" customHeight="1">
      <c r="A30" s="99" t="s">
        <v>22</v>
      </c>
      <c r="B30" s="93"/>
      <c r="C30" s="94">
        <v>244</v>
      </c>
      <c r="D30" s="94">
        <v>265</v>
      </c>
      <c r="E30" s="94">
        <v>252</v>
      </c>
      <c r="F30" s="95"/>
      <c r="G30" s="95"/>
      <c r="H30" s="219">
        <v>10.412</v>
      </c>
      <c r="I30" s="219">
        <v>9.275</v>
      </c>
      <c r="J30" s="219">
        <v>8.575</v>
      </c>
      <c r="K30" s="96"/>
    </row>
    <row r="31" spans="1:11" s="106" customFormat="1" ht="11.25" customHeight="1">
      <c r="A31" s="107" t="s">
        <v>23</v>
      </c>
      <c r="B31" s="101"/>
      <c r="C31" s="102">
        <v>513</v>
      </c>
      <c r="D31" s="102">
        <v>567</v>
      </c>
      <c r="E31" s="102">
        <v>506</v>
      </c>
      <c r="F31" s="103">
        <v>89.24162257495591</v>
      </c>
      <c r="G31" s="104"/>
      <c r="H31" s="220">
        <v>16.237000000000002</v>
      </c>
      <c r="I31" s="221">
        <v>16.393</v>
      </c>
      <c r="J31" s="221">
        <v>15.466999999999999</v>
      </c>
      <c r="K31" s="105">
        <v>94.35124748368204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367</v>
      </c>
      <c r="D33" s="94">
        <v>360</v>
      </c>
      <c r="E33" s="94">
        <v>220</v>
      </c>
      <c r="F33" s="95"/>
      <c r="G33" s="95"/>
      <c r="H33" s="219">
        <v>7</v>
      </c>
      <c r="I33" s="219">
        <v>6.725</v>
      </c>
      <c r="J33" s="219">
        <v>5.345</v>
      </c>
      <c r="K33" s="96"/>
    </row>
    <row r="34" spans="1:11" s="97" customFormat="1" ht="11.25" customHeight="1">
      <c r="A34" s="99" t="s">
        <v>25</v>
      </c>
      <c r="B34" s="93"/>
      <c r="C34" s="94">
        <v>217</v>
      </c>
      <c r="D34" s="94">
        <v>205</v>
      </c>
      <c r="E34" s="94">
        <v>216</v>
      </c>
      <c r="F34" s="95"/>
      <c r="G34" s="95"/>
      <c r="H34" s="219">
        <v>5.431</v>
      </c>
      <c r="I34" s="219">
        <v>5.015</v>
      </c>
      <c r="J34" s="219">
        <v>5.45</v>
      </c>
      <c r="K34" s="96"/>
    </row>
    <row r="35" spans="1:11" s="97" customFormat="1" ht="11.25" customHeight="1">
      <c r="A35" s="99" t="s">
        <v>26</v>
      </c>
      <c r="B35" s="93"/>
      <c r="C35" s="94">
        <v>242</v>
      </c>
      <c r="D35" s="94">
        <v>265</v>
      </c>
      <c r="E35" s="94">
        <v>265</v>
      </c>
      <c r="F35" s="95"/>
      <c r="G35" s="95"/>
      <c r="H35" s="219">
        <v>5.528</v>
      </c>
      <c r="I35" s="219">
        <v>5.08</v>
      </c>
      <c r="J35" s="219">
        <v>5.08</v>
      </c>
      <c r="K35" s="96"/>
    </row>
    <row r="36" spans="1:11" s="97" customFormat="1" ht="11.25" customHeight="1">
      <c r="A36" s="99" t="s">
        <v>27</v>
      </c>
      <c r="B36" s="93"/>
      <c r="C36" s="94">
        <v>143</v>
      </c>
      <c r="D36" s="94">
        <v>140</v>
      </c>
      <c r="E36" s="94">
        <v>125</v>
      </c>
      <c r="F36" s="95"/>
      <c r="G36" s="95"/>
      <c r="H36" s="219">
        <v>3.893</v>
      </c>
      <c r="I36" s="219">
        <v>2.885</v>
      </c>
      <c r="J36" s="219">
        <v>3.486</v>
      </c>
      <c r="K36" s="96"/>
    </row>
    <row r="37" spans="1:11" s="106" customFormat="1" ht="11.25" customHeight="1">
      <c r="A37" s="100" t="s">
        <v>28</v>
      </c>
      <c r="B37" s="101"/>
      <c r="C37" s="102">
        <v>969</v>
      </c>
      <c r="D37" s="102">
        <v>970</v>
      </c>
      <c r="E37" s="102">
        <v>826</v>
      </c>
      <c r="F37" s="103">
        <v>85.15463917525773</v>
      </c>
      <c r="G37" s="104"/>
      <c r="H37" s="220">
        <v>21.852</v>
      </c>
      <c r="I37" s="221">
        <v>19.705</v>
      </c>
      <c r="J37" s="221">
        <v>19.361</v>
      </c>
      <c r="K37" s="105">
        <f>IF(I37&gt;0,100*J37/I37,0)</f>
        <v>98.25425019030705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1737</v>
      </c>
      <c r="D39" s="102">
        <v>1715</v>
      </c>
      <c r="E39" s="102">
        <v>1835</v>
      </c>
      <c r="F39" s="103">
        <v>106.99708454810495</v>
      </c>
      <c r="G39" s="104"/>
      <c r="H39" s="220">
        <v>58.457</v>
      </c>
      <c r="I39" s="221">
        <v>57.1</v>
      </c>
      <c r="J39" s="221">
        <v>61.35</v>
      </c>
      <c r="K39" s="105">
        <v>107.4430823117338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1338</v>
      </c>
      <c r="D41" s="94">
        <v>1560</v>
      </c>
      <c r="E41" s="94">
        <v>1490</v>
      </c>
      <c r="F41" s="95"/>
      <c r="G41" s="95"/>
      <c r="H41" s="219">
        <v>65.073</v>
      </c>
      <c r="I41" s="219">
        <v>74.809</v>
      </c>
      <c r="J41" s="219">
        <v>73.424</v>
      </c>
      <c r="K41" s="96"/>
    </row>
    <row r="42" spans="1:11" s="97" customFormat="1" ht="11.25" customHeight="1">
      <c r="A42" s="99" t="s">
        <v>31</v>
      </c>
      <c r="B42" s="93"/>
      <c r="C42" s="94">
        <v>2230</v>
      </c>
      <c r="D42" s="94">
        <v>2422</v>
      </c>
      <c r="E42" s="94">
        <v>2377</v>
      </c>
      <c r="F42" s="95"/>
      <c r="G42" s="95"/>
      <c r="H42" s="219">
        <v>86.088</v>
      </c>
      <c r="I42" s="219">
        <v>92.036</v>
      </c>
      <c r="J42" s="219">
        <v>91.08</v>
      </c>
      <c r="K42" s="96"/>
    </row>
    <row r="43" spans="1:11" s="97" customFormat="1" ht="11.25" customHeight="1">
      <c r="A43" s="99" t="s">
        <v>32</v>
      </c>
      <c r="B43" s="93"/>
      <c r="C43" s="94">
        <v>1600</v>
      </c>
      <c r="D43" s="94">
        <v>1506</v>
      </c>
      <c r="E43" s="94">
        <v>1465</v>
      </c>
      <c r="F43" s="95"/>
      <c r="G43" s="95"/>
      <c r="H43" s="219">
        <v>55.85</v>
      </c>
      <c r="I43" s="219">
        <v>66.87</v>
      </c>
      <c r="J43" s="219">
        <v>58.36</v>
      </c>
      <c r="K43" s="96"/>
    </row>
    <row r="44" spans="1:11" s="97" customFormat="1" ht="11.25" customHeight="1">
      <c r="A44" s="99" t="s">
        <v>33</v>
      </c>
      <c r="B44" s="93"/>
      <c r="C44" s="94">
        <v>900</v>
      </c>
      <c r="D44" s="94">
        <v>883</v>
      </c>
      <c r="E44" s="94">
        <v>825</v>
      </c>
      <c r="F44" s="95"/>
      <c r="G44" s="95"/>
      <c r="H44" s="219">
        <v>35.275</v>
      </c>
      <c r="I44" s="219">
        <v>30.905</v>
      </c>
      <c r="J44" s="219">
        <v>27.208</v>
      </c>
      <c r="K44" s="96"/>
    </row>
    <row r="45" spans="1:11" s="97" customFormat="1" ht="11.25" customHeight="1">
      <c r="A45" s="99" t="s">
        <v>34</v>
      </c>
      <c r="B45" s="93"/>
      <c r="C45" s="94">
        <v>4526</v>
      </c>
      <c r="D45" s="94">
        <v>4900</v>
      </c>
      <c r="E45" s="94">
        <v>4538</v>
      </c>
      <c r="F45" s="95"/>
      <c r="G45" s="95"/>
      <c r="H45" s="219">
        <v>191.13</v>
      </c>
      <c r="I45" s="219">
        <v>226.8</v>
      </c>
      <c r="J45" s="219">
        <v>194.02</v>
      </c>
      <c r="K45" s="96"/>
    </row>
    <row r="46" spans="1:11" s="97" customFormat="1" ht="11.25" customHeight="1">
      <c r="A46" s="99" t="s">
        <v>35</v>
      </c>
      <c r="B46" s="93"/>
      <c r="C46" s="94">
        <v>2176</v>
      </c>
      <c r="D46" s="94">
        <v>2128</v>
      </c>
      <c r="E46" s="94">
        <v>2085</v>
      </c>
      <c r="F46" s="95"/>
      <c r="G46" s="95"/>
      <c r="H46" s="219">
        <v>93.605</v>
      </c>
      <c r="I46" s="219">
        <v>83.13</v>
      </c>
      <c r="J46" s="219">
        <v>85.4</v>
      </c>
      <c r="K46" s="96"/>
    </row>
    <row r="47" spans="1:11" s="97" customFormat="1" ht="11.25" customHeight="1">
      <c r="A47" s="99" t="s">
        <v>36</v>
      </c>
      <c r="B47" s="93"/>
      <c r="C47" s="94">
        <v>443</v>
      </c>
      <c r="D47" s="94">
        <v>405</v>
      </c>
      <c r="E47" s="94">
        <v>478</v>
      </c>
      <c r="F47" s="95"/>
      <c r="G47" s="95"/>
      <c r="H47" s="219">
        <v>18.163</v>
      </c>
      <c r="I47" s="219">
        <v>18.833</v>
      </c>
      <c r="J47" s="219">
        <v>19.12</v>
      </c>
      <c r="K47" s="96"/>
    </row>
    <row r="48" spans="1:11" s="97" customFormat="1" ht="11.25" customHeight="1">
      <c r="A48" s="99" t="s">
        <v>37</v>
      </c>
      <c r="B48" s="93"/>
      <c r="C48" s="94">
        <v>5611</v>
      </c>
      <c r="D48" s="94">
        <v>5565</v>
      </c>
      <c r="E48" s="94">
        <v>5137</v>
      </c>
      <c r="F48" s="95"/>
      <c r="G48" s="95"/>
      <c r="H48" s="219">
        <v>249.23</v>
      </c>
      <c r="I48" s="219">
        <v>247.73</v>
      </c>
      <c r="J48" s="219">
        <v>218.165</v>
      </c>
      <c r="K48" s="96"/>
    </row>
    <row r="49" spans="1:11" s="97" customFormat="1" ht="11.25" customHeight="1">
      <c r="A49" s="99" t="s">
        <v>38</v>
      </c>
      <c r="B49" s="93"/>
      <c r="C49" s="94">
        <v>1050</v>
      </c>
      <c r="D49" s="94">
        <v>1057</v>
      </c>
      <c r="E49" s="94">
        <v>954</v>
      </c>
      <c r="F49" s="95"/>
      <c r="G49" s="95"/>
      <c r="H49" s="219">
        <v>59.5</v>
      </c>
      <c r="I49" s="219">
        <v>46.341</v>
      </c>
      <c r="J49" s="219">
        <v>43.506</v>
      </c>
      <c r="K49" s="96"/>
    </row>
    <row r="50" spans="1:11" s="106" customFormat="1" ht="11.25" customHeight="1">
      <c r="A50" s="107" t="s">
        <v>39</v>
      </c>
      <c r="B50" s="101"/>
      <c r="C50" s="102">
        <v>19874</v>
      </c>
      <c r="D50" s="102">
        <v>20426</v>
      </c>
      <c r="E50" s="102">
        <v>19349</v>
      </c>
      <c r="F50" s="103">
        <v>94.72730833251738</v>
      </c>
      <c r="G50" s="104"/>
      <c r="H50" s="220">
        <v>853.914</v>
      </c>
      <c r="I50" s="221">
        <v>887.454</v>
      </c>
      <c r="J50" s="221">
        <v>810.283</v>
      </c>
      <c r="K50" s="105">
        <v>91.30422534576441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96</v>
      </c>
      <c r="D52" s="102">
        <v>96</v>
      </c>
      <c r="E52" s="102">
        <v>96</v>
      </c>
      <c r="F52" s="103">
        <v>100</v>
      </c>
      <c r="G52" s="104"/>
      <c r="H52" s="220">
        <v>2.661</v>
      </c>
      <c r="I52" s="221">
        <v>2.661</v>
      </c>
      <c r="J52" s="221">
        <v>2.661</v>
      </c>
      <c r="K52" s="105">
        <v>100.00000000000001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1175</v>
      </c>
      <c r="D54" s="94">
        <v>1544</v>
      </c>
      <c r="E54" s="94">
        <v>1458</v>
      </c>
      <c r="F54" s="95"/>
      <c r="G54" s="95"/>
      <c r="H54" s="219">
        <v>37</v>
      </c>
      <c r="I54" s="219">
        <v>47.176</v>
      </c>
      <c r="J54" s="219">
        <v>46.848</v>
      </c>
      <c r="K54" s="96"/>
    </row>
    <row r="55" spans="1:11" s="97" customFormat="1" ht="11.25" customHeight="1">
      <c r="A55" s="99" t="s">
        <v>42</v>
      </c>
      <c r="B55" s="93"/>
      <c r="C55" s="94">
        <v>449</v>
      </c>
      <c r="D55" s="94">
        <v>427</v>
      </c>
      <c r="E55" s="94">
        <v>348</v>
      </c>
      <c r="F55" s="95"/>
      <c r="G55" s="95"/>
      <c r="H55" s="219">
        <v>13.47</v>
      </c>
      <c r="I55" s="219">
        <v>12.81</v>
      </c>
      <c r="J55" s="219">
        <v>10.44</v>
      </c>
      <c r="K55" s="96"/>
    </row>
    <row r="56" spans="1:11" s="97" customFormat="1" ht="11.25" customHeight="1">
      <c r="A56" s="99" t="s">
        <v>43</v>
      </c>
      <c r="B56" s="93"/>
      <c r="C56" s="94">
        <v>165</v>
      </c>
      <c r="D56" s="94">
        <v>202</v>
      </c>
      <c r="E56" s="94">
        <v>168.37</v>
      </c>
      <c r="F56" s="95"/>
      <c r="G56" s="95"/>
      <c r="H56" s="219">
        <v>2.275</v>
      </c>
      <c r="I56" s="219">
        <v>2.278</v>
      </c>
      <c r="J56" s="219">
        <v>1.082</v>
      </c>
      <c r="K56" s="96"/>
    </row>
    <row r="57" spans="1:11" s="97" customFormat="1" ht="11.25" customHeight="1">
      <c r="A57" s="99" t="s">
        <v>44</v>
      </c>
      <c r="B57" s="93"/>
      <c r="C57" s="94">
        <v>70</v>
      </c>
      <c r="D57" s="94">
        <v>58</v>
      </c>
      <c r="E57" s="94">
        <v>40</v>
      </c>
      <c r="F57" s="95"/>
      <c r="G57" s="95"/>
      <c r="H57" s="219">
        <v>1.536</v>
      </c>
      <c r="I57" s="219">
        <v>1.392</v>
      </c>
      <c r="J57" s="219">
        <v>0.96</v>
      </c>
      <c r="K57" s="96"/>
    </row>
    <row r="58" spans="1:11" s="97" customFormat="1" ht="11.25" customHeight="1">
      <c r="A58" s="99" t="s">
        <v>45</v>
      </c>
      <c r="B58" s="93"/>
      <c r="C58" s="94">
        <v>405</v>
      </c>
      <c r="D58" s="94">
        <v>384</v>
      </c>
      <c r="E58" s="94">
        <v>305</v>
      </c>
      <c r="F58" s="95"/>
      <c r="G58" s="95"/>
      <c r="H58" s="219">
        <v>11.744</v>
      </c>
      <c r="I58" s="219">
        <v>12.32</v>
      </c>
      <c r="J58" s="219">
        <v>11.793</v>
      </c>
      <c r="K58" s="96"/>
    </row>
    <row r="59" spans="1:11" s="106" customFormat="1" ht="11.25" customHeight="1">
      <c r="A59" s="100" t="s">
        <v>46</v>
      </c>
      <c r="B59" s="101"/>
      <c r="C59" s="102">
        <v>2264</v>
      </c>
      <c r="D59" s="102">
        <v>2615</v>
      </c>
      <c r="E59" s="102">
        <v>2319.37</v>
      </c>
      <c r="F59" s="103">
        <v>88.69483747609942</v>
      </c>
      <c r="G59" s="104"/>
      <c r="H59" s="220">
        <v>66.025</v>
      </c>
      <c r="I59" s="221">
        <v>75.976</v>
      </c>
      <c r="J59" s="221">
        <v>71.12299999999999</v>
      </c>
      <c r="K59" s="105">
        <v>93.61245656523111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888</v>
      </c>
      <c r="D61" s="94">
        <v>777</v>
      </c>
      <c r="E61" s="94">
        <v>800</v>
      </c>
      <c r="F61" s="95"/>
      <c r="G61" s="95"/>
      <c r="H61" s="219">
        <v>21.088</v>
      </c>
      <c r="I61" s="219">
        <v>19.425</v>
      </c>
      <c r="J61" s="219">
        <v>18.83</v>
      </c>
      <c r="K61" s="96"/>
    </row>
    <row r="62" spans="1:11" s="97" customFormat="1" ht="11.25" customHeight="1">
      <c r="A62" s="99" t="s">
        <v>48</v>
      </c>
      <c r="B62" s="93"/>
      <c r="C62" s="94">
        <v>325</v>
      </c>
      <c r="D62" s="94">
        <v>374</v>
      </c>
      <c r="E62" s="94">
        <v>374</v>
      </c>
      <c r="F62" s="95"/>
      <c r="G62" s="95"/>
      <c r="H62" s="219">
        <v>7.384</v>
      </c>
      <c r="I62" s="219">
        <v>9.294</v>
      </c>
      <c r="J62" s="219">
        <v>8.992</v>
      </c>
      <c r="K62" s="96"/>
    </row>
    <row r="63" spans="1:11" s="97" customFormat="1" ht="11.25" customHeight="1">
      <c r="A63" s="99" t="s">
        <v>49</v>
      </c>
      <c r="B63" s="93"/>
      <c r="C63" s="94">
        <v>1026</v>
      </c>
      <c r="D63" s="94">
        <v>1002</v>
      </c>
      <c r="E63" s="94">
        <v>1002</v>
      </c>
      <c r="F63" s="95"/>
      <c r="G63" s="95"/>
      <c r="H63" s="219">
        <v>40.227</v>
      </c>
      <c r="I63" s="219">
        <v>32.412</v>
      </c>
      <c r="J63" s="219">
        <v>32.734</v>
      </c>
      <c r="K63" s="96"/>
    </row>
    <row r="64" spans="1:11" s="106" customFormat="1" ht="11.25" customHeight="1">
      <c r="A64" s="100" t="s">
        <v>50</v>
      </c>
      <c r="B64" s="101"/>
      <c r="C64" s="102">
        <v>2239</v>
      </c>
      <c r="D64" s="102">
        <v>2153</v>
      </c>
      <c r="E64" s="102">
        <v>2176</v>
      </c>
      <c r="F64" s="103">
        <v>101.06827682303762</v>
      </c>
      <c r="G64" s="104"/>
      <c r="H64" s="220">
        <v>68.699</v>
      </c>
      <c r="I64" s="221">
        <v>61.131</v>
      </c>
      <c r="J64" s="221">
        <v>60.556</v>
      </c>
      <c r="K64" s="105">
        <v>99.0593970326021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5149</v>
      </c>
      <c r="D66" s="102">
        <v>5343</v>
      </c>
      <c r="E66" s="102">
        <v>4805</v>
      </c>
      <c r="F66" s="103">
        <v>89.93075051469212</v>
      </c>
      <c r="G66" s="104"/>
      <c r="H66" s="220">
        <v>192.967</v>
      </c>
      <c r="I66" s="221">
        <v>169.504</v>
      </c>
      <c r="J66" s="221">
        <v>145.055</v>
      </c>
      <c r="K66" s="105">
        <v>85.57615159524259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436</v>
      </c>
      <c r="D68" s="94">
        <v>615</v>
      </c>
      <c r="E68" s="94">
        <v>405</v>
      </c>
      <c r="F68" s="95"/>
      <c r="G68" s="95"/>
      <c r="H68" s="219">
        <v>16.35</v>
      </c>
      <c r="I68" s="219">
        <v>21</v>
      </c>
      <c r="J68" s="219">
        <v>15</v>
      </c>
      <c r="K68" s="96"/>
    </row>
    <row r="69" spans="1:11" s="97" customFormat="1" ht="11.25" customHeight="1">
      <c r="A69" s="99" t="s">
        <v>53</v>
      </c>
      <c r="B69" s="93"/>
      <c r="C69" s="94">
        <v>114</v>
      </c>
      <c r="D69" s="94">
        <v>155</v>
      </c>
      <c r="E69" s="94">
        <v>160</v>
      </c>
      <c r="F69" s="95"/>
      <c r="G69" s="95"/>
      <c r="H69" s="219">
        <v>3.99</v>
      </c>
      <c r="I69" s="219">
        <v>5</v>
      </c>
      <c r="J69" s="219">
        <v>6</v>
      </c>
      <c r="K69" s="96"/>
    </row>
    <row r="70" spans="1:11" s="106" customFormat="1" ht="11.25" customHeight="1">
      <c r="A70" s="100" t="s">
        <v>54</v>
      </c>
      <c r="B70" s="101"/>
      <c r="C70" s="102">
        <v>550</v>
      </c>
      <c r="D70" s="102">
        <v>770</v>
      </c>
      <c r="E70" s="102">
        <v>565</v>
      </c>
      <c r="F70" s="103">
        <v>73.37662337662337</v>
      </c>
      <c r="G70" s="104"/>
      <c r="H70" s="220">
        <v>20.340000000000003</v>
      </c>
      <c r="I70" s="221">
        <v>26</v>
      </c>
      <c r="J70" s="221">
        <v>21</v>
      </c>
      <c r="K70" s="105">
        <v>80.76923076923077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454</v>
      </c>
      <c r="D72" s="94">
        <v>633</v>
      </c>
      <c r="E72" s="94">
        <v>562</v>
      </c>
      <c r="F72" s="95"/>
      <c r="G72" s="95"/>
      <c r="H72" s="219">
        <v>10.858</v>
      </c>
      <c r="I72" s="219">
        <v>20.126</v>
      </c>
      <c r="J72" s="219">
        <v>13.817</v>
      </c>
      <c r="K72" s="96"/>
    </row>
    <row r="73" spans="1:11" s="97" customFormat="1" ht="11.25" customHeight="1">
      <c r="A73" s="99" t="s">
        <v>56</v>
      </c>
      <c r="B73" s="93"/>
      <c r="C73" s="94">
        <v>1840</v>
      </c>
      <c r="D73" s="94">
        <v>1920</v>
      </c>
      <c r="E73" s="94">
        <v>1970</v>
      </c>
      <c r="F73" s="95"/>
      <c r="G73" s="95"/>
      <c r="H73" s="219">
        <v>53.36</v>
      </c>
      <c r="I73" s="219">
        <v>49.7</v>
      </c>
      <c r="J73" s="219">
        <v>44.47</v>
      </c>
      <c r="K73" s="96"/>
    </row>
    <row r="74" spans="1:11" s="97" customFormat="1" ht="11.25" customHeight="1">
      <c r="A74" s="99" t="s">
        <v>57</v>
      </c>
      <c r="B74" s="93"/>
      <c r="C74" s="94">
        <v>657</v>
      </c>
      <c r="D74" s="94">
        <v>660</v>
      </c>
      <c r="E74" s="94">
        <v>457</v>
      </c>
      <c r="F74" s="95"/>
      <c r="G74" s="95"/>
      <c r="H74" s="219">
        <v>25.255</v>
      </c>
      <c r="I74" s="219">
        <v>25.375</v>
      </c>
      <c r="J74" s="219">
        <v>15.24</v>
      </c>
      <c r="K74" s="96"/>
    </row>
    <row r="75" spans="1:11" s="97" customFormat="1" ht="11.25" customHeight="1">
      <c r="A75" s="99" t="s">
        <v>58</v>
      </c>
      <c r="B75" s="93"/>
      <c r="C75" s="94">
        <v>753</v>
      </c>
      <c r="D75" s="94">
        <v>753</v>
      </c>
      <c r="E75" s="94">
        <v>208</v>
      </c>
      <c r="F75" s="95"/>
      <c r="G75" s="95"/>
      <c r="H75" s="219">
        <v>19.662</v>
      </c>
      <c r="I75" s="219">
        <v>20.609</v>
      </c>
      <c r="J75" s="219">
        <v>7.295</v>
      </c>
      <c r="K75" s="96"/>
    </row>
    <row r="76" spans="1:11" s="97" customFormat="1" ht="11.25" customHeight="1">
      <c r="A76" s="99" t="s">
        <v>59</v>
      </c>
      <c r="B76" s="93"/>
      <c r="C76" s="94">
        <v>480</v>
      </c>
      <c r="D76" s="94">
        <v>455</v>
      </c>
      <c r="E76" s="94">
        <v>450</v>
      </c>
      <c r="F76" s="95"/>
      <c r="G76" s="95"/>
      <c r="H76" s="219">
        <v>15.672</v>
      </c>
      <c r="I76" s="219">
        <v>16.53</v>
      </c>
      <c r="J76" s="219">
        <v>12.55</v>
      </c>
      <c r="K76" s="96"/>
    </row>
    <row r="77" spans="1:11" s="97" customFormat="1" ht="11.25" customHeight="1">
      <c r="A77" s="99" t="s">
        <v>60</v>
      </c>
      <c r="B77" s="93"/>
      <c r="C77" s="94">
        <v>110</v>
      </c>
      <c r="D77" s="94">
        <v>90</v>
      </c>
      <c r="E77" s="94">
        <v>60</v>
      </c>
      <c r="F77" s="95"/>
      <c r="G77" s="95"/>
      <c r="H77" s="219">
        <v>2.341</v>
      </c>
      <c r="I77" s="219">
        <v>1.98</v>
      </c>
      <c r="J77" s="219">
        <v>1.286</v>
      </c>
      <c r="K77" s="96"/>
    </row>
    <row r="78" spans="1:11" s="97" customFormat="1" ht="11.25" customHeight="1">
      <c r="A78" s="99" t="s">
        <v>61</v>
      </c>
      <c r="B78" s="93"/>
      <c r="C78" s="94">
        <v>1268</v>
      </c>
      <c r="D78" s="94">
        <v>1280</v>
      </c>
      <c r="E78" s="94">
        <v>1160</v>
      </c>
      <c r="F78" s="95"/>
      <c r="G78" s="95"/>
      <c r="H78" s="219">
        <v>32.374</v>
      </c>
      <c r="I78" s="219">
        <v>35.128</v>
      </c>
      <c r="J78" s="219">
        <v>32.33</v>
      </c>
      <c r="K78" s="96"/>
    </row>
    <row r="79" spans="1:11" s="97" customFormat="1" ht="11.25" customHeight="1">
      <c r="A79" s="99" t="s">
        <v>62</v>
      </c>
      <c r="B79" s="93"/>
      <c r="C79" s="94">
        <v>5200</v>
      </c>
      <c r="D79" s="94">
        <v>5368</v>
      </c>
      <c r="E79" s="94">
        <v>4439</v>
      </c>
      <c r="F79" s="95"/>
      <c r="G79" s="95"/>
      <c r="H79" s="219">
        <v>118.934</v>
      </c>
      <c r="I79" s="219">
        <v>193.703</v>
      </c>
      <c r="J79" s="219">
        <v>96.041</v>
      </c>
      <c r="K79" s="96"/>
    </row>
    <row r="80" spans="1:11" s="106" customFormat="1" ht="11.25" customHeight="1">
      <c r="A80" s="107" t="s">
        <v>63</v>
      </c>
      <c r="B80" s="101"/>
      <c r="C80" s="102">
        <v>10762</v>
      </c>
      <c r="D80" s="102">
        <v>11159</v>
      </c>
      <c r="E80" s="102">
        <v>9306</v>
      </c>
      <c r="F80" s="103">
        <v>83.39456940586074</v>
      </c>
      <c r="G80" s="104"/>
      <c r="H80" s="220">
        <v>278.456</v>
      </c>
      <c r="I80" s="221">
        <v>363.15099999999995</v>
      </c>
      <c r="J80" s="221">
        <v>223.029</v>
      </c>
      <c r="K80" s="105">
        <f>IF(I80&gt;0,100*J80/I80,0)</f>
        <v>61.41494860264739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1430</v>
      </c>
      <c r="D82" s="94">
        <v>1430</v>
      </c>
      <c r="E82" s="94">
        <v>1444</v>
      </c>
      <c r="F82" s="95"/>
      <c r="G82" s="95"/>
      <c r="H82" s="219">
        <v>48.421</v>
      </c>
      <c r="I82" s="219">
        <v>48.421</v>
      </c>
      <c r="J82" s="219">
        <v>38.042</v>
      </c>
      <c r="K82" s="96"/>
    </row>
    <row r="83" spans="1:11" s="97" customFormat="1" ht="11.25" customHeight="1">
      <c r="A83" s="99" t="s">
        <v>65</v>
      </c>
      <c r="B83" s="93"/>
      <c r="C83" s="94">
        <v>3352</v>
      </c>
      <c r="D83" s="94">
        <v>2848</v>
      </c>
      <c r="E83" s="94">
        <v>2550</v>
      </c>
      <c r="F83" s="95"/>
      <c r="G83" s="95"/>
      <c r="H83" s="219">
        <v>61.702</v>
      </c>
      <c r="I83" s="219">
        <v>52.445</v>
      </c>
      <c r="J83" s="219">
        <v>45.14</v>
      </c>
      <c r="K83" s="96"/>
    </row>
    <row r="84" spans="1:11" s="106" customFormat="1" ht="11.25" customHeight="1">
      <c r="A84" s="100" t="s">
        <v>66</v>
      </c>
      <c r="B84" s="101"/>
      <c r="C84" s="102">
        <v>4782</v>
      </c>
      <c r="D84" s="102">
        <v>4278</v>
      </c>
      <c r="E84" s="102">
        <v>3994</v>
      </c>
      <c r="F84" s="103">
        <v>93.36138382421693</v>
      </c>
      <c r="G84" s="104"/>
      <c r="H84" s="220">
        <v>110.12299999999999</v>
      </c>
      <c r="I84" s="221">
        <v>100.866</v>
      </c>
      <c r="J84" s="221">
        <v>83.182</v>
      </c>
      <c r="K84" s="105">
        <f>IF(I84&gt;0,100*J84/I84,0)</f>
        <v>82.46782860428688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72136</v>
      </c>
      <c r="D87" s="117">
        <v>74062</v>
      </c>
      <c r="E87" s="117">
        <v>66492.37</v>
      </c>
      <c r="F87" s="118">
        <f>IF(D87&gt;0,100*E87/D87,0)</f>
        <v>89.77933353136561</v>
      </c>
      <c r="G87" s="104"/>
      <c r="H87" s="224">
        <v>2246.204</v>
      </c>
      <c r="I87" s="225">
        <v>2365.194</v>
      </c>
      <c r="J87" s="225">
        <v>1996.3690000000001</v>
      </c>
      <c r="K87" s="118">
        <f>IF(I87&gt;0,100*J87/I87,0)</f>
        <v>84.40614173721058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6" zoomScaleSheetLayoutView="96" zoomScalePageLayoutView="0" workbookViewId="0" topLeftCell="A1">
      <selection activeCell="J87" sqref="J86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81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281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>
        <v>1840</v>
      </c>
      <c r="D73" s="94">
        <v>2162</v>
      </c>
      <c r="E73" s="94">
        <v>2162</v>
      </c>
      <c r="F73" s="95"/>
      <c r="G73" s="95"/>
      <c r="H73" s="219">
        <v>161.92</v>
      </c>
      <c r="I73" s="219">
        <v>194.58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30</v>
      </c>
      <c r="D74" s="94">
        <v>48</v>
      </c>
      <c r="E74" s="94">
        <v>40</v>
      </c>
      <c r="F74" s="95"/>
      <c r="G74" s="95"/>
      <c r="H74" s="219">
        <v>1.8</v>
      </c>
      <c r="I74" s="219">
        <v>2.88</v>
      </c>
      <c r="J74" s="21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/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>
        <v>11</v>
      </c>
      <c r="D76" s="94">
        <v>10</v>
      </c>
      <c r="E76" s="94">
        <v>10</v>
      </c>
      <c r="F76" s="95"/>
      <c r="G76" s="95"/>
      <c r="H76" s="219">
        <v>0.825</v>
      </c>
      <c r="I76" s="219">
        <v>0.75</v>
      </c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>
        <v>5372</v>
      </c>
      <c r="D79" s="94">
        <v>5470</v>
      </c>
      <c r="E79" s="94">
        <v>5470</v>
      </c>
      <c r="F79" s="95"/>
      <c r="G79" s="95"/>
      <c r="H79" s="219">
        <v>496.833</v>
      </c>
      <c r="I79" s="219">
        <v>501.443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7253</v>
      </c>
      <c r="D80" s="102">
        <v>7690</v>
      </c>
      <c r="E80" s="102">
        <v>7682</v>
      </c>
      <c r="F80" s="103">
        <v>99.8959687906372</v>
      </c>
      <c r="G80" s="104"/>
      <c r="H80" s="220">
        <v>661.378</v>
      </c>
      <c r="I80" s="221">
        <v>699.653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7253</v>
      </c>
      <c r="D87" s="117">
        <v>7690</v>
      </c>
      <c r="E87" s="117">
        <v>7682</v>
      </c>
      <c r="F87" s="118">
        <f>IF(D87&gt;0,100*E87/D87,0)</f>
        <v>99.8959687906372</v>
      </c>
      <c r="G87" s="104"/>
      <c r="H87" s="224">
        <v>661.378</v>
      </c>
      <c r="I87" s="225">
        <v>699.653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82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7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51</v>
      </c>
      <c r="D66" s="102">
        <v>53</v>
      </c>
      <c r="E66" s="102">
        <v>50</v>
      </c>
      <c r="F66" s="103">
        <v>94.33962264150944</v>
      </c>
      <c r="G66" s="104"/>
      <c r="H66" s="220">
        <v>0.135</v>
      </c>
      <c r="I66" s="221">
        <v>0.092</v>
      </c>
      <c r="J66" s="221">
        <v>0.105</v>
      </c>
      <c r="K66" s="105">
        <v>114.1304347826087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>
        <v>12894</v>
      </c>
      <c r="D73" s="94">
        <v>13533</v>
      </c>
      <c r="E73" s="94">
        <v>13730</v>
      </c>
      <c r="F73" s="95"/>
      <c r="G73" s="95"/>
      <c r="H73" s="219">
        <v>37.76</v>
      </c>
      <c r="I73" s="219">
        <v>35.54</v>
      </c>
      <c r="J73" s="219">
        <v>39.703</v>
      </c>
      <c r="K73" s="96"/>
    </row>
    <row r="74" spans="1:11" s="97" customFormat="1" ht="11.25" customHeight="1">
      <c r="A74" s="99" t="s">
        <v>57</v>
      </c>
      <c r="B74" s="93"/>
      <c r="C74" s="94">
        <v>5014</v>
      </c>
      <c r="D74" s="94">
        <v>4712</v>
      </c>
      <c r="E74" s="94">
        <v>4650</v>
      </c>
      <c r="F74" s="95"/>
      <c r="G74" s="95"/>
      <c r="H74" s="219">
        <v>12.02</v>
      </c>
      <c r="I74" s="219">
        <v>13.724</v>
      </c>
      <c r="J74" s="219">
        <v>11.63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/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>
        <v>351</v>
      </c>
      <c r="D76" s="94">
        <v>385</v>
      </c>
      <c r="E76" s="94">
        <v>390</v>
      </c>
      <c r="F76" s="95"/>
      <c r="G76" s="95"/>
      <c r="H76" s="219">
        <v>0.577</v>
      </c>
      <c r="I76" s="219">
        <v>0.66</v>
      </c>
      <c r="J76" s="219">
        <v>0.785</v>
      </c>
      <c r="K76" s="96"/>
    </row>
    <row r="77" spans="1:11" s="97" customFormat="1" ht="11.25" customHeight="1">
      <c r="A77" s="99" t="s">
        <v>60</v>
      </c>
      <c r="B77" s="93"/>
      <c r="C77" s="94">
        <v>4453</v>
      </c>
      <c r="D77" s="94">
        <v>4657</v>
      </c>
      <c r="E77" s="94">
        <v>4587</v>
      </c>
      <c r="F77" s="95"/>
      <c r="G77" s="95"/>
      <c r="H77" s="219">
        <v>13.36</v>
      </c>
      <c r="I77" s="219">
        <v>13.313</v>
      </c>
      <c r="J77" s="219">
        <v>12.258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>
        <v>38051</v>
      </c>
      <c r="D79" s="94">
        <v>39645</v>
      </c>
      <c r="E79" s="94">
        <v>41702</v>
      </c>
      <c r="F79" s="95"/>
      <c r="G79" s="95"/>
      <c r="H79" s="219">
        <v>101.744</v>
      </c>
      <c r="I79" s="219">
        <v>132.272</v>
      </c>
      <c r="J79" s="219">
        <v>128.28</v>
      </c>
      <c r="K79" s="96"/>
    </row>
    <row r="80" spans="1:11" s="106" customFormat="1" ht="11.25" customHeight="1">
      <c r="A80" s="107" t="s">
        <v>63</v>
      </c>
      <c r="B80" s="101"/>
      <c r="C80" s="102">
        <v>60763</v>
      </c>
      <c r="D80" s="102">
        <v>62932</v>
      </c>
      <c r="E80" s="102">
        <v>65059</v>
      </c>
      <c r="F80" s="103">
        <v>103.37983855590161</v>
      </c>
      <c r="G80" s="104"/>
      <c r="H80" s="220">
        <v>165.461</v>
      </c>
      <c r="I80" s="221">
        <v>195.509</v>
      </c>
      <c r="J80" s="221">
        <v>192.656</v>
      </c>
      <c r="K80" s="105">
        <v>98.54073214020839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60814</v>
      </c>
      <c r="D87" s="117">
        <v>62985</v>
      </c>
      <c r="E87" s="117">
        <v>65109</v>
      </c>
      <c r="F87" s="118">
        <f>IF(D87&gt;0,100*E87/D87,0)</f>
        <v>103.37223148368659</v>
      </c>
      <c r="G87" s="104"/>
      <c r="H87" s="224">
        <v>165.596</v>
      </c>
      <c r="I87" s="225">
        <v>195.601</v>
      </c>
      <c r="J87" s="225">
        <v>192.761</v>
      </c>
      <c r="K87" s="118">
        <f>IF(I87&gt;0,100*J87/I87,0)</f>
        <v>98.5480646826959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83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6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27</v>
      </c>
      <c r="D17" s="102">
        <v>30</v>
      </c>
      <c r="E17" s="102">
        <v>33</v>
      </c>
      <c r="F17" s="103">
        <v>110</v>
      </c>
      <c r="G17" s="104"/>
      <c r="H17" s="220">
        <v>0.035</v>
      </c>
      <c r="I17" s="221">
        <v>0.039</v>
      </c>
      <c r="J17" s="221">
        <v>0.039</v>
      </c>
      <c r="K17" s="105">
        <v>100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1172</v>
      </c>
      <c r="D19" s="94">
        <v>1382</v>
      </c>
      <c r="E19" s="94">
        <v>2485</v>
      </c>
      <c r="F19" s="95"/>
      <c r="G19" s="95"/>
      <c r="H19" s="219">
        <v>2.638</v>
      </c>
      <c r="I19" s="219">
        <v>3.898</v>
      </c>
      <c r="J19" s="219">
        <v>7.155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1172</v>
      </c>
      <c r="D22" s="102">
        <v>1382</v>
      </c>
      <c r="E22" s="102">
        <v>2485</v>
      </c>
      <c r="F22" s="103">
        <v>179.81186685962373</v>
      </c>
      <c r="G22" s="104"/>
      <c r="H22" s="220">
        <v>2.638</v>
      </c>
      <c r="I22" s="221">
        <v>3.898</v>
      </c>
      <c r="J22" s="221">
        <v>7.155</v>
      </c>
      <c r="K22" s="105">
        <v>183.55566957414058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4013</v>
      </c>
      <c r="D24" s="102">
        <v>3969</v>
      </c>
      <c r="E24" s="102">
        <v>4036</v>
      </c>
      <c r="F24" s="103">
        <v>101.68808264046359</v>
      </c>
      <c r="G24" s="104"/>
      <c r="H24" s="220">
        <v>6.766</v>
      </c>
      <c r="I24" s="221">
        <v>7.001</v>
      </c>
      <c r="J24" s="221">
        <v>7.845</v>
      </c>
      <c r="K24" s="105">
        <v>112.05542065419225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571</v>
      </c>
      <c r="D26" s="102">
        <v>820</v>
      </c>
      <c r="E26" s="102">
        <v>700</v>
      </c>
      <c r="F26" s="103">
        <v>85.36585365853658</v>
      </c>
      <c r="G26" s="104"/>
      <c r="H26" s="220">
        <v>0.91</v>
      </c>
      <c r="I26" s="221">
        <v>1.25</v>
      </c>
      <c r="J26" s="221">
        <v>1.5</v>
      </c>
      <c r="K26" s="105">
        <v>120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5356</v>
      </c>
      <c r="D28" s="94">
        <v>3829</v>
      </c>
      <c r="E28" s="94">
        <v>3857</v>
      </c>
      <c r="F28" s="95"/>
      <c r="G28" s="95"/>
      <c r="H28" s="219">
        <v>11.774</v>
      </c>
      <c r="I28" s="219">
        <v>10.897</v>
      </c>
      <c r="J28" s="219">
        <v>15.398</v>
      </c>
      <c r="K28" s="96"/>
    </row>
    <row r="29" spans="1:11" s="97" customFormat="1" ht="11.25" customHeight="1">
      <c r="A29" s="99" t="s">
        <v>21</v>
      </c>
      <c r="B29" s="93"/>
      <c r="C29" s="94">
        <v>3677</v>
      </c>
      <c r="D29" s="94">
        <v>4286</v>
      </c>
      <c r="E29" s="94">
        <v>5192</v>
      </c>
      <c r="F29" s="95"/>
      <c r="G29" s="95"/>
      <c r="H29" s="219">
        <v>2.576</v>
      </c>
      <c r="I29" s="219">
        <v>2.27</v>
      </c>
      <c r="J29" s="219">
        <v>4.53</v>
      </c>
      <c r="K29" s="96"/>
    </row>
    <row r="30" spans="1:11" s="97" customFormat="1" ht="11.25" customHeight="1">
      <c r="A30" s="99" t="s">
        <v>22</v>
      </c>
      <c r="B30" s="93"/>
      <c r="C30" s="94">
        <v>6878</v>
      </c>
      <c r="D30" s="94">
        <v>6847</v>
      </c>
      <c r="E30" s="94">
        <v>8173</v>
      </c>
      <c r="F30" s="95"/>
      <c r="G30" s="95"/>
      <c r="H30" s="219">
        <v>6.964</v>
      </c>
      <c r="I30" s="219">
        <v>7.048</v>
      </c>
      <c r="J30" s="219">
        <v>11.717</v>
      </c>
      <c r="K30" s="96"/>
    </row>
    <row r="31" spans="1:11" s="106" customFormat="1" ht="11.25" customHeight="1">
      <c r="A31" s="107" t="s">
        <v>23</v>
      </c>
      <c r="B31" s="101"/>
      <c r="C31" s="102">
        <v>15911</v>
      </c>
      <c r="D31" s="102">
        <v>14962</v>
      </c>
      <c r="E31" s="102">
        <v>17222</v>
      </c>
      <c r="F31" s="103">
        <v>115.10493249565566</v>
      </c>
      <c r="G31" s="104"/>
      <c r="H31" s="220">
        <v>21.314</v>
      </c>
      <c r="I31" s="221">
        <v>20.215</v>
      </c>
      <c r="J31" s="221">
        <v>31.645000000000003</v>
      </c>
      <c r="K31" s="105">
        <v>156.54217165471186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220</v>
      </c>
      <c r="D33" s="94">
        <v>200</v>
      </c>
      <c r="E33" s="94">
        <v>73</v>
      </c>
      <c r="F33" s="95"/>
      <c r="G33" s="95"/>
      <c r="H33" s="219">
        <v>0.34</v>
      </c>
      <c r="I33" s="219">
        <v>0.3</v>
      </c>
      <c r="J33" s="219">
        <v>0.145</v>
      </c>
      <c r="K33" s="96"/>
    </row>
    <row r="34" spans="1:11" s="97" customFormat="1" ht="11.25" customHeight="1">
      <c r="A34" s="99" t="s">
        <v>25</v>
      </c>
      <c r="B34" s="93"/>
      <c r="C34" s="94">
        <v>1818</v>
      </c>
      <c r="D34" s="94">
        <v>1800</v>
      </c>
      <c r="E34" s="94">
        <v>1500</v>
      </c>
      <c r="F34" s="95"/>
      <c r="G34" s="95"/>
      <c r="H34" s="219">
        <v>3.171</v>
      </c>
      <c r="I34" s="219">
        <v>3</v>
      </c>
      <c r="J34" s="219">
        <v>2.45</v>
      </c>
      <c r="K34" s="96"/>
    </row>
    <row r="35" spans="1:11" s="97" customFormat="1" ht="11.25" customHeight="1">
      <c r="A35" s="99" t="s">
        <v>26</v>
      </c>
      <c r="B35" s="93"/>
      <c r="C35" s="94">
        <v>974</v>
      </c>
      <c r="D35" s="94">
        <v>800</v>
      </c>
      <c r="E35" s="94">
        <v>600</v>
      </c>
      <c r="F35" s="95"/>
      <c r="G35" s="95"/>
      <c r="H35" s="219">
        <v>1.955</v>
      </c>
      <c r="I35" s="219">
        <v>1.6</v>
      </c>
      <c r="J35" s="219">
        <v>1.2</v>
      </c>
      <c r="K35" s="96"/>
    </row>
    <row r="36" spans="1:11" s="97" customFormat="1" ht="11.25" customHeight="1">
      <c r="A36" s="99" t="s">
        <v>27</v>
      </c>
      <c r="B36" s="93"/>
      <c r="C36" s="94">
        <v>2</v>
      </c>
      <c r="D36" s="94">
        <v>2</v>
      </c>
      <c r="E36" s="94">
        <v>12</v>
      </c>
      <c r="F36" s="95"/>
      <c r="G36" s="95"/>
      <c r="H36" s="219">
        <v>0.004</v>
      </c>
      <c r="I36" s="219">
        <v>0.004</v>
      </c>
      <c r="J36" s="219">
        <v>0.024</v>
      </c>
      <c r="K36" s="96"/>
    </row>
    <row r="37" spans="1:11" s="106" customFormat="1" ht="11.25" customHeight="1">
      <c r="A37" s="100" t="s">
        <v>28</v>
      </c>
      <c r="B37" s="101"/>
      <c r="C37" s="102">
        <v>3014</v>
      </c>
      <c r="D37" s="102">
        <v>2802</v>
      </c>
      <c r="E37" s="102">
        <v>2185</v>
      </c>
      <c r="F37" s="103">
        <v>77.98001427551749</v>
      </c>
      <c r="G37" s="104"/>
      <c r="H37" s="220">
        <v>5.469999999999999</v>
      </c>
      <c r="I37" s="221">
        <v>4.904</v>
      </c>
      <c r="J37" s="221">
        <v>3.819</v>
      </c>
      <c r="K37" s="105">
        <v>77.87520391517128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7</v>
      </c>
      <c r="D39" s="102">
        <v>7</v>
      </c>
      <c r="E39" s="102">
        <v>7</v>
      </c>
      <c r="F39" s="103">
        <v>100</v>
      </c>
      <c r="G39" s="104"/>
      <c r="H39" s="220">
        <v>0.011</v>
      </c>
      <c r="I39" s="221">
        <v>0.011</v>
      </c>
      <c r="J39" s="221">
        <v>0.01</v>
      </c>
      <c r="K39" s="105">
        <v>90.90909090909092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4300</v>
      </c>
      <c r="D41" s="94">
        <v>5129</v>
      </c>
      <c r="E41" s="94">
        <v>5676</v>
      </c>
      <c r="F41" s="95"/>
      <c r="G41" s="95"/>
      <c r="H41" s="219">
        <v>4.114</v>
      </c>
      <c r="I41" s="219">
        <v>4.82</v>
      </c>
      <c r="J41" s="219">
        <v>5.962</v>
      </c>
      <c r="K41" s="96"/>
    </row>
    <row r="42" spans="1:11" s="97" customFormat="1" ht="11.25" customHeight="1">
      <c r="A42" s="99" t="s">
        <v>31</v>
      </c>
      <c r="B42" s="93"/>
      <c r="C42" s="94">
        <v>50846</v>
      </c>
      <c r="D42" s="94">
        <v>59399</v>
      </c>
      <c r="E42" s="94">
        <v>64819</v>
      </c>
      <c r="F42" s="95"/>
      <c r="G42" s="95"/>
      <c r="H42" s="219">
        <v>52.573</v>
      </c>
      <c r="I42" s="219">
        <v>65.463</v>
      </c>
      <c r="J42" s="219">
        <v>108.649</v>
      </c>
      <c r="K42" s="96"/>
    </row>
    <row r="43" spans="1:11" s="97" customFormat="1" ht="11.25" customHeight="1">
      <c r="A43" s="99" t="s">
        <v>32</v>
      </c>
      <c r="B43" s="93"/>
      <c r="C43" s="94">
        <v>8400</v>
      </c>
      <c r="D43" s="94">
        <v>11364</v>
      </c>
      <c r="E43" s="94">
        <v>9372</v>
      </c>
      <c r="F43" s="95"/>
      <c r="G43" s="95"/>
      <c r="H43" s="219">
        <v>13.58</v>
      </c>
      <c r="I43" s="219">
        <v>23.029</v>
      </c>
      <c r="J43" s="219">
        <v>21.631</v>
      </c>
      <c r="K43" s="96"/>
    </row>
    <row r="44" spans="1:11" s="97" customFormat="1" ht="11.25" customHeight="1">
      <c r="A44" s="99" t="s">
        <v>33</v>
      </c>
      <c r="B44" s="93"/>
      <c r="C44" s="94">
        <v>34420</v>
      </c>
      <c r="D44" s="94">
        <v>39675</v>
      </c>
      <c r="E44" s="94">
        <v>38321</v>
      </c>
      <c r="F44" s="95"/>
      <c r="G44" s="95"/>
      <c r="H44" s="219">
        <v>37.35</v>
      </c>
      <c r="I44" s="219">
        <v>34.531</v>
      </c>
      <c r="J44" s="219">
        <v>63.013</v>
      </c>
      <c r="K44" s="96"/>
    </row>
    <row r="45" spans="1:11" s="97" customFormat="1" ht="11.25" customHeight="1">
      <c r="A45" s="99" t="s">
        <v>34</v>
      </c>
      <c r="B45" s="93"/>
      <c r="C45" s="94">
        <v>12878</v>
      </c>
      <c r="D45" s="94">
        <v>14680</v>
      </c>
      <c r="E45" s="94">
        <v>16090</v>
      </c>
      <c r="F45" s="95"/>
      <c r="G45" s="95"/>
      <c r="H45" s="219">
        <v>10.688</v>
      </c>
      <c r="I45" s="219">
        <v>12.412</v>
      </c>
      <c r="J45" s="219">
        <v>18.578</v>
      </c>
      <c r="K45" s="96"/>
    </row>
    <row r="46" spans="1:11" s="97" customFormat="1" ht="11.25" customHeight="1">
      <c r="A46" s="99" t="s">
        <v>35</v>
      </c>
      <c r="B46" s="93"/>
      <c r="C46" s="94">
        <v>29852</v>
      </c>
      <c r="D46" s="94">
        <v>28311</v>
      </c>
      <c r="E46" s="94">
        <v>28958</v>
      </c>
      <c r="F46" s="95"/>
      <c r="G46" s="95"/>
      <c r="H46" s="219">
        <v>22.004</v>
      </c>
      <c r="I46" s="219">
        <v>29.101</v>
      </c>
      <c r="J46" s="219">
        <v>23.963</v>
      </c>
      <c r="K46" s="96"/>
    </row>
    <row r="47" spans="1:11" s="97" customFormat="1" ht="11.25" customHeight="1">
      <c r="A47" s="99" t="s">
        <v>36</v>
      </c>
      <c r="B47" s="93"/>
      <c r="C47" s="94">
        <v>39026</v>
      </c>
      <c r="D47" s="94">
        <v>44751</v>
      </c>
      <c r="E47" s="94">
        <v>44120</v>
      </c>
      <c r="F47" s="95"/>
      <c r="G47" s="95"/>
      <c r="H47" s="219">
        <v>46.756</v>
      </c>
      <c r="I47" s="219">
        <v>56.501</v>
      </c>
      <c r="J47" s="219">
        <v>51.891</v>
      </c>
      <c r="K47" s="96"/>
    </row>
    <row r="48" spans="1:11" s="97" customFormat="1" ht="11.25" customHeight="1">
      <c r="A48" s="99" t="s">
        <v>37</v>
      </c>
      <c r="B48" s="93"/>
      <c r="C48" s="94">
        <v>47542</v>
      </c>
      <c r="D48" s="94">
        <v>40373</v>
      </c>
      <c r="E48" s="94">
        <v>45194</v>
      </c>
      <c r="F48" s="95"/>
      <c r="G48" s="95"/>
      <c r="H48" s="219">
        <v>46.19</v>
      </c>
      <c r="I48" s="219">
        <v>25.054</v>
      </c>
      <c r="J48" s="219">
        <v>72.083</v>
      </c>
      <c r="K48" s="96"/>
    </row>
    <row r="49" spans="1:11" s="97" customFormat="1" ht="11.25" customHeight="1">
      <c r="A49" s="99" t="s">
        <v>38</v>
      </c>
      <c r="B49" s="93"/>
      <c r="C49" s="94">
        <v>21266</v>
      </c>
      <c r="D49" s="94">
        <v>22423</v>
      </c>
      <c r="E49" s="94">
        <v>26302</v>
      </c>
      <c r="F49" s="95"/>
      <c r="G49" s="95"/>
      <c r="H49" s="219">
        <v>22.937</v>
      </c>
      <c r="I49" s="219">
        <v>29.947</v>
      </c>
      <c r="J49" s="219">
        <v>37.419</v>
      </c>
      <c r="K49" s="96"/>
    </row>
    <row r="50" spans="1:11" s="106" customFormat="1" ht="11.25" customHeight="1">
      <c r="A50" s="107" t="s">
        <v>39</v>
      </c>
      <c r="B50" s="101"/>
      <c r="C50" s="102">
        <v>248530</v>
      </c>
      <c r="D50" s="102">
        <v>266105</v>
      </c>
      <c r="E50" s="102">
        <v>278852</v>
      </c>
      <c r="F50" s="103">
        <v>104.79021438905696</v>
      </c>
      <c r="G50" s="104"/>
      <c r="H50" s="220">
        <v>256.192</v>
      </c>
      <c r="I50" s="221">
        <v>280.858</v>
      </c>
      <c r="J50" s="221">
        <v>403.18899999999996</v>
      </c>
      <c r="K50" s="105">
        <v>143.5561742944833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1189</v>
      </c>
      <c r="D52" s="102">
        <v>1189</v>
      </c>
      <c r="E52" s="102">
        <v>1189</v>
      </c>
      <c r="F52" s="103">
        <v>100</v>
      </c>
      <c r="G52" s="104"/>
      <c r="H52" s="220">
        <v>1.963</v>
      </c>
      <c r="I52" s="221">
        <v>1.963</v>
      </c>
      <c r="J52" s="221">
        <v>1.963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3713</v>
      </c>
      <c r="D54" s="94">
        <v>3313</v>
      </c>
      <c r="E54" s="94">
        <v>3519</v>
      </c>
      <c r="F54" s="95"/>
      <c r="G54" s="95"/>
      <c r="H54" s="219">
        <v>4.61</v>
      </c>
      <c r="I54" s="219">
        <v>4.515</v>
      </c>
      <c r="J54" s="219">
        <v>5.169</v>
      </c>
      <c r="K54" s="96"/>
    </row>
    <row r="55" spans="1:11" s="97" customFormat="1" ht="11.25" customHeight="1">
      <c r="A55" s="99" t="s">
        <v>42</v>
      </c>
      <c r="B55" s="93"/>
      <c r="C55" s="94">
        <v>1022</v>
      </c>
      <c r="D55" s="94">
        <v>897</v>
      </c>
      <c r="E55" s="94">
        <v>900</v>
      </c>
      <c r="F55" s="95"/>
      <c r="G55" s="95"/>
      <c r="H55" s="219">
        <v>0.77</v>
      </c>
      <c r="I55" s="219">
        <v>0.675</v>
      </c>
      <c r="J55" s="219">
        <v>0.72</v>
      </c>
      <c r="K55" s="96"/>
    </row>
    <row r="56" spans="1:11" s="97" customFormat="1" ht="11.25" customHeight="1">
      <c r="A56" s="99" t="s">
        <v>43</v>
      </c>
      <c r="B56" s="93"/>
      <c r="C56" s="94">
        <v>144789</v>
      </c>
      <c r="D56" s="94">
        <v>133000</v>
      </c>
      <c r="E56" s="94">
        <v>148920</v>
      </c>
      <c r="F56" s="95"/>
      <c r="G56" s="95"/>
      <c r="H56" s="219">
        <v>114.998</v>
      </c>
      <c r="I56" s="219">
        <v>106.9</v>
      </c>
      <c r="J56" s="219">
        <v>109.8</v>
      </c>
      <c r="K56" s="96"/>
    </row>
    <row r="57" spans="1:11" s="97" customFormat="1" ht="11.25" customHeight="1">
      <c r="A57" s="99" t="s">
        <v>44</v>
      </c>
      <c r="B57" s="93"/>
      <c r="C57" s="94">
        <v>31152</v>
      </c>
      <c r="D57" s="94">
        <v>29548</v>
      </c>
      <c r="E57" s="94">
        <v>29320</v>
      </c>
      <c r="F57" s="95"/>
      <c r="G57" s="95"/>
      <c r="H57" s="219">
        <v>39.261</v>
      </c>
      <c r="I57" s="219">
        <v>29.548</v>
      </c>
      <c r="J57" s="219">
        <v>33.785</v>
      </c>
      <c r="K57" s="96"/>
    </row>
    <row r="58" spans="1:11" s="97" customFormat="1" ht="11.25" customHeight="1">
      <c r="A58" s="99" t="s">
        <v>45</v>
      </c>
      <c r="B58" s="93"/>
      <c r="C58" s="94">
        <v>1788</v>
      </c>
      <c r="D58" s="94">
        <v>1463</v>
      </c>
      <c r="E58" s="94">
        <v>1331</v>
      </c>
      <c r="F58" s="95"/>
      <c r="G58" s="95"/>
      <c r="H58" s="219">
        <v>1.177</v>
      </c>
      <c r="I58" s="219">
        <v>0.804</v>
      </c>
      <c r="J58" s="219">
        <v>1.08</v>
      </c>
      <c r="K58" s="96"/>
    </row>
    <row r="59" spans="1:11" s="106" customFormat="1" ht="11.25" customHeight="1">
      <c r="A59" s="100" t="s">
        <v>46</v>
      </c>
      <c r="B59" s="101"/>
      <c r="C59" s="102">
        <v>182464</v>
      </c>
      <c r="D59" s="102">
        <v>168221</v>
      </c>
      <c r="E59" s="102">
        <v>183990</v>
      </c>
      <c r="F59" s="103">
        <v>109.37397827857401</v>
      </c>
      <c r="G59" s="104"/>
      <c r="H59" s="220">
        <v>160.816</v>
      </c>
      <c r="I59" s="221">
        <v>142.442</v>
      </c>
      <c r="J59" s="221">
        <v>150.554</v>
      </c>
      <c r="K59" s="105">
        <v>105.69494952331475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701</v>
      </c>
      <c r="D61" s="94">
        <v>408</v>
      </c>
      <c r="E61" s="94">
        <v>450</v>
      </c>
      <c r="F61" s="95"/>
      <c r="G61" s="95"/>
      <c r="H61" s="219">
        <v>0.261</v>
      </c>
      <c r="I61" s="219">
        <v>0.258</v>
      </c>
      <c r="J61" s="219">
        <v>0.257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>
        <v>798</v>
      </c>
      <c r="D63" s="94">
        <v>571</v>
      </c>
      <c r="E63" s="94">
        <v>570</v>
      </c>
      <c r="F63" s="95"/>
      <c r="G63" s="95"/>
      <c r="H63" s="219">
        <v>0.27</v>
      </c>
      <c r="I63" s="219">
        <v>0.5</v>
      </c>
      <c r="J63" s="219">
        <v>0.531</v>
      </c>
      <c r="K63" s="96"/>
    </row>
    <row r="64" spans="1:11" s="106" customFormat="1" ht="11.25" customHeight="1">
      <c r="A64" s="100" t="s">
        <v>50</v>
      </c>
      <c r="B64" s="101"/>
      <c r="C64" s="102">
        <v>1499</v>
      </c>
      <c r="D64" s="102">
        <v>979</v>
      </c>
      <c r="E64" s="102">
        <v>1020</v>
      </c>
      <c r="F64" s="103">
        <v>104.18794688457609</v>
      </c>
      <c r="G64" s="104"/>
      <c r="H64" s="220">
        <v>0.531</v>
      </c>
      <c r="I64" s="221">
        <v>0.758</v>
      </c>
      <c r="J64" s="221">
        <v>0.788</v>
      </c>
      <c r="K64" s="105">
        <v>103.95778364116094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37</v>
      </c>
      <c r="D66" s="102">
        <v>14</v>
      </c>
      <c r="E66" s="102">
        <v>18</v>
      </c>
      <c r="F66" s="103">
        <v>128.57142857142858</v>
      </c>
      <c r="G66" s="104"/>
      <c r="H66" s="220">
        <v>0.039</v>
      </c>
      <c r="I66" s="221">
        <v>0.02</v>
      </c>
      <c r="J66" s="221">
        <v>0.017</v>
      </c>
      <c r="K66" s="105">
        <v>85.00000000000001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17240</v>
      </c>
      <c r="D68" s="94">
        <v>15150</v>
      </c>
      <c r="E68" s="94">
        <v>11300</v>
      </c>
      <c r="F68" s="95"/>
      <c r="G68" s="95"/>
      <c r="H68" s="219">
        <v>19.049</v>
      </c>
      <c r="I68" s="219">
        <v>15.6</v>
      </c>
      <c r="J68" s="219">
        <v>14</v>
      </c>
      <c r="K68" s="96"/>
    </row>
    <row r="69" spans="1:11" s="97" customFormat="1" ht="11.25" customHeight="1">
      <c r="A69" s="99" t="s">
        <v>53</v>
      </c>
      <c r="B69" s="93"/>
      <c r="C69" s="94">
        <v>997</v>
      </c>
      <c r="D69" s="94">
        <v>995</v>
      </c>
      <c r="E69" s="94">
        <v>800</v>
      </c>
      <c r="F69" s="95"/>
      <c r="G69" s="95"/>
      <c r="H69" s="219">
        <v>2.29</v>
      </c>
      <c r="I69" s="219">
        <v>3.2</v>
      </c>
      <c r="J69" s="219">
        <v>1.5</v>
      </c>
      <c r="K69" s="96"/>
    </row>
    <row r="70" spans="1:11" s="106" customFormat="1" ht="11.25" customHeight="1">
      <c r="A70" s="100" t="s">
        <v>54</v>
      </c>
      <c r="B70" s="101"/>
      <c r="C70" s="102">
        <v>18237</v>
      </c>
      <c r="D70" s="102">
        <v>16145</v>
      </c>
      <c r="E70" s="102">
        <v>12100</v>
      </c>
      <c r="F70" s="103">
        <v>74.94580365438216</v>
      </c>
      <c r="G70" s="104"/>
      <c r="H70" s="220">
        <v>21.339</v>
      </c>
      <c r="I70" s="221">
        <v>18.8</v>
      </c>
      <c r="J70" s="221">
        <v>15.5</v>
      </c>
      <c r="K70" s="105">
        <v>82.44680851063829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60</v>
      </c>
      <c r="D72" s="94">
        <v>20</v>
      </c>
      <c r="E72" s="94">
        <v>27</v>
      </c>
      <c r="F72" s="95"/>
      <c r="G72" s="95"/>
      <c r="H72" s="219">
        <v>0.011</v>
      </c>
      <c r="I72" s="219">
        <v>0.008</v>
      </c>
      <c r="J72" s="219">
        <v>0.022</v>
      </c>
      <c r="K72" s="96"/>
    </row>
    <row r="73" spans="1:11" s="97" customFormat="1" ht="11.25" customHeight="1">
      <c r="A73" s="99" t="s">
        <v>56</v>
      </c>
      <c r="B73" s="93"/>
      <c r="C73" s="94">
        <v>58705</v>
      </c>
      <c r="D73" s="94">
        <v>61654</v>
      </c>
      <c r="E73" s="94">
        <v>53800</v>
      </c>
      <c r="F73" s="95"/>
      <c r="G73" s="95"/>
      <c r="H73" s="219">
        <v>93.895</v>
      </c>
      <c r="I73" s="219">
        <v>105.015</v>
      </c>
      <c r="J73" s="219">
        <v>56.389</v>
      </c>
      <c r="K73" s="96"/>
    </row>
    <row r="74" spans="1:11" s="97" customFormat="1" ht="11.25" customHeight="1">
      <c r="A74" s="99" t="s">
        <v>57</v>
      </c>
      <c r="B74" s="93"/>
      <c r="C74" s="94">
        <v>41496</v>
      </c>
      <c r="D74" s="94">
        <v>37102</v>
      </c>
      <c r="E74" s="94">
        <v>28278</v>
      </c>
      <c r="F74" s="95"/>
      <c r="G74" s="95"/>
      <c r="H74" s="219">
        <v>32.175</v>
      </c>
      <c r="I74" s="219">
        <v>35.914</v>
      </c>
      <c r="J74" s="219">
        <v>39.589</v>
      </c>
      <c r="K74" s="96"/>
    </row>
    <row r="75" spans="1:11" s="97" customFormat="1" ht="11.25" customHeight="1">
      <c r="A75" s="99" t="s">
        <v>58</v>
      </c>
      <c r="B75" s="93"/>
      <c r="C75" s="94">
        <v>1439</v>
      </c>
      <c r="D75" s="94">
        <v>1028</v>
      </c>
      <c r="E75" s="94">
        <v>1259</v>
      </c>
      <c r="F75" s="95"/>
      <c r="G75" s="95"/>
      <c r="H75" s="219">
        <v>0.492</v>
      </c>
      <c r="I75" s="219">
        <v>0.708</v>
      </c>
      <c r="J75" s="219">
        <v>0.765</v>
      </c>
      <c r="K75" s="96"/>
    </row>
    <row r="76" spans="1:11" s="97" customFormat="1" ht="11.25" customHeight="1">
      <c r="A76" s="99" t="s">
        <v>59</v>
      </c>
      <c r="B76" s="93"/>
      <c r="C76" s="94">
        <v>15266</v>
      </c>
      <c r="D76" s="94">
        <v>15773</v>
      </c>
      <c r="E76" s="94">
        <v>15136</v>
      </c>
      <c r="F76" s="95"/>
      <c r="G76" s="95"/>
      <c r="H76" s="219">
        <v>25.647</v>
      </c>
      <c r="I76" s="219">
        <v>28.391</v>
      </c>
      <c r="J76" s="219">
        <v>27.245</v>
      </c>
      <c r="K76" s="96"/>
    </row>
    <row r="77" spans="1:11" s="97" customFormat="1" ht="11.25" customHeight="1">
      <c r="A77" s="99" t="s">
        <v>60</v>
      </c>
      <c r="B77" s="93"/>
      <c r="C77" s="94">
        <v>1301</v>
      </c>
      <c r="D77" s="94">
        <v>671</v>
      </c>
      <c r="E77" s="94">
        <v>596</v>
      </c>
      <c r="F77" s="95"/>
      <c r="G77" s="95"/>
      <c r="H77" s="219">
        <v>0.696</v>
      </c>
      <c r="I77" s="219">
        <v>0.744</v>
      </c>
      <c r="J77" s="219">
        <v>0.65</v>
      </c>
      <c r="K77" s="96"/>
    </row>
    <row r="78" spans="1:11" s="97" customFormat="1" ht="11.25" customHeight="1">
      <c r="A78" s="99" t="s">
        <v>61</v>
      </c>
      <c r="B78" s="93"/>
      <c r="C78" s="94">
        <v>2789</v>
      </c>
      <c r="D78" s="94">
        <v>1870</v>
      </c>
      <c r="E78" s="94">
        <v>1375</v>
      </c>
      <c r="F78" s="95"/>
      <c r="G78" s="95"/>
      <c r="H78" s="219">
        <v>3.13</v>
      </c>
      <c r="I78" s="219">
        <v>1.855</v>
      </c>
      <c r="J78" s="219">
        <v>1.444</v>
      </c>
      <c r="K78" s="96"/>
    </row>
    <row r="79" spans="1:11" s="97" customFormat="1" ht="11.25" customHeight="1">
      <c r="A79" s="99" t="s">
        <v>62</v>
      </c>
      <c r="B79" s="93"/>
      <c r="C79" s="94">
        <v>119947</v>
      </c>
      <c r="D79" s="94">
        <v>121585.23</v>
      </c>
      <c r="E79" s="94">
        <v>97632</v>
      </c>
      <c r="F79" s="95"/>
      <c r="G79" s="95"/>
      <c r="H79" s="219">
        <v>138.121</v>
      </c>
      <c r="I79" s="219">
        <v>233.109</v>
      </c>
      <c r="J79" s="219">
        <v>138.905</v>
      </c>
      <c r="K79" s="96"/>
    </row>
    <row r="80" spans="1:11" s="106" customFormat="1" ht="11.25" customHeight="1">
      <c r="A80" s="107" t="s">
        <v>63</v>
      </c>
      <c r="B80" s="101"/>
      <c r="C80" s="102">
        <v>241003</v>
      </c>
      <c r="D80" s="102">
        <v>239703.22999999998</v>
      </c>
      <c r="E80" s="102">
        <v>198103</v>
      </c>
      <c r="F80" s="103">
        <v>82.64511078970443</v>
      </c>
      <c r="G80" s="104"/>
      <c r="H80" s="220">
        <v>294.16700000000003</v>
      </c>
      <c r="I80" s="221">
        <v>405.744</v>
      </c>
      <c r="J80" s="221">
        <v>265.009</v>
      </c>
      <c r="K80" s="105">
        <v>65.31433613312828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717674</v>
      </c>
      <c r="D87" s="117">
        <v>716328.23</v>
      </c>
      <c r="E87" s="117">
        <v>701940</v>
      </c>
      <c r="F87" s="118">
        <f>IF(D87&gt;0,100*E87/D87,0)</f>
        <v>97.99139146030863</v>
      </c>
      <c r="G87" s="104"/>
      <c r="H87" s="224">
        <v>772.191</v>
      </c>
      <c r="I87" s="225">
        <v>887.903</v>
      </c>
      <c r="J87" s="225">
        <v>889.0330000000001</v>
      </c>
      <c r="K87" s="118">
        <f>IF(I87&gt;0,100*J87/I87,0)</f>
        <v>100.12726615407315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84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10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9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</v>
      </c>
      <c r="D19" s="94"/>
      <c r="E19" s="94"/>
      <c r="F19" s="95"/>
      <c r="G19" s="95"/>
      <c r="H19" s="219">
        <v>0.003</v>
      </c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1</v>
      </c>
      <c r="D22" s="102"/>
      <c r="E22" s="102"/>
      <c r="F22" s="103"/>
      <c r="G22" s="104"/>
      <c r="H22" s="220">
        <v>0.003</v>
      </c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9</v>
      </c>
      <c r="D24" s="102">
        <v>9</v>
      </c>
      <c r="E24" s="102">
        <v>8</v>
      </c>
      <c r="F24" s="103">
        <v>88.88888888888889</v>
      </c>
      <c r="G24" s="104"/>
      <c r="H24" s="220">
        <v>0.028</v>
      </c>
      <c r="I24" s="221">
        <v>0.029</v>
      </c>
      <c r="J24" s="221">
        <v>0.026</v>
      </c>
      <c r="K24" s="105">
        <v>89.6551724137931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16</v>
      </c>
      <c r="D30" s="94"/>
      <c r="E30" s="94"/>
      <c r="F30" s="95"/>
      <c r="G30" s="95"/>
      <c r="H30" s="219">
        <v>0.046</v>
      </c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>
        <v>16</v>
      </c>
      <c r="D31" s="102"/>
      <c r="E31" s="102"/>
      <c r="F31" s="103"/>
      <c r="G31" s="104"/>
      <c r="H31" s="220">
        <v>0.046</v>
      </c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60</v>
      </c>
      <c r="D41" s="94">
        <v>56</v>
      </c>
      <c r="E41" s="94">
        <v>51</v>
      </c>
      <c r="F41" s="95"/>
      <c r="G41" s="95"/>
      <c r="H41" s="219">
        <v>0.191</v>
      </c>
      <c r="I41" s="219">
        <v>0.174</v>
      </c>
      <c r="J41" s="219">
        <v>0.143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60</v>
      </c>
      <c r="D50" s="102">
        <v>56</v>
      </c>
      <c r="E50" s="102">
        <v>51</v>
      </c>
      <c r="F50" s="103">
        <v>91.07142857142857</v>
      </c>
      <c r="G50" s="104"/>
      <c r="H50" s="220">
        <v>0.191</v>
      </c>
      <c r="I50" s="221">
        <v>0.174</v>
      </c>
      <c r="J50" s="221">
        <v>0.143</v>
      </c>
      <c r="K50" s="105">
        <v>82.183908045977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48</v>
      </c>
      <c r="D58" s="94">
        <v>48</v>
      </c>
      <c r="E58" s="94">
        <v>48</v>
      </c>
      <c r="F58" s="95"/>
      <c r="G58" s="95"/>
      <c r="H58" s="219">
        <v>0.149</v>
      </c>
      <c r="I58" s="219">
        <v>0.173</v>
      </c>
      <c r="J58" s="219">
        <v>0.173</v>
      </c>
      <c r="K58" s="96"/>
    </row>
    <row r="59" spans="1:11" s="106" customFormat="1" ht="11.25" customHeight="1">
      <c r="A59" s="100" t="s">
        <v>46</v>
      </c>
      <c r="B59" s="101"/>
      <c r="C59" s="102">
        <v>48</v>
      </c>
      <c r="D59" s="102">
        <v>48</v>
      </c>
      <c r="E59" s="102">
        <v>48</v>
      </c>
      <c r="F59" s="103">
        <v>100</v>
      </c>
      <c r="G59" s="104"/>
      <c r="H59" s="220">
        <v>0.149</v>
      </c>
      <c r="I59" s="221">
        <v>0.173</v>
      </c>
      <c r="J59" s="221">
        <v>0.173</v>
      </c>
      <c r="K59" s="105">
        <v>99.99999999999999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8</v>
      </c>
      <c r="D68" s="94">
        <v>6</v>
      </c>
      <c r="E68" s="94">
        <v>4</v>
      </c>
      <c r="F68" s="95"/>
      <c r="G68" s="95"/>
      <c r="H68" s="219">
        <v>0.023</v>
      </c>
      <c r="I68" s="219">
        <v>0.02</v>
      </c>
      <c r="J68" s="219">
        <v>0.015</v>
      </c>
      <c r="K68" s="96"/>
    </row>
    <row r="69" spans="1:11" s="97" customFormat="1" ht="11.25" customHeight="1">
      <c r="A69" s="99" t="s">
        <v>53</v>
      </c>
      <c r="B69" s="93"/>
      <c r="C69" s="94">
        <v>8673</v>
      </c>
      <c r="D69" s="94">
        <v>8520</v>
      </c>
      <c r="E69" s="94">
        <v>8260</v>
      </c>
      <c r="F69" s="95"/>
      <c r="G69" s="95"/>
      <c r="H69" s="219">
        <v>28.274</v>
      </c>
      <c r="I69" s="219">
        <v>28</v>
      </c>
      <c r="J69" s="219">
        <v>27</v>
      </c>
      <c r="K69" s="96"/>
    </row>
    <row r="70" spans="1:11" s="106" customFormat="1" ht="11.25" customHeight="1">
      <c r="A70" s="100" t="s">
        <v>54</v>
      </c>
      <c r="B70" s="101"/>
      <c r="C70" s="102">
        <v>8681</v>
      </c>
      <c r="D70" s="102">
        <v>8526</v>
      </c>
      <c r="E70" s="102">
        <v>8264</v>
      </c>
      <c r="F70" s="103">
        <v>96.92704668074126</v>
      </c>
      <c r="G70" s="104"/>
      <c r="H70" s="220">
        <v>28.297</v>
      </c>
      <c r="I70" s="221">
        <v>28.02</v>
      </c>
      <c r="J70" s="221">
        <v>27.015</v>
      </c>
      <c r="K70" s="105">
        <v>96.41327623126338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/>
      <c r="I73" s="219"/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>
        <v>133</v>
      </c>
      <c r="D75" s="94">
        <v>120</v>
      </c>
      <c r="E75" s="94">
        <v>59</v>
      </c>
      <c r="F75" s="95"/>
      <c r="G75" s="95"/>
      <c r="H75" s="219">
        <v>0.521</v>
      </c>
      <c r="I75" s="219">
        <v>0.453</v>
      </c>
      <c r="J75" s="219">
        <v>0.237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>
        <v>1</v>
      </c>
      <c r="D79" s="94">
        <v>0.65</v>
      </c>
      <c r="E79" s="94">
        <v>1</v>
      </c>
      <c r="F79" s="95"/>
      <c r="G79" s="95"/>
      <c r="H79" s="219">
        <v>0.002</v>
      </c>
      <c r="I79" s="219">
        <v>0.002</v>
      </c>
      <c r="J79" s="219">
        <v>0.002</v>
      </c>
      <c r="K79" s="96"/>
    </row>
    <row r="80" spans="1:11" s="106" customFormat="1" ht="11.25" customHeight="1">
      <c r="A80" s="107" t="s">
        <v>63</v>
      </c>
      <c r="B80" s="101"/>
      <c r="C80" s="102">
        <v>134</v>
      </c>
      <c r="D80" s="102">
        <v>120.65</v>
      </c>
      <c r="E80" s="102">
        <v>60</v>
      </c>
      <c r="F80" s="103">
        <v>49.73062577704103</v>
      </c>
      <c r="G80" s="104"/>
      <c r="H80" s="220">
        <v>0.523</v>
      </c>
      <c r="I80" s="221">
        <v>0.455</v>
      </c>
      <c r="J80" s="221">
        <v>0.239</v>
      </c>
      <c r="K80" s="105">
        <v>52.527472527472526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>
        <v>1</v>
      </c>
      <c r="D83" s="94"/>
      <c r="E83" s="94"/>
      <c r="F83" s="95"/>
      <c r="G83" s="95"/>
      <c r="H83" s="219">
        <v>0.001</v>
      </c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>
        <v>1</v>
      </c>
      <c r="D84" s="102"/>
      <c r="E84" s="102"/>
      <c r="F84" s="103"/>
      <c r="G84" s="104"/>
      <c r="H84" s="220">
        <v>0.001</v>
      </c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8950</v>
      </c>
      <c r="D87" s="117">
        <v>8759.65</v>
      </c>
      <c r="E87" s="117">
        <v>8431</v>
      </c>
      <c r="F87" s="118">
        <f>IF(D87&gt;0,100*E87/D87,0)</f>
        <v>96.24813776806151</v>
      </c>
      <c r="G87" s="104"/>
      <c r="H87" s="224">
        <v>29.238000000000003</v>
      </c>
      <c r="I87" s="225">
        <v>28.851</v>
      </c>
      <c r="J87" s="225">
        <v>27.596</v>
      </c>
      <c r="K87" s="118">
        <f>IF(I87&gt;0,100*J87/I87,0)</f>
        <v>95.65006412256075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0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11.421875" defaultRowHeight="15"/>
  <cols>
    <col min="1" max="4" width="11.57421875" style="7" customWidth="1"/>
    <col min="5" max="5" width="1.8515625" style="7" customWidth="1"/>
    <col min="6" max="16384" width="11.57421875" style="7" customWidth="1"/>
  </cols>
  <sheetData>
    <row r="1" spans="1:9" ht="12.75">
      <c r="A1" s="165"/>
      <c r="B1" s="165"/>
      <c r="C1" s="165"/>
      <c r="D1" s="165"/>
      <c r="E1" s="165"/>
      <c r="F1" s="165"/>
      <c r="G1" s="165"/>
      <c r="H1" s="165"/>
      <c r="I1" s="165"/>
    </row>
    <row r="2" spans="1:9" ht="12.75">
      <c r="A2" s="165"/>
      <c r="B2" s="165"/>
      <c r="C2" s="165"/>
      <c r="D2" s="165"/>
      <c r="E2" s="165"/>
      <c r="F2" s="165"/>
      <c r="G2" s="165"/>
      <c r="H2" s="165"/>
      <c r="I2" s="165"/>
    </row>
    <row r="3" spans="1:9" ht="15">
      <c r="A3" s="250" t="s">
        <v>220</v>
      </c>
      <c r="B3" s="250"/>
      <c r="C3" s="250"/>
      <c r="D3" s="250"/>
      <c r="E3" s="250"/>
      <c r="F3" s="250"/>
      <c r="G3" s="250"/>
      <c r="H3" s="250"/>
      <c r="I3" s="250"/>
    </row>
    <row r="4" spans="1:9" ht="12.75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2.75">
      <c r="A5" s="165"/>
      <c r="B5" s="165"/>
      <c r="C5" s="165"/>
      <c r="D5" s="165"/>
      <c r="E5" s="165"/>
      <c r="F5" s="165"/>
      <c r="G5" s="165"/>
      <c r="H5" s="165"/>
      <c r="I5" s="165"/>
    </row>
    <row r="6" spans="1:9" ht="12.75">
      <c r="A6" s="165"/>
      <c r="B6" s="165"/>
      <c r="C6" s="165"/>
      <c r="D6" s="165"/>
      <c r="E6" s="165"/>
      <c r="F6" s="165"/>
      <c r="G6" s="165"/>
      <c r="H6" s="165"/>
      <c r="I6" s="165"/>
    </row>
    <row r="7" spans="1:9" ht="12.75">
      <c r="A7" s="166" t="s">
        <v>221</v>
      </c>
      <c r="B7" s="167"/>
      <c r="C7" s="167"/>
      <c r="D7" s="168"/>
      <c r="E7" s="168"/>
      <c r="F7" s="168"/>
      <c r="G7" s="168"/>
      <c r="H7" s="168"/>
      <c r="I7" s="168"/>
    </row>
    <row r="8" spans="1:9" ht="12.75">
      <c r="A8" s="165"/>
      <c r="B8" s="165"/>
      <c r="C8" s="165"/>
      <c r="D8" s="165"/>
      <c r="E8" s="165"/>
      <c r="F8" s="165"/>
      <c r="G8" s="165"/>
      <c r="H8" s="165"/>
      <c r="I8" s="165"/>
    </row>
    <row r="9" spans="1:9" ht="12.75">
      <c r="A9" s="169" t="s">
        <v>222</v>
      </c>
      <c r="B9" s="165"/>
      <c r="C9" s="165"/>
      <c r="D9" s="165"/>
      <c r="E9" s="165"/>
      <c r="F9" s="165"/>
      <c r="G9" s="165"/>
      <c r="H9" s="165"/>
      <c r="I9" s="165"/>
    </row>
    <row r="10" spans="1:9" ht="12.75">
      <c r="A10" s="165"/>
      <c r="B10" s="165"/>
      <c r="C10" s="165"/>
      <c r="D10" s="165"/>
      <c r="E10" s="165"/>
      <c r="F10" s="165"/>
      <c r="G10" s="165"/>
      <c r="H10" s="165"/>
      <c r="I10" s="165"/>
    </row>
    <row r="11" spans="1:9" ht="12.75">
      <c r="A11" s="170"/>
      <c r="B11" s="171"/>
      <c r="C11" s="171"/>
      <c r="D11" s="172" t="s">
        <v>223</v>
      </c>
      <c r="E11" s="173"/>
      <c r="F11" s="170"/>
      <c r="G11" s="171"/>
      <c r="H11" s="171"/>
      <c r="I11" s="172" t="s">
        <v>223</v>
      </c>
    </row>
    <row r="12" spans="1:9" ht="12.75">
      <c r="A12" s="174"/>
      <c r="B12" s="175"/>
      <c r="C12" s="175"/>
      <c r="D12" s="176"/>
      <c r="E12" s="173"/>
      <c r="F12" s="174"/>
      <c r="G12" s="175"/>
      <c r="H12" s="175"/>
      <c r="I12" s="176"/>
    </row>
    <row r="13" spans="1:9" ht="5.25" customHeight="1">
      <c r="A13" s="177"/>
      <c r="B13" s="178"/>
      <c r="C13" s="178"/>
      <c r="D13" s="179"/>
      <c r="E13" s="173"/>
      <c r="F13" s="177"/>
      <c r="G13" s="178"/>
      <c r="H13" s="178"/>
      <c r="I13" s="179"/>
    </row>
    <row r="14" spans="1:9" ht="12.75">
      <c r="A14" s="174" t="s">
        <v>224</v>
      </c>
      <c r="B14" s="175"/>
      <c r="C14" s="175"/>
      <c r="D14" s="176">
        <v>9</v>
      </c>
      <c r="E14" s="173"/>
      <c r="F14" s="174" t="s">
        <v>256</v>
      </c>
      <c r="G14" s="175"/>
      <c r="H14" s="175"/>
      <c r="I14" s="176">
        <v>41</v>
      </c>
    </row>
    <row r="15" spans="1:9" ht="5.25" customHeight="1">
      <c r="A15" s="177"/>
      <c r="B15" s="178"/>
      <c r="C15" s="178"/>
      <c r="D15" s="179"/>
      <c r="E15" s="173"/>
      <c r="F15" s="177"/>
      <c r="G15" s="178"/>
      <c r="H15" s="178"/>
      <c r="I15" s="179"/>
    </row>
    <row r="16" spans="1:9" ht="12.75">
      <c r="A16" s="174" t="s">
        <v>225</v>
      </c>
      <c r="B16" s="175"/>
      <c r="C16" s="175"/>
      <c r="D16" s="176">
        <v>10</v>
      </c>
      <c r="E16" s="173"/>
      <c r="F16" s="174" t="s">
        <v>257</v>
      </c>
      <c r="G16" s="175"/>
      <c r="H16" s="175"/>
      <c r="I16" s="176">
        <v>42</v>
      </c>
    </row>
    <row r="17" spans="1:9" ht="5.25" customHeight="1">
      <c r="A17" s="177"/>
      <c r="B17" s="178"/>
      <c r="C17" s="178"/>
      <c r="D17" s="179"/>
      <c r="E17" s="173"/>
      <c r="F17" s="177"/>
      <c r="G17" s="178"/>
      <c r="H17" s="178"/>
      <c r="I17" s="179"/>
    </row>
    <row r="18" spans="1:9" ht="12.75">
      <c r="A18" s="174" t="s">
        <v>226</v>
      </c>
      <c r="B18" s="175"/>
      <c r="C18" s="175"/>
      <c r="D18" s="176">
        <v>11</v>
      </c>
      <c r="E18" s="173"/>
      <c r="F18" s="174" t="s">
        <v>258</v>
      </c>
      <c r="G18" s="175"/>
      <c r="H18" s="175"/>
      <c r="I18" s="176">
        <v>43</v>
      </c>
    </row>
    <row r="19" spans="1:9" ht="5.25" customHeight="1">
      <c r="A19" s="177"/>
      <c r="B19" s="178"/>
      <c r="C19" s="178"/>
      <c r="D19" s="179"/>
      <c r="E19" s="173"/>
      <c r="F19" s="177"/>
      <c r="G19" s="178"/>
      <c r="H19" s="178"/>
      <c r="I19" s="179"/>
    </row>
    <row r="20" spans="1:9" ht="12.75">
      <c r="A20" s="174" t="s">
        <v>227</v>
      </c>
      <c r="B20" s="175"/>
      <c r="C20" s="175"/>
      <c r="D20" s="176">
        <v>12</v>
      </c>
      <c r="E20" s="173"/>
      <c r="F20" s="174" t="s">
        <v>259</v>
      </c>
      <c r="G20" s="175"/>
      <c r="H20" s="175"/>
      <c r="I20" s="176">
        <v>44</v>
      </c>
    </row>
    <row r="21" spans="1:9" ht="5.25" customHeight="1">
      <c r="A21" s="177"/>
      <c r="B21" s="178"/>
      <c r="C21" s="178"/>
      <c r="D21" s="179"/>
      <c r="E21" s="173"/>
      <c r="F21" s="177"/>
      <c r="G21" s="178"/>
      <c r="H21" s="178"/>
      <c r="I21" s="179"/>
    </row>
    <row r="22" spans="1:9" ht="12.75">
      <c r="A22" s="174" t="s">
        <v>228</v>
      </c>
      <c r="B22" s="175"/>
      <c r="C22" s="175"/>
      <c r="D22" s="176">
        <v>13</v>
      </c>
      <c r="E22" s="173"/>
      <c r="F22" s="174" t="s">
        <v>260</v>
      </c>
      <c r="G22" s="175"/>
      <c r="H22" s="175"/>
      <c r="I22" s="176">
        <v>45</v>
      </c>
    </row>
    <row r="23" spans="1:9" ht="5.25" customHeight="1">
      <c r="A23" s="177"/>
      <c r="B23" s="178"/>
      <c r="C23" s="178"/>
      <c r="D23" s="179"/>
      <c r="E23" s="173"/>
      <c r="F23" s="177"/>
      <c r="G23" s="178"/>
      <c r="H23" s="178"/>
      <c r="I23" s="179"/>
    </row>
    <row r="24" spans="1:9" ht="12.75">
      <c r="A24" s="174" t="s">
        <v>229</v>
      </c>
      <c r="B24" s="175"/>
      <c r="C24" s="175"/>
      <c r="D24" s="176">
        <v>14</v>
      </c>
      <c r="E24" s="173"/>
      <c r="F24" s="174" t="s">
        <v>261</v>
      </c>
      <c r="G24" s="175"/>
      <c r="H24" s="175"/>
      <c r="I24" s="176">
        <v>46</v>
      </c>
    </row>
    <row r="25" spans="1:9" ht="5.25" customHeight="1">
      <c r="A25" s="177"/>
      <c r="B25" s="178"/>
      <c r="C25" s="178"/>
      <c r="D25" s="179"/>
      <c r="E25" s="173"/>
      <c r="F25" s="177"/>
      <c r="G25" s="178"/>
      <c r="H25" s="178"/>
      <c r="I25" s="179"/>
    </row>
    <row r="26" spans="1:9" ht="12.75">
      <c r="A26" s="174" t="s">
        <v>230</v>
      </c>
      <c r="B26" s="175"/>
      <c r="C26" s="175"/>
      <c r="D26" s="176">
        <v>15</v>
      </c>
      <c r="E26" s="173"/>
      <c r="F26" s="174" t="s">
        <v>262</v>
      </c>
      <c r="G26" s="175"/>
      <c r="H26" s="175"/>
      <c r="I26" s="176">
        <v>47</v>
      </c>
    </row>
    <row r="27" spans="1:9" ht="5.25" customHeight="1">
      <c r="A27" s="177"/>
      <c r="B27" s="178"/>
      <c r="C27" s="178"/>
      <c r="D27" s="179"/>
      <c r="E27" s="173"/>
      <c r="F27" s="177"/>
      <c r="G27" s="178"/>
      <c r="H27" s="178"/>
      <c r="I27" s="179"/>
    </row>
    <row r="28" spans="1:9" ht="12.75">
      <c r="A28" s="174" t="s">
        <v>231</v>
      </c>
      <c r="B28" s="175"/>
      <c r="C28" s="175"/>
      <c r="D28" s="176">
        <v>16</v>
      </c>
      <c r="E28" s="173"/>
      <c r="F28" s="174" t="s">
        <v>263</v>
      </c>
      <c r="G28" s="175"/>
      <c r="H28" s="175"/>
      <c r="I28" s="176">
        <v>48</v>
      </c>
    </row>
    <row r="29" spans="1:9" ht="5.25" customHeight="1">
      <c r="A29" s="177"/>
      <c r="B29" s="178"/>
      <c r="C29" s="178"/>
      <c r="D29" s="179"/>
      <c r="E29" s="173"/>
      <c r="F29" s="177"/>
      <c r="G29" s="178"/>
      <c r="H29" s="178"/>
      <c r="I29" s="179"/>
    </row>
    <row r="30" spans="1:9" ht="12.75">
      <c r="A30" s="174" t="s">
        <v>232</v>
      </c>
      <c r="B30" s="175"/>
      <c r="C30" s="175"/>
      <c r="D30" s="176">
        <v>17</v>
      </c>
      <c r="E30" s="173"/>
      <c r="F30" s="174" t="s">
        <v>264</v>
      </c>
      <c r="G30" s="175"/>
      <c r="H30" s="175"/>
      <c r="I30" s="176">
        <v>49</v>
      </c>
    </row>
    <row r="31" spans="1:9" ht="5.25" customHeight="1">
      <c r="A31" s="177"/>
      <c r="B31" s="178"/>
      <c r="C31" s="178"/>
      <c r="D31" s="179"/>
      <c r="E31" s="173"/>
      <c r="F31" s="177"/>
      <c r="G31" s="178"/>
      <c r="H31" s="178"/>
      <c r="I31" s="179"/>
    </row>
    <row r="32" spans="1:9" ht="12.75">
      <c r="A32" s="174" t="s">
        <v>233</v>
      </c>
      <c r="B32" s="175"/>
      <c r="C32" s="175"/>
      <c r="D32" s="176">
        <v>18</v>
      </c>
      <c r="E32" s="173"/>
      <c r="F32" s="174" t="s">
        <v>265</v>
      </c>
      <c r="G32" s="175"/>
      <c r="H32" s="175"/>
      <c r="I32" s="176">
        <v>50</v>
      </c>
    </row>
    <row r="33" spans="1:9" ht="5.25" customHeight="1">
      <c r="A33" s="177"/>
      <c r="B33" s="178"/>
      <c r="C33" s="178"/>
      <c r="D33" s="179"/>
      <c r="E33" s="173"/>
      <c r="F33" s="177"/>
      <c r="G33" s="178"/>
      <c r="H33" s="178"/>
      <c r="I33" s="179"/>
    </row>
    <row r="34" spans="1:9" ht="12.75">
      <c r="A34" s="174" t="s">
        <v>234</v>
      </c>
      <c r="B34" s="175"/>
      <c r="C34" s="175"/>
      <c r="D34" s="176">
        <v>19</v>
      </c>
      <c r="E34" s="173"/>
      <c r="F34" s="174" t="s">
        <v>266</v>
      </c>
      <c r="G34" s="175"/>
      <c r="H34" s="175"/>
      <c r="I34" s="176">
        <v>51</v>
      </c>
    </row>
    <row r="35" spans="1:9" ht="5.25" customHeight="1">
      <c r="A35" s="177"/>
      <c r="B35" s="178"/>
      <c r="C35" s="178"/>
      <c r="D35" s="179"/>
      <c r="E35" s="173"/>
      <c r="F35" s="177"/>
      <c r="G35" s="178"/>
      <c r="H35" s="178"/>
      <c r="I35" s="179"/>
    </row>
    <row r="36" spans="1:9" ht="12.75">
      <c r="A36" s="174" t="s">
        <v>235</v>
      </c>
      <c r="B36" s="175"/>
      <c r="C36" s="175"/>
      <c r="D36" s="176">
        <v>20</v>
      </c>
      <c r="E36" s="173"/>
      <c r="F36" s="174" t="s">
        <v>267</v>
      </c>
      <c r="G36" s="175"/>
      <c r="H36" s="175"/>
      <c r="I36" s="176">
        <v>52</v>
      </c>
    </row>
    <row r="37" spans="1:9" ht="5.25" customHeight="1">
      <c r="A37" s="177"/>
      <c r="B37" s="178"/>
      <c r="C37" s="178"/>
      <c r="D37" s="179"/>
      <c r="E37" s="173"/>
      <c r="F37" s="177"/>
      <c r="G37" s="178"/>
      <c r="H37" s="178"/>
      <c r="I37" s="179"/>
    </row>
    <row r="38" spans="1:9" ht="12.75">
      <c r="A38" s="174" t="s">
        <v>236</v>
      </c>
      <c r="B38" s="175"/>
      <c r="C38" s="175"/>
      <c r="D38" s="176">
        <v>21</v>
      </c>
      <c r="E38" s="173"/>
      <c r="F38" s="174" t="s">
        <v>268</v>
      </c>
      <c r="G38" s="175"/>
      <c r="H38" s="175"/>
      <c r="I38" s="176">
        <v>53</v>
      </c>
    </row>
    <row r="39" spans="1:9" ht="5.25" customHeight="1">
      <c r="A39" s="177"/>
      <c r="B39" s="178"/>
      <c r="C39" s="178"/>
      <c r="D39" s="179"/>
      <c r="E39" s="173"/>
      <c r="F39" s="177"/>
      <c r="G39" s="178"/>
      <c r="H39" s="178"/>
      <c r="I39" s="179"/>
    </row>
    <row r="40" spans="1:9" ht="12.75">
      <c r="A40" s="174" t="s">
        <v>237</v>
      </c>
      <c r="B40" s="175"/>
      <c r="C40" s="175"/>
      <c r="D40" s="176">
        <v>22</v>
      </c>
      <c r="E40" s="173"/>
      <c r="F40" s="174" t="s">
        <v>269</v>
      </c>
      <c r="G40" s="175"/>
      <c r="H40" s="175"/>
      <c r="I40" s="176">
        <v>54</v>
      </c>
    </row>
    <row r="41" spans="1:9" ht="5.25" customHeight="1">
      <c r="A41" s="177"/>
      <c r="B41" s="178"/>
      <c r="C41" s="178"/>
      <c r="D41" s="179"/>
      <c r="E41" s="173"/>
      <c r="F41" s="177"/>
      <c r="G41" s="178"/>
      <c r="H41" s="178"/>
      <c r="I41" s="179"/>
    </row>
    <row r="42" spans="1:9" ht="12.75">
      <c r="A42" s="174" t="s">
        <v>238</v>
      </c>
      <c r="B42" s="175"/>
      <c r="C42" s="175"/>
      <c r="D42" s="176">
        <v>23</v>
      </c>
      <c r="E42" s="173"/>
      <c r="F42" s="174" t="s">
        <v>270</v>
      </c>
      <c r="G42" s="175"/>
      <c r="H42" s="175"/>
      <c r="I42" s="176">
        <v>55</v>
      </c>
    </row>
    <row r="43" spans="1:9" ht="5.25" customHeight="1">
      <c r="A43" s="177"/>
      <c r="B43" s="178"/>
      <c r="C43" s="178"/>
      <c r="D43" s="179"/>
      <c r="E43" s="173"/>
      <c r="F43" s="177"/>
      <c r="G43" s="178"/>
      <c r="H43" s="178"/>
      <c r="I43" s="179"/>
    </row>
    <row r="44" spans="1:9" ht="12.75">
      <c r="A44" s="174" t="s">
        <v>239</v>
      </c>
      <c r="B44" s="175"/>
      <c r="C44" s="175"/>
      <c r="D44" s="176">
        <v>24</v>
      </c>
      <c r="E44" s="173"/>
      <c r="F44" s="174" t="s">
        <v>271</v>
      </c>
      <c r="G44" s="175"/>
      <c r="H44" s="175"/>
      <c r="I44" s="176">
        <v>56</v>
      </c>
    </row>
    <row r="45" spans="1:9" ht="5.25" customHeight="1">
      <c r="A45" s="177"/>
      <c r="B45" s="178"/>
      <c r="C45" s="178"/>
      <c r="D45" s="179"/>
      <c r="E45" s="173"/>
      <c r="F45" s="177"/>
      <c r="G45" s="178"/>
      <c r="H45" s="178"/>
      <c r="I45" s="179"/>
    </row>
    <row r="46" spans="1:9" ht="12.75">
      <c r="A46" s="174" t="s">
        <v>240</v>
      </c>
      <c r="B46" s="175"/>
      <c r="C46" s="175"/>
      <c r="D46" s="176">
        <v>25</v>
      </c>
      <c r="E46" s="173"/>
      <c r="F46" s="174"/>
      <c r="G46" s="175"/>
      <c r="H46" s="175"/>
      <c r="I46" s="176"/>
    </row>
    <row r="47" spans="1:9" ht="5.25" customHeight="1">
      <c r="A47" s="177"/>
      <c r="B47" s="178"/>
      <c r="C47" s="178"/>
      <c r="D47" s="179"/>
      <c r="E47" s="173"/>
      <c r="F47" s="177"/>
      <c r="G47" s="178"/>
      <c r="H47" s="178"/>
      <c r="I47" s="179"/>
    </row>
    <row r="48" spans="1:9" ht="12.75">
      <c r="A48" s="174" t="s">
        <v>241</v>
      </c>
      <c r="B48" s="175"/>
      <c r="C48" s="175"/>
      <c r="D48" s="176">
        <v>26</v>
      </c>
      <c r="E48" s="173"/>
      <c r="F48" s="174"/>
      <c r="G48" s="175"/>
      <c r="H48" s="175"/>
      <c r="I48" s="176"/>
    </row>
    <row r="49" spans="1:9" ht="5.25" customHeight="1">
      <c r="A49" s="177"/>
      <c r="B49" s="178"/>
      <c r="C49" s="178"/>
      <c r="D49" s="179"/>
      <c r="E49" s="173"/>
      <c r="F49" s="177"/>
      <c r="G49" s="178"/>
      <c r="H49" s="178"/>
      <c r="I49" s="179"/>
    </row>
    <row r="50" spans="1:9" ht="12.75">
      <c r="A50" s="174" t="s">
        <v>242</v>
      </c>
      <c r="B50" s="175"/>
      <c r="C50" s="175"/>
      <c r="D50" s="176">
        <v>27</v>
      </c>
      <c r="E50" s="173"/>
      <c r="F50" s="174"/>
      <c r="G50" s="175"/>
      <c r="H50" s="175"/>
      <c r="I50" s="176"/>
    </row>
    <row r="51" spans="1:9" ht="5.25" customHeight="1">
      <c r="A51" s="177"/>
      <c r="B51" s="178"/>
      <c r="C51" s="178"/>
      <c r="D51" s="179"/>
      <c r="E51" s="173"/>
      <c r="F51" s="177"/>
      <c r="G51" s="178"/>
      <c r="H51" s="178"/>
      <c r="I51" s="179"/>
    </row>
    <row r="52" spans="1:9" ht="12.75">
      <c r="A52" s="174" t="s">
        <v>243</v>
      </c>
      <c r="B52" s="175"/>
      <c r="C52" s="175"/>
      <c r="D52" s="176">
        <v>28</v>
      </c>
      <c r="E52" s="173"/>
      <c r="F52" s="174"/>
      <c r="G52" s="175"/>
      <c r="H52" s="175"/>
      <c r="I52" s="176"/>
    </row>
    <row r="53" spans="1:9" ht="5.25" customHeight="1">
      <c r="A53" s="177"/>
      <c r="B53" s="178"/>
      <c r="C53" s="178"/>
      <c r="D53" s="179"/>
      <c r="E53" s="173"/>
      <c r="F53" s="177"/>
      <c r="G53" s="178"/>
      <c r="H53" s="178"/>
      <c r="I53" s="179"/>
    </row>
    <row r="54" spans="1:9" ht="12.75">
      <c r="A54" s="174" t="s">
        <v>244</v>
      </c>
      <c r="B54" s="175"/>
      <c r="C54" s="175"/>
      <c r="D54" s="176">
        <v>29</v>
      </c>
      <c r="E54" s="173"/>
      <c r="F54" s="174"/>
      <c r="G54" s="175"/>
      <c r="H54" s="175"/>
      <c r="I54" s="176"/>
    </row>
    <row r="55" spans="1:9" ht="5.25" customHeight="1">
      <c r="A55" s="177"/>
      <c r="B55" s="178"/>
      <c r="C55" s="178"/>
      <c r="D55" s="179"/>
      <c r="E55" s="173"/>
      <c r="F55" s="177"/>
      <c r="G55" s="178"/>
      <c r="H55" s="178"/>
      <c r="I55" s="179"/>
    </row>
    <row r="56" spans="1:9" ht="12.75">
      <c r="A56" s="174" t="s">
        <v>245</v>
      </c>
      <c r="B56" s="175"/>
      <c r="C56" s="175"/>
      <c r="D56" s="176">
        <v>30</v>
      </c>
      <c r="E56" s="173"/>
      <c r="F56" s="174"/>
      <c r="G56" s="175"/>
      <c r="H56" s="175"/>
      <c r="I56" s="176"/>
    </row>
    <row r="57" spans="1:9" ht="5.25" customHeight="1">
      <c r="A57" s="177"/>
      <c r="B57" s="178"/>
      <c r="C57" s="178"/>
      <c r="D57" s="179"/>
      <c r="E57" s="173"/>
      <c r="F57" s="177"/>
      <c r="G57" s="178"/>
      <c r="H57" s="178"/>
      <c r="I57" s="179"/>
    </row>
    <row r="58" spans="1:9" ht="12.75">
      <c r="A58" s="174" t="s">
        <v>246</v>
      </c>
      <c r="B58" s="175"/>
      <c r="C58" s="175"/>
      <c r="D58" s="176">
        <v>31</v>
      </c>
      <c r="E58" s="173"/>
      <c r="F58" s="174"/>
      <c r="G58" s="175"/>
      <c r="H58" s="175"/>
      <c r="I58" s="176"/>
    </row>
    <row r="59" spans="1:9" ht="5.25" customHeight="1">
      <c r="A59" s="177"/>
      <c r="B59" s="178"/>
      <c r="C59" s="178"/>
      <c r="D59" s="179"/>
      <c r="E59" s="173"/>
      <c r="F59" s="177"/>
      <c r="G59" s="178"/>
      <c r="H59" s="178"/>
      <c r="I59" s="179"/>
    </row>
    <row r="60" spans="1:9" ht="12.75">
      <c r="A60" s="174" t="s">
        <v>247</v>
      </c>
      <c r="B60" s="175"/>
      <c r="C60" s="175"/>
      <c r="D60" s="176">
        <v>32</v>
      </c>
      <c r="E60" s="173"/>
      <c r="F60" s="174"/>
      <c r="G60" s="175"/>
      <c r="H60" s="175"/>
      <c r="I60" s="176"/>
    </row>
    <row r="61" spans="1:9" ht="5.25" customHeight="1">
      <c r="A61" s="177"/>
      <c r="B61" s="178"/>
      <c r="C61" s="178"/>
      <c r="D61" s="179"/>
      <c r="E61" s="173"/>
      <c r="F61" s="177"/>
      <c r="G61" s="178"/>
      <c r="H61" s="178"/>
      <c r="I61" s="179"/>
    </row>
    <row r="62" spans="1:9" ht="12.75">
      <c r="A62" s="174" t="s">
        <v>248</v>
      </c>
      <c r="B62" s="175"/>
      <c r="C62" s="175"/>
      <c r="D62" s="176">
        <v>33</v>
      </c>
      <c r="E62" s="173"/>
      <c r="F62" s="174"/>
      <c r="G62" s="175"/>
      <c r="H62" s="175"/>
      <c r="I62" s="176"/>
    </row>
    <row r="63" spans="1:9" ht="5.25" customHeight="1">
      <c r="A63" s="177"/>
      <c r="B63" s="178"/>
      <c r="C63" s="178"/>
      <c r="D63" s="179"/>
      <c r="E63" s="173"/>
      <c r="F63" s="177"/>
      <c r="G63" s="178"/>
      <c r="H63" s="178"/>
      <c r="I63" s="179"/>
    </row>
    <row r="64" spans="1:9" ht="12.75">
      <c r="A64" s="174" t="s">
        <v>249</v>
      </c>
      <c r="B64" s="175"/>
      <c r="C64" s="175"/>
      <c r="D64" s="176">
        <v>34</v>
      </c>
      <c r="E64" s="173"/>
      <c r="F64" s="174"/>
      <c r="G64" s="175"/>
      <c r="H64" s="175"/>
      <c r="I64" s="176"/>
    </row>
    <row r="65" spans="1:9" ht="5.25" customHeight="1">
      <c r="A65" s="177"/>
      <c r="B65" s="178"/>
      <c r="C65" s="178"/>
      <c r="D65" s="179"/>
      <c r="E65" s="173"/>
      <c r="F65" s="177"/>
      <c r="G65" s="178"/>
      <c r="H65" s="178"/>
      <c r="I65" s="179"/>
    </row>
    <row r="66" spans="1:9" ht="12.75">
      <c r="A66" s="174" t="s">
        <v>250</v>
      </c>
      <c r="B66" s="175"/>
      <c r="C66" s="175"/>
      <c r="D66" s="176">
        <v>35</v>
      </c>
      <c r="E66" s="173"/>
      <c r="F66" s="174"/>
      <c r="G66" s="175"/>
      <c r="H66" s="175"/>
      <c r="I66" s="176"/>
    </row>
    <row r="67" spans="1:9" ht="5.25" customHeight="1">
      <c r="A67" s="177"/>
      <c r="B67" s="178"/>
      <c r="C67" s="178"/>
      <c r="D67" s="179"/>
      <c r="E67" s="173"/>
      <c r="F67" s="177"/>
      <c r="G67" s="178"/>
      <c r="H67" s="178"/>
      <c r="I67" s="179"/>
    </row>
    <row r="68" spans="1:9" ht="12.75">
      <c r="A68" s="174" t="s">
        <v>251</v>
      </c>
      <c r="B68" s="175"/>
      <c r="C68" s="175"/>
      <c r="D68" s="176">
        <v>36</v>
      </c>
      <c r="E68" s="173"/>
      <c r="F68" s="174"/>
      <c r="G68" s="175"/>
      <c r="H68" s="175"/>
      <c r="I68" s="176"/>
    </row>
    <row r="69" spans="1:9" ht="5.25" customHeight="1">
      <c r="A69" s="177"/>
      <c r="B69" s="178"/>
      <c r="C69" s="178"/>
      <c r="D69" s="179"/>
      <c r="E69" s="173"/>
      <c r="F69" s="177"/>
      <c r="G69" s="178"/>
      <c r="H69" s="178"/>
      <c r="I69" s="179"/>
    </row>
    <row r="70" spans="1:9" ht="12.75">
      <c r="A70" s="174" t="s">
        <v>252</v>
      </c>
      <c r="B70" s="175"/>
      <c r="C70" s="175"/>
      <c r="D70" s="176">
        <v>37</v>
      </c>
      <c r="E70" s="173"/>
      <c r="F70" s="174"/>
      <c r="G70" s="175"/>
      <c r="H70" s="175"/>
      <c r="I70" s="176"/>
    </row>
    <row r="71" spans="1:9" ht="5.25" customHeight="1">
      <c r="A71" s="177"/>
      <c r="B71" s="178"/>
      <c r="C71" s="178"/>
      <c r="D71" s="179"/>
      <c r="E71" s="173"/>
      <c r="F71" s="177"/>
      <c r="G71" s="178"/>
      <c r="H71" s="178"/>
      <c r="I71" s="179"/>
    </row>
    <row r="72" spans="1:9" ht="12.75">
      <c r="A72" s="174" t="s">
        <v>253</v>
      </c>
      <c r="B72" s="175"/>
      <c r="C72" s="175"/>
      <c r="D72" s="176">
        <v>38</v>
      </c>
      <c r="E72" s="173"/>
      <c r="F72" s="174"/>
      <c r="G72" s="175"/>
      <c r="H72" s="175"/>
      <c r="I72" s="176"/>
    </row>
    <row r="73" spans="1:9" ht="5.25" customHeight="1">
      <c r="A73" s="177"/>
      <c r="B73" s="178"/>
      <c r="C73" s="178"/>
      <c r="D73" s="179"/>
      <c r="E73" s="165"/>
      <c r="F73" s="177"/>
      <c r="G73" s="178"/>
      <c r="H73" s="178"/>
      <c r="I73" s="179"/>
    </row>
    <row r="74" spans="1:9" ht="12.75">
      <c r="A74" s="174" t="s">
        <v>254</v>
      </c>
      <c r="B74" s="175"/>
      <c r="C74" s="175"/>
      <c r="D74" s="176">
        <v>39</v>
      </c>
      <c r="E74" s="165"/>
      <c r="F74" s="174"/>
      <c r="G74" s="175"/>
      <c r="H74" s="175"/>
      <c r="I74" s="176"/>
    </row>
    <row r="75" spans="1:9" ht="5.25" customHeight="1">
      <c r="A75" s="177"/>
      <c r="B75" s="178"/>
      <c r="C75" s="178"/>
      <c r="D75" s="179"/>
      <c r="E75" s="165"/>
      <c r="F75" s="177"/>
      <c r="G75" s="178"/>
      <c r="H75" s="178"/>
      <c r="I75" s="179"/>
    </row>
    <row r="76" spans="1:9" ht="12.75">
      <c r="A76" s="174" t="s">
        <v>255</v>
      </c>
      <c r="B76" s="175"/>
      <c r="C76" s="175"/>
      <c r="D76" s="176">
        <v>40</v>
      </c>
      <c r="E76" s="165"/>
      <c r="F76" s="174"/>
      <c r="G76" s="175"/>
      <c r="H76" s="175"/>
      <c r="I76" s="176"/>
    </row>
    <row r="77" spans="1:9" ht="5.25" customHeight="1">
      <c r="A77" s="180"/>
      <c r="B77" s="181"/>
      <c r="C77" s="181"/>
      <c r="D77" s="182"/>
      <c r="E77" s="165"/>
      <c r="F77" s="180"/>
      <c r="G77" s="181"/>
      <c r="H77" s="181"/>
      <c r="I77" s="182"/>
    </row>
    <row r="78" spans="1:4" ht="12.75">
      <c r="A78" s="183"/>
      <c r="B78" s="183"/>
      <c r="C78" s="183"/>
      <c r="D78" s="183"/>
    </row>
    <row r="79" spans="1:4" ht="12.75">
      <c r="A79" s="183"/>
      <c r="B79" s="183"/>
      <c r="C79" s="183"/>
      <c r="D79" s="183"/>
    </row>
    <row r="80" spans="1:4" ht="12.75">
      <c r="A80" s="183"/>
      <c r="B80" s="183"/>
      <c r="C80" s="183"/>
      <c r="D80" s="183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8" zoomScaleSheetLayoutView="98" zoomScalePageLayoutView="0" workbookViewId="0" topLeftCell="A1">
      <selection activeCell="J87" sqref="J86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85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10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/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518</v>
      </c>
      <c r="D9" s="94">
        <v>417</v>
      </c>
      <c r="E9" s="94">
        <v>425</v>
      </c>
      <c r="F9" s="95"/>
      <c r="G9" s="95"/>
      <c r="H9" s="219">
        <v>21.054</v>
      </c>
      <c r="I9" s="219">
        <v>20.503</v>
      </c>
      <c r="J9" s="219"/>
      <c r="K9" s="96"/>
    </row>
    <row r="10" spans="1:11" s="97" customFormat="1" ht="11.25" customHeight="1">
      <c r="A10" s="99" t="s">
        <v>8</v>
      </c>
      <c r="B10" s="93"/>
      <c r="C10" s="94">
        <v>209</v>
      </c>
      <c r="D10" s="94">
        <v>214</v>
      </c>
      <c r="E10" s="94">
        <v>210</v>
      </c>
      <c r="F10" s="95"/>
      <c r="G10" s="95"/>
      <c r="H10" s="219">
        <v>11.453</v>
      </c>
      <c r="I10" s="219">
        <v>9.223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393</v>
      </c>
      <c r="D11" s="94">
        <v>398</v>
      </c>
      <c r="E11" s="94">
        <v>398</v>
      </c>
      <c r="F11" s="95"/>
      <c r="G11" s="95"/>
      <c r="H11" s="219">
        <v>19.894</v>
      </c>
      <c r="I11" s="219">
        <v>19.384</v>
      </c>
      <c r="J11" s="219"/>
      <c r="K11" s="96"/>
    </row>
    <row r="12" spans="1:11" s="97" customFormat="1" ht="11.25" customHeight="1">
      <c r="A12" s="99" t="s">
        <v>10</v>
      </c>
      <c r="B12" s="93"/>
      <c r="C12" s="94">
        <v>273</v>
      </c>
      <c r="D12" s="94">
        <v>274</v>
      </c>
      <c r="E12" s="94">
        <v>274</v>
      </c>
      <c r="F12" s="95"/>
      <c r="G12" s="95"/>
      <c r="H12" s="219">
        <v>9.746</v>
      </c>
      <c r="I12" s="219">
        <v>8.25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1393</v>
      </c>
      <c r="D13" s="102">
        <v>1303</v>
      </c>
      <c r="E13" s="102">
        <v>1307</v>
      </c>
      <c r="F13" s="103">
        <v>100.30698388334612</v>
      </c>
      <c r="G13" s="104"/>
      <c r="H13" s="220">
        <v>62.147</v>
      </c>
      <c r="I13" s="221">
        <v>57.36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5</v>
      </c>
      <c r="D15" s="102">
        <v>6</v>
      </c>
      <c r="E15" s="102">
        <v>6</v>
      </c>
      <c r="F15" s="103">
        <v>100</v>
      </c>
      <c r="G15" s="104"/>
      <c r="H15" s="220">
        <v>0.1</v>
      </c>
      <c r="I15" s="221">
        <v>0.145</v>
      </c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8</v>
      </c>
      <c r="D17" s="102"/>
      <c r="E17" s="102"/>
      <c r="F17" s="103"/>
      <c r="G17" s="104"/>
      <c r="H17" s="220">
        <v>0.184</v>
      </c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31</v>
      </c>
      <c r="D19" s="94">
        <v>31</v>
      </c>
      <c r="E19" s="94">
        <v>31</v>
      </c>
      <c r="F19" s="95"/>
      <c r="G19" s="95"/>
      <c r="H19" s="219">
        <v>0.856</v>
      </c>
      <c r="I19" s="219">
        <v>0.837</v>
      </c>
      <c r="J19" s="219"/>
      <c r="K19" s="96"/>
    </row>
    <row r="20" spans="1:11" s="97" customFormat="1" ht="11.25" customHeight="1">
      <c r="A20" s="99" t="s">
        <v>15</v>
      </c>
      <c r="B20" s="93"/>
      <c r="C20" s="94">
        <v>15</v>
      </c>
      <c r="D20" s="94">
        <v>15</v>
      </c>
      <c r="E20" s="94">
        <v>15</v>
      </c>
      <c r="F20" s="95"/>
      <c r="G20" s="95"/>
      <c r="H20" s="219">
        <v>0.417</v>
      </c>
      <c r="I20" s="219">
        <v>0.405</v>
      </c>
      <c r="J20" s="219"/>
      <c r="K20" s="96"/>
    </row>
    <row r="21" spans="1:11" s="97" customFormat="1" ht="11.25" customHeight="1">
      <c r="A21" s="99" t="s">
        <v>16</v>
      </c>
      <c r="B21" s="93"/>
      <c r="C21" s="94">
        <v>45</v>
      </c>
      <c r="D21" s="94">
        <v>39</v>
      </c>
      <c r="E21" s="94">
        <v>39</v>
      </c>
      <c r="F21" s="95"/>
      <c r="G21" s="95"/>
      <c r="H21" s="219">
        <v>1.238</v>
      </c>
      <c r="I21" s="219">
        <v>1.08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91</v>
      </c>
      <c r="D22" s="102">
        <v>85</v>
      </c>
      <c r="E22" s="102">
        <v>85</v>
      </c>
      <c r="F22" s="103">
        <v>100</v>
      </c>
      <c r="G22" s="104"/>
      <c r="H22" s="220">
        <v>2.511</v>
      </c>
      <c r="I22" s="221">
        <v>2.322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43</v>
      </c>
      <c r="D24" s="102">
        <v>85</v>
      </c>
      <c r="E24" s="102">
        <v>131</v>
      </c>
      <c r="F24" s="103">
        <v>154.11764705882354</v>
      </c>
      <c r="G24" s="104"/>
      <c r="H24" s="220">
        <v>1.333</v>
      </c>
      <c r="I24" s="221">
        <v>1.9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94</v>
      </c>
      <c r="D26" s="102">
        <v>100</v>
      </c>
      <c r="E26" s="102">
        <v>90</v>
      </c>
      <c r="F26" s="103">
        <v>90</v>
      </c>
      <c r="G26" s="104"/>
      <c r="H26" s="220">
        <v>3.305</v>
      </c>
      <c r="I26" s="221">
        <v>3.7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>
        <v>2</v>
      </c>
      <c r="E28" s="94">
        <v>4</v>
      </c>
      <c r="F28" s="95"/>
      <c r="G28" s="95"/>
      <c r="H28" s="219"/>
      <c r="I28" s="219">
        <v>0.064</v>
      </c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>
        <v>39</v>
      </c>
      <c r="E30" s="94">
        <v>52</v>
      </c>
      <c r="F30" s="95"/>
      <c r="G30" s="95"/>
      <c r="H30" s="219"/>
      <c r="I30" s="219">
        <v>1.17</v>
      </c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>
        <v>41</v>
      </c>
      <c r="E31" s="102">
        <v>56</v>
      </c>
      <c r="F31" s="103">
        <v>136.58536585365854</v>
      </c>
      <c r="G31" s="104"/>
      <c r="H31" s="220"/>
      <c r="I31" s="221">
        <v>1.234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216</v>
      </c>
      <c r="D33" s="94">
        <v>150</v>
      </c>
      <c r="E33" s="94">
        <v>150</v>
      </c>
      <c r="F33" s="95"/>
      <c r="G33" s="95"/>
      <c r="H33" s="219">
        <v>6.104</v>
      </c>
      <c r="I33" s="219">
        <v>3.75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34</v>
      </c>
      <c r="D34" s="94">
        <v>32</v>
      </c>
      <c r="E34" s="94">
        <v>38</v>
      </c>
      <c r="F34" s="95"/>
      <c r="G34" s="95"/>
      <c r="H34" s="219">
        <v>0.975</v>
      </c>
      <c r="I34" s="219">
        <v>0.85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40</v>
      </c>
      <c r="D35" s="94">
        <v>30</v>
      </c>
      <c r="E35" s="94">
        <v>25</v>
      </c>
      <c r="F35" s="95"/>
      <c r="G35" s="95"/>
      <c r="H35" s="219">
        <v>1.152</v>
      </c>
      <c r="I35" s="219">
        <v>0.85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197</v>
      </c>
      <c r="D36" s="94">
        <v>70</v>
      </c>
      <c r="E36" s="94">
        <v>194</v>
      </c>
      <c r="F36" s="95"/>
      <c r="G36" s="95"/>
      <c r="H36" s="219">
        <v>4.895</v>
      </c>
      <c r="I36" s="219">
        <v>1.75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487</v>
      </c>
      <c r="D37" s="102">
        <v>282</v>
      </c>
      <c r="E37" s="102">
        <v>407</v>
      </c>
      <c r="F37" s="103">
        <v>144.32624113475177</v>
      </c>
      <c r="G37" s="104"/>
      <c r="H37" s="220">
        <v>13.126</v>
      </c>
      <c r="I37" s="221">
        <v>7.199999999999999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65</v>
      </c>
      <c r="D39" s="102">
        <v>65</v>
      </c>
      <c r="E39" s="102">
        <v>65</v>
      </c>
      <c r="F39" s="103">
        <v>100</v>
      </c>
      <c r="G39" s="104"/>
      <c r="H39" s="220">
        <v>1.763</v>
      </c>
      <c r="I39" s="221">
        <v>1.75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3</v>
      </c>
      <c r="D41" s="94">
        <v>3</v>
      </c>
      <c r="E41" s="94">
        <v>1</v>
      </c>
      <c r="F41" s="95"/>
      <c r="G41" s="95"/>
      <c r="H41" s="219">
        <v>0.081</v>
      </c>
      <c r="I41" s="219">
        <v>0.09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15</v>
      </c>
      <c r="D42" s="94">
        <v>5</v>
      </c>
      <c r="E42" s="94">
        <v>9</v>
      </c>
      <c r="F42" s="95"/>
      <c r="G42" s="95"/>
      <c r="H42" s="219">
        <v>0.45</v>
      </c>
      <c r="I42" s="219">
        <v>0.175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59</v>
      </c>
      <c r="D43" s="94">
        <v>40</v>
      </c>
      <c r="E43" s="94">
        <v>34</v>
      </c>
      <c r="F43" s="95"/>
      <c r="G43" s="95"/>
      <c r="H43" s="219">
        <v>2.36</v>
      </c>
      <c r="I43" s="219">
        <v>1.6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3</v>
      </c>
      <c r="D44" s="94"/>
      <c r="E44" s="94"/>
      <c r="F44" s="95"/>
      <c r="G44" s="95"/>
      <c r="H44" s="219">
        <v>0.15</v>
      </c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46</v>
      </c>
      <c r="D45" s="94">
        <v>32</v>
      </c>
      <c r="E45" s="94">
        <v>26</v>
      </c>
      <c r="F45" s="95"/>
      <c r="G45" s="95"/>
      <c r="H45" s="219">
        <v>1.288</v>
      </c>
      <c r="I45" s="219">
        <v>0.896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33</v>
      </c>
      <c r="D46" s="94">
        <v>25</v>
      </c>
      <c r="E46" s="94"/>
      <c r="F46" s="95"/>
      <c r="G46" s="95"/>
      <c r="H46" s="219">
        <v>1.254</v>
      </c>
      <c r="I46" s="219">
        <v>0.95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3</v>
      </c>
      <c r="D47" s="94">
        <v>1</v>
      </c>
      <c r="E47" s="94">
        <v>1</v>
      </c>
      <c r="F47" s="95"/>
      <c r="G47" s="95"/>
      <c r="H47" s="219">
        <v>0.09</v>
      </c>
      <c r="I47" s="219">
        <v>0.03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14</v>
      </c>
      <c r="D48" s="94">
        <v>16</v>
      </c>
      <c r="E48" s="94">
        <v>15</v>
      </c>
      <c r="F48" s="95"/>
      <c r="G48" s="95"/>
      <c r="H48" s="219">
        <v>0.7</v>
      </c>
      <c r="I48" s="219">
        <v>0.8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4</v>
      </c>
      <c r="D49" s="94">
        <v>2</v>
      </c>
      <c r="E49" s="94">
        <v>4</v>
      </c>
      <c r="F49" s="95"/>
      <c r="G49" s="95"/>
      <c r="H49" s="219">
        <v>0.14</v>
      </c>
      <c r="I49" s="219">
        <v>0.07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180</v>
      </c>
      <c r="D50" s="102">
        <v>124</v>
      </c>
      <c r="E50" s="102">
        <v>90</v>
      </c>
      <c r="F50" s="103">
        <v>72.58064516129032</v>
      </c>
      <c r="G50" s="104"/>
      <c r="H50" s="220">
        <v>6.513</v>
      </c>
      <c r="I50" s="221">
        <v>4.611000000000001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34</v>
      </c>
      <c r="D52" s="102">
        <v>34</v>
      </c>
      <c r="E52" s="102">
        <v>34</v>
      </c>
      <c r="F52" s="103">
        <v>100</v>
      </c>
      <c r="G52" s="104"/>
      <c r="H52" s="220">
        <v>0.986</v>
      </c>
      <c r="I52" s="221">
        <v>0.986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>
        <v>35</v>
      </c>
      <c r="E54" s="94">
        <v>15</v>
      </c>
      <c r="F54" s="95"/>
      <c r="G54" s="95"/>
      <c r="H54" s="219"/>
      <c r="I54" s="219">
        <v>0.91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6</v>
      </c>
      <c r="D55" s="94">
        <v>4</v>
      </c>
      <c r="E55" s="94">
        <v>2</v>
      </c>
      <c r="F55" s="95"/>
      <c r="G55" s="95"/>
      <c r="H55" s="219">
        <v>0.078</v>
      </c>
      <c r="I55" s="219">
        <v>0.052</v>
      </c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30</v>
      </c>
      <c r="D58" s="94">
        <v>50</v>
      </c>
      <c r="E58" s="94">
        <v>50</v>
      </c>
      <c r="F58" s="95"/>
      <c r="G58" s="95"/>
      <c r="H58" s="219">
        <v>1.007</v>
      </c>
      <c r="I58" s="219">
        <v>1.55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36</v>
      </c>
      <c r="D59" s="102">
        <v>89</v>
      </c>
      <c r="E59" s="102">
        <v>67</v>
      </c>
      <c r="F59" s="103">
        <v>75.28089887640449</v>
      </c>
      <c r="G59" s="104"/>
      <c r="H59" s="220">
        <v>1.085</v>
      </c>
      <c r="I59" s="221">
        <v>2.512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183</v>
      </c>
      <c r="D61" s="94">
        <v>250</v>
      </c>
      <c r="E61" s="94">
        <v>250</v>
      </c>
      <c r="F61" s="95"/>
      <c r="G61" s="95"/>
      <c r="H61" s="219">
        <v>6.14</v>
      </c>
      <c r="I61" s="219">
        <v>7.5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215</v>
      </c>
      <c r="D62" s="94">
        <v>387</v>
      </c>
      <c r="E62" s="94">
        <v>379</v>
      </c>
      <c r="F62" s="95"/>
      <c r="G62" s="95"/>
      <c r="H62" s="219">
        <v>6.917</v>
      </c>
      <c r="I62" s="219">
        <v>12.595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531</v>
      </c>
      <c r="D63" s="94">
        <v>531</v>
      </c>
      <c r="E63" s="94">
        <v>531</v>
      </c>
      <c r="F63" s="95"/>
      <c r="G63" s="95"/>
      <c r="H63" s="219">
        <v>17.905</v>
      </c>
      <c r="I63" s="219">
        <v>24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929</v>
      </c>
      <c r="D64" s="102">
        <v>1168</v>
      </c>
      <c r="E64" s="102">
        <v>1160</v>
      </c>
      <c r="F64" s="103">
        <v>99.31506849315069</v>
      </c>
      <c r="G64" s="104"/>
      <c r="H64" s="220">
        <v>30.962</v>
      </c>
      <c r="I64" s="221">
        <v>44.095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351</v>
      </c>
      <c r="D66" s="102">
        <v>190</v>
      </c>
      <c r="E66" s="102">
        <v>650</v>
      </c>
      <c r="F66" s="103">
        <v>342.10526315789474</v>
      </c>
      <c r="G66" s="104"/>
      <c r="H66" s="220">
        <v>7.687</v>
      </c>
      <c r="I66" s="221">
        <v>2.717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64</v>
      </c>
      <c r="D72" s="94">
        <v>163</v>
      </c>
      <c r="E72" s="94">
        <v>169</v>
      </c>
      <c r="F72" s="95"/>
      <c r="G72" s="95"/>
      <c r="H72" s="219">
        <v>1.523</v>
      </c>
      <c r="I72" s="219">
        <v>4.035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114</v>
      </c>
      <c r="D73" s="94">
        <v>114</v>
      </c>
      <c r="E73" s="94">
        <v>87</v>
      </c>
      <c r="F73" s="95"/>
      <c r="G73" s="95"/>
      <c r="H73" s="219">
        <v>6.604</v>
      </c>
      <c r="I73" s="219">
        <v>5.908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76</v>
      </c>
      <c r="D74" s="94">
        <v>85</v>
      </c>
      <c r="E74" s="94">
        <v>5</v>
      </c>
      <c r="F74" s="95"/>
      <c r="G74" s="95"/>
      <c r="H74" s="219">
        <v>1.775</v>
      </c>
      <c r="I74" s="219">
        <v>2.125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266</v>
      </c>
      <c r="D75" s="94">
        <v>308</v>
      </c>
      <c r="E75" s="94">
        <v>290</v>
      </c>
      <c r="F75" s="95"/>
      <c r="G75" s="95"/>
      <c r="H75" s="219">
        <v>5.229</v>
      </c>
      <c r="I75" s="219">
        <v>6.513</v>
      </c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>
        <v>10</v>
      </c>
      <c r="D77" s="94"/>
      <c r="E77" s="94"/>
      <c r="F77" s="95"/>
      <c r="G77" s="95"/>
      <c r="H77" s="219">
        <v>0.255</v>
      </c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>
        <v>119</v>
      </c>
      <c r="D78" s="94">
        <v>119</v>
      </c>
      <c r="E78" s="94">
        <v>115</v>
      </c>
      <c r="F78" s="95"/>
      <c r="G78" s="95"/>
      <c r="H78" s="219">
        <v>4.76</v>
      </c>
      <c r="I78" s="219">
        <v>4.76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18</v>
      </c>
      <c r="D79" s="94">
        <v>18.35</v>
      </c>
      <c r="E79" s="94">
        <v>3</v>
      </c>
      <c r="F79" s="95"/>
      <c r="G79" s="95"/>
      <c r="H79" s="219">
        <v>0.385</v>
      </c>
      <c r="I79" s="219">
        <v>0.385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667</v>
      </c>
      <c r="D80" s="102">
        <v>807.35</v>
      </c>
      <c r="E80" s="102">
        <v>669</v>
      </c>
      <c r="F80" s="103">
        <v>82.86368984950765</v>
      </c>
      <c r="G80" s="104"/>
      <c r="H80" s="220">
        <v>20.531000000000002</v>
      </c>
      <c r="I80" s="221">
        <v>23.726000000000003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141</v>
      </c>
      <c r="D82" s="94">
        <v>141</v>
      </c>
      <c r="E82" s="94">
        <v>134</v>
      </c>
      <c r="F82" s="95"/>
      <c r="G82" s="95"/>
      <c r="H82" s="219">
        <v>5.181</v>
      </c>
      <c r="I82" s="219">
        <v>5.181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219</v>
      </c>
      <c r="D83" s="94">
        <v>219</v>
      </c>
      <c r="E83" s="94">
        <v>220</v>
      </c>
      <c r="F83" s="95"/>
      <c r="G83" s="95"/>
      <c r="H83" s="219">
        <v>5.363</v>
      </c>
      <c r="I83" s="219">
        <v>5.363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360</v>
      </c>
      <c r="D84" s="102">
        <v>360</v>
      </c>
      <c r="E84" s="102">
        <v>354</v>
      </c>
      <c r="F84" s="103">
        <v>98.33333333333333</v>
      </c>
      <c r="G84" s="104"/>
      <c r="H84" s="220">
        <v>10.544</v>
      </c>
      <c r="I84" s="221">
        <v>10.544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4743</v>
      </c>
      <c r="D87" s="117">
        <v>4739.35</v>
      </c>
      <c r="E87" s="117">
        <v>5171</v>
      </c>
      <c r="F87" s="118">
        <f>IF(D87&gt;0,100*E87/D87,0)</f>
        <v>109.10778904280122</v>
      </c>
      <c r="G87" s="104"/>
      <c r="H87" s="224">
        <v>162.777</v>
      </c>
      <c r="I87" s="225">
        <v>164.80200000000002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9" zoomScaleSheetLayoutView="99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86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8</v>
      </c>
      <c r="D9" s="94">
        <v>8</v>
      </c>
      <c r="E9" s="94">
        <v>8</v>
      </c>
      <c r="F9" s="95"/>
      <c r="G9" s="95"/>
      <c r="H9" s="219">
        <v>0.565</v>
      </c>
      <c r="I9" s="219">
        <v>0.565</v>
      </c>
      <c r="J9" s="219"/>
      <c r="K9" s="96"/>
    </row>
    <row r="10" spans="1:11" s="97" customFormat="1" ht="11.25" customHeight="1">
      <c r="A10" s="99" t="s">
        <v>8</v>
      </c>
      <c r="B10" s="93"/>
      <c r="C10" s="94">
        <v>4</v>
      </c>
      <c r="D10" s="94">
        <v>4</v>
      </c>
      <c r="E10" s="94">
        <v>4</v>
      </c>
      <c r="F10" s="95"/>
      <c r="G10" s="95"/>
      <c r="H10" s="219">
        <v>0.32</v>
      </c>
      <c r="I10" s="219">
        <v>0.32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4</v>
      </c>
      <c r="D11" s="94">
        <v>4</v>
      </c>
      <c r="E11" s="94">
        <v>4</v>
      </c>
      <c r="F11" s="95"/>
      <c r="G11" s="95"/>
      <c r="H11" s="219">
        <v>0.351</v>
      </c>
      <c r="I11" s="219">
        <v>0.352</v>
      </c>
      <c r="J11" s="219"/>
      <c r="K11" s="96"/>
    </row>
    <row r="12" spans="1:11" s="97" customFormat="1" ht="11.25" customHeight="1">
      <c r="A12" s="99" t="s">
        <v>10</v>
      </c>
      <c r="B12" s="93"/>
      <c r="C12" s="94">
        <v>10</v>
      </c>
      <c r="D12" s="94">
        <v>10</v>
      </c>
      <c r="E12" s="94">
        <v>10</v>
      </c>
      <c r="F12" s="95"/>
      <c r="G12" s="95"/>
      <c r="H12" s="219">
        <v>0.924</v>
      </c>
      <c r="I12" s="219">
        <v>0.925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26</v>
      </c>
      <c r="D13" s="102">
        <v>26</v>
      </c>
      <c r="E13" s="102">
        <v>26</v>
      </c>
      <c r="F13" s="103">
        <v>100</v>
      </c>
      <c r="G13" s="104"/>
      <c r="H13" s="220">
        <v>2.16</v>
      </c>
      <c r="I13" s="221">
        <v>2.162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1</v>
      </c>
      <c r="D17" s="102">
        <v>10</v>
      </c>
      <c r="E17" s="102">
        <v>1</v>
      </c>
      <c r="F17" s="103">
        <v>10</v>
      </c>
      <c r="G17" s="104"/>
      <c r="H17" s="220">
        <v>0.035</v>
      </c>
      <c r="I17" s="221">
        <v>0.35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>
        <v>5</v>
      </c>
      <c r="D20" s="94"/>
      <c r="E20" s="94"/>
      <c r="F20" s="95"/>
      <c r="G20" s="95"/>
      <c r="H20" s="219">
        <v>0.283</v>
      </c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5</v>
      </c>
      <c r="D22" s="102"/>
      <c r="E22" s="102"/>
      <c r="F22" s="103"/>
      <c r="G22" s="104"/>
      <c r="H22" s="220">
        <v>0.283</v>
      </c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>
        <v>1</v>
      </c>
      <c r="E28" s="94">
        <v>1</v>
      </c>
      <c r="F28" s="95"/>
      <c r="G28" s="95"/>
      <c r="H28" s="219"/>
      <c r="I28" s="219">
        <v>0.15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2</v>
      </c>
      <c r="D29" s="94">
        <v>2</v>
      </c>
      <c r="E29" s="94">
        <v>3</v>
      </c>
      <c r="F29" s="95"/>
      <c r="G29" s="95"/>
      <c r="H29" s="219">
        <v>0.11</v>
      </c>
      <c r="I29" s="219">
        <v>0.17</v>
      </c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>
        <v>2</v>
      </c>
      <c r="D31" s="102">
        <v>3</v>
      </c>
      <c r="E31" s="102">
        <v>4</v>
      </c>
      <c r="F31" s="103">
        <v>133.33333333333334</v>
      </c>
      <c r="G31" s="104"/>
      <c r="H31" s="220">
        <v>0.11</v>
      </c>
      <c r="I31" s="221">
        <v>0.32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30</v>
      </c>
      <c r="D33" s="94">
        <v>30</v>
      </c>
      <c r="E33" s="94">
        <v>30</v>
      </c>
      <c r="F33" s="95"/>
      <c r="G33" s="95"/>
      <c r="H33" s="219">
        <v>1.6</v>
      </c>
      <c r="I33" s="219">
        <v>1.6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25</v>
      </c>
      <c r="D34" s="94">
        <v>25</v>
      </c>
      <c r="E34" s="94">
        <v>25</v>
      </c>
      <c r="F34" s="95"/>
      <c r="G34" s="95"/>
      <c r="H34" s="219">
        <v>0.8</v>
      </c>
      <c r="I34" s="219">
        <v>0.75</v>
      </c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>
        <v>8</v>
      </c>
      <c r="D36" s="94">
        <v>8</v>
      </c>
      <c r="E36" s="94">
        <v>8</v>
      </c>
      <c r="F36" s="95"/>
      <c r="G36" s="95"/>
      <c r="H36" s="219">
        <v>0.28</v>
      </c>
      <c r="I36" s="219">
        <v>0.334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63</v>
      </c>
      <c r="D37" s="102">
        <v>63</v>
      </c>
      <c r="E37" s="102">
        <v>63</v>
      </c>
      <c r="F37" s="103">
        <v>100</v>
      </c>
      <c r="G37" s="104"/>
      <c r="H37" s="220">
        <v>2.6800000000000006</v>
      </c>
      <c r="I37" s="221">
        <v>2.684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74</v>
      </c>
      <c r="D39" s="102">
        <v>85</v>
      </c>
      <c r="E39" s="102">
        <v>80</v>
      </c>
      <c r="F39" s="103">
        <v>94.11764705882354</v>
      </c>
      <c r="G39" s="104"/>
      <c r="H39" s="220">
        <v>2.75</v>
      </c>
      <c r="I39" s="221">
        <v>2.4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</v>
      </c>
      <c r="D52" s="102">
        <v>1</v>
      </c>
      <c r="E52" s="102">
        <v>1</v>
      </c>
      <c r="F52" s="103">
        <v>100</v>
      </c>
      <c r="G52" s="104"/>
      <c r="H52" s="220">
        <v>0.093</v>
      </c>
      <c r="I52" s="221">
        <v>0.093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140</v>
      </c>
      <c r="D61" s="94">
        <v>140</v>
      </c>
      <c r="E61" s="94">
        <v>140</v>
      </c>
      <c r="F61" s="95"/>
      <c r="G61" s="95"/>
      <c r="H61" s="219">
        <v>12.6</v>
      </c>
      <c r="I61" s="219">
        <v>12.6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90</v>
      </c>
      <c r="D62" s="94">
        <v>85</v>
      </c>
      <c r="E62" s="94">
        <v>85</v>
      </c>
      <c r="F62" s="95"/>
      <c r="G62" s="95"/>
      <c r="H62" s="219">
        <v>2.832</v>
      </c>
      <c r="I62" s="219">
        <v>2.628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19</v>
      </c>
      <c r="D63" s="94">
        <v>19</v>
      </c>
      <c r="E63" s="94"/>
      <c r="F63" s="95"/>
      <c r="G63" s="95"/>
      <c r="H63" s="219">
        <v>0.798</v>
      </c>
      <c r="I63" s="219">
        <v>0.665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249</v>
      </c>
      <c r="D64" s="102">
        <v>244</v>
      </c>
      <c r="E64" s="102">
        <v>225</v>
      </c>
      <c r="F64" s="103">
        <v>92.21311475409836</v>
      </c>
      <c r="G64" s="104"/>
      <c r="H64" s="220">
        <v>16.229999999999997</v>
      </c>
      <c r="I64" s="221">
        <v>15.893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921</v>
      </c>
      <c r="D66" s="102">
        <v>825</v>
      </c>
      <c r="E66" s="102">
        <v>835</v>
      </c>
      <c r="F66" s="103">
        <v>101.21212121212122</v>
      </c>
      <c r="G66" s="104"/>
      <c r="H66" s="220">
        <v>123.832</v>
      </c>
      <c r="I66" s="221">
        <v>98.125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7450</v>
      </c>
      <c r="D72" s="94">
        <v>6900</v>
      </c>
      <c r="E72" s="94">
        <v>6900</v>
      </c>
      <c r="F72" s="95"/>
      <c r="G72" s="95"/>
      <c r="H72" s="219">
        <v>643.758</v>
      </c>
      <c r="I72" s="219">
        <v>605.232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385</v>
      </c>
      <c r="D73" s="94">
        <v>373</v>
      </c>
      <c r="E73" s="94">
        <v>373</v>
      </c>
      <c r="F73" s="95"/>
      <c r="G73" s="95"/>
      <c r="H73" s="219">
        <v>11.925</v>
      </c>
      <c r="I73" s="219">
        <v>11.555</v>
      </c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>
        <v>1382</v>
      </c>
      <c r="D75" s="94">
        <v>1381</v>
      </c>
      <c r="E75" s="94">
        <v>1381</v>
      </c>
      <c r="F75" s="95"/>
      <c r="G75" s="95"/>
      <c r="H75" s="219">
        <v>140.979</v>
      </c>
      <c r="I75" s="219">
        <v>140.922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10</v>
      </c>
      <c r="D76" s="94">
        <v>10</v>
      </c>
      <c r="E76" s="94">
        <v>10</v>
      </c>
      <c r="F76" s="95"/>
      <c r="G76" s="95"/>
      <c r="H76" s="219">
        <v>0.3</v>
      </c>
      <c r="I76" s="219">
        <v>0.3</v>
      </c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>
        <v>370</v>
      </c>
      <c r="D78" s="94">
        <v>350</v>
      </c>
      <c r="E78" s="94">
        <v>350</v>
      </c>
      <c r="F78" s="95"/>
      <c r="G78" s="95"/>
      <c r="H78" s="219">
        <v>25.9</v>
      </c>
      <c r="I78" s="219">
        <v>19.25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42</v>
      </c>
      <c r="D79" s="94">
        <v>10</v>
      </c>
      <c r="E79" s="94">
        <v>50</v>
      </c>
      <c r="F79" s="95"/>
      <c r="G79" s="95"/>
      <c r="H79" s="219">
        <v>3.559</v>
      </c>
      <c r="I79" s="219">
        <v>0.996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9639</v>
      </c>
      <c r="D80" s="102">
        <v>9024</v>
      </c>
      <c r="E80" s="102">
        <v>9064</v>
      </c>
      <c r="F80" s="103">
        <v>23.98049645390071</v>
      </c>
      <c r="G80" s="104"/>
      <c r="H80" s="220">
        <v>826.4209999999999</v>
      </c>
      <c r="I80" s="221">
        <v>778.2549999999999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309</v>
      </c>
      <c r="D82" s="94">
        <v>315</v>
      </c>
      <c r="E82" s="94">
        <v>315</v>
      </c>
      <c r="F82" s="95"/>
      <c r="G82" s="95"/>
      <c r="H82" s="219">
        <v>33.395</v>
      </c>
      <c r="I82" s="219">
        <v>29.666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93</v>
      </c>
      <c r="D83" s="94">
        <v>92</v>
      </c>
      <c r="E83" s="94">
        <v>92</v>
      </c>
      <c r="F83" s="95"/>
      <c r="G83" s="95"/>
      <c r="H83" s="219">
        <v>7.331</v>
      </c>
      <c r="I83" s="219">
        <v>5.685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402</v>
      </c>
      <c r="D84" s="102">
        <v>407</v>
      </c>
      <c r="E84" s="102">
        <v>407</v>
      </c>
      <c r="F84" s="103">
        <v>100</v>
      </c>
      <c r="G84" s="104"/>
      <c r="H84" s="220">
        <v>40.726000000000006</v>
      </c>
      <c r="I84" s="221">
        <v>35.351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11383</v>
      </c>
      <c r="D87" s="117">
        <v>10688</v>
      </c>
      <c r="E87" s="117">
        <v>10706</v>
      </c>
      <c r="F87" s="118">
        <f>IF(D87&gt;0,100*E87/D87,0)</f>
        <v>100.1684131736527</v>
      </c>
      <c r="G87" s="104"/>
      <c r="H87" s="224">
        <v>1015.3199999999999</v>
      </c>
      <c r="I87" s="225">
        <v>935.6329999999999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87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9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7</v>
      </c>
      <c r="D9" s="94">
        <v>7</v>
      </c>
      <c r="E9" s="94">
        <v>7</v>
      </c>
      <c r="F9" s="95"/>
      <c r="G9" s="95"/>
      <c r="H9" s="219">
        <v>0.534</v>
      </c>
      <c r="I9" s="219">
        <v>0.257</v>
      </c>
      <c r="J9" s="219">
        <v>0.257</v>
      </c>
      <c r="K9" s="96"/>
    </row>
    <row r="10" spans="1:11" s="97" customFormat="1" ht="11.25" customHeight="1">
      <c r="A10" s="99" t="s">
        <v>8</v>
      </c>
      <c r="B10" s="93"/>
      <c r="C10" s="94">
        <v>2</v>
      </c>
      <c r="D10" s="94">
        <v>5</v>
      </c>
      <c r="E10" s="94">
        <v>5</v>
      </c>
      <c r="F10" s="95"/>
      <c r="G10" s="95"/>
      <c r="H10" s="219">
        <v>0.159</v>
      </c>
      <c r="I10" s="219">
        <v>0.353</v>
      </c>
      <c r="J10" s="219">
        <v>0.353</v>
      </c>
      <c r="K10" s="96"/>
    </row>
    <row r="11" spans="1:11" s="97" customFormat="1" ht="11.25" customHeight="1">
      <c r="A11" s="92" t="s">
        <v>9</v>
      </c>
      <c r="B11" s="93"/>
      <c r="C11" s="94">
        <v>3</v>
      </c>
      <c r="D11" s="94">
        <v>3</v>
      </c>
      <c r="E11" s="94">
        <v>3</v>
      </c>
      <c r="F11" s="95"/>
      <c r="G11" s="95"/>
      <c r="H11" s="219">
        <v>0.253</v>
      </c>
      <c r="I11" s="219">
        <v>0.182</v>
      </c>
      <c r="J11" s="219">
        <v>0.182</v>
      </c>
      <c r="K11" s="96"/>
    </row>
    <row r="12" spans="1:11" s="97" customFormat="1" ht="11.25" customHeight="1">
      <c r="A12" s="99" t="s">
        <v>10</v>
      </c>
      <c r="B12" s="93"/>
      <c r="C12" s="94">
        <v>8</v>
      </c>
      <c r="D12" s="94">
        <v>15</v>
      </c>
      <c r="E12" s="94">
        <v>15</v>
      </c>
      <c r="F12" s="95"/>
      <c r="G12" s="95"/>
      <c r="H12" s="219">
        <v>0.746</v>
      </c>
      <c r="I12" s="219">
        <v>0.933</v>
      </c>
      <c r="J12" s="219">
        <v>1.281</v>
      </c>
      <c r="K12" s="96"/>
    </row>
    <row r="13" spans="1:11" s="106" customFormat="1" ht="11.25" customHeight="1">
      <c r="A13" s="100" t="s">
        <v>11</v>
      </c>
      <c r="B13" s="101"/>
      <c r="C13" s="102">
        <v>20</v>
      </c>
      <c r="D13" s="102">
        <v>30</v>
      </c>
      <c r="E13" s="102">
        <v>30</v>
      </c>
      <c r="F13" s="103">
        <v>100</v>
      </c>
      <c r="G13" s="104"/>
      <c r="H13" s="220">
        <v>1.6920000000000002</v>
      </c>
      <c r="I13" s="221">
        <v>1.725</v>
      </c>
      <c r="J13" s="221">
        <v>2.073</v>
      </c>
      <c r="K13" s="105">
        <v>120.17391304347825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>
        <v>4</v>
      </c>
      <c r="E17" s="102">
        <v>4</v>
      </c>
      <c r="F17" s="103">
        <v>100</v>
      </c>
      <c r="G17" s="104"/>
      <c r="H17" s="220"/>
      <c r="I17" s="221">
        <v>0.071</v>
      </c>
      <c r="J17" s="221">
        <v>0.071</v>
      </c>
      <c r="K17" s="105">
        <v>100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>
        <v>4</v>
      </c>
      <c r="D20" s="94"/>
      <c r="E20" s="94"/>
      <c r="F20" s="95"/>
      <c r="G20" s="95"/>
      <c r="H20" s="219">
        <v>0.226</v>
      </c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4</v>
      </c>
      <c r="D22" s="102"/>
      <c r="E22" s="102"/>
      <c r="F22" s="103"/>
      <c r="G22" s="104"/>
      <c r="H22" s="220">
        <v>0.226</v>
      </c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>
        <v>2</v>
      </c>
      <c r="E29" s="94">
        <v>3</v>
      </c>
      <c r="F29" s="95"/>
      <c r="G29" s="95"/>
      <c r="H29" s="219"/>
      <c r="I29" s="219">
        <v>0.102</v>
      </c>
      <c r="J29" s="219">
        <v>0.132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>
        <v>2</v>
      </c>
      <c r="E31" s="102">
        <v>3</v>
      </c>
      <c r="F31" s="103">
        <v>150</v>
      </c>
      <c r="G31" s="104"/>
      <c r="H31" s="220"/>
      <c r="I31" s="221">
        <v>0.102</v>
      </c>
      <c r="J31" s="221">
        <v>0.132</v>
      </c>
      <c r="K31" s="105">
        <v>129.41176470588238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40</v>
      </c>
      <c r="D33" s="94">
        <v>40</v>
      </c>
      <c r="E33" s="94">
        <v>40</v>
      </c>
      <c r="F33" s="95"/>
      <c r="G33" s="95"/>
      <c r="H33" s="219">
        <v>2</v>
      </c>
      <c r="I33" s="219">
        <v>1.9</v>
      </c>
      <c r="J33" s="219">
        <v>1.9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>
        <v>37</v>
      </c>
      <c r="D35" s="94">
        <v>40</v>
      </c>
      <c r="E35" s="94">
        <v>40</v>
      </c>
      <c r="F35" s="95"/>
      <c r="G35" s="95"/>
      <c r="H35" s="219">
        <v>1.444</v>
      </c>
      <c r="I35" s="219">
        <v>1.4</v>
      </c>
      <c r="J35" s="219">
        <v>1.7</v>
      </c>
      <c r="K35" s="96"/>
    </row>
    <row r="36" spans="1:11" s="97" customFormat="1" ht="11.25" customHeight="1">
      <c r="A36" s="99" t="s">
        <v>27</v>
      </c>
      <c r="B36" s="93"/>
      <c r="C36" s="94">
        <v>90</v>
      </c>
      <c r="D36" s="94">
        <v>90</v>
      </c>
      <c r="E36" s="94">
        <v>39</v>
      </c>
      <c r="F36" s="95"/>
      <c r="G36" s="95"/>
      <c r="H36" s="219">
        <v>3.317</v>
      </c>
      <c r="I36" s="219">
        <v>2.7</v>
      </c>
      <c r="J36" s="219">
        <v>1.669</v>
      </c>
      <c r="K36" s="96"/>
    </row>
    <row r="37" spans="1:11" s="106" customFormat="1" ht="11.25" customHeight="1">
      <c r="A37" s="100" t="s">
        <v>28</v>
      </c>
      <c r="B37" s="101"/>
      <c r="C37" s="102">
        <v>167</v>
      </c>
      <c r="D37" s="102">
        <v>170</v>
      </c>
      <c r="E37" s="102">
        <v>119</v>
      </c>
      <c r="F37" s="103">
        <v>70</v>
      </c>
      <c r="G37" s="104"/>
      <c r="H37" s="220">
        <v>6.761</v>
      </c>
      <c r="I37" s="221">
        <v>6</v>
      </c>
      <c r="J37" s="221">
        <v>5.269</v>
      </c>
      <c r="K37" s="105">
        <v>87.81666666666666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55</v>
      </c>
      <c r="D39" s="102">
        <v>55</v>
      </c>
      <c r="E39" s="102">
        <v>55</v>
      </c>
      <c r="F39" s="103">
        <v>100</v>
      </c>
      <c r="G39" s="104"/>
      <c r="H39" s="220">
        <v>2.031</v>
      </c>
      <c r="I39" s="221">
        <v>2.03</v>
      </c>
      <c r="J39" s="221">
        <v>1.6</v>
      </c>
      <c r="K39" s="105">
        <v>78.81773399014779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>
        <v>1</v>
      </c>
      <c r="E41" s="94"/>
      <c r="F41" s="95"/>
      <c r="G41" s="95"/>
      <c r="H41" s="219"/>
      <c r="I41" s="219">
        <v>0.04</v>
      </c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3</v>
      </c>
      <c r="D45" s="94">
        <v>3</v>
      </c>
      <c r="E45" s="94">
        <v>3</v>
      </c>
      <c r="F45" s="95"/>
      <c r="G45" s="95"/>
      <c r="H45" s="219">
        <v>0.114</v>
      </c>
      <c r="I45" s="219">
        <v>0.114</v>
      </c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3</v>
      </c>
      <c r="D50" s="102">
        <v>4</v>
      </c>
      <c r="E50" s="102">
        <v>3</v>
      </c>
      <c r="F50" s="103">
        <v>75</v>
      </c>
      <c r="G50" s="104"/>
      <c r="H50" s="220">
        <v>0.114</v>
      </c>
      <c r="I50" s="221">
        <v>0.154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5</v>
      </c>
      <c r="D52" s="102">
        <v>5</v>
      </c>
      <c r="E52" s="102">
        <v>5</v>
      </c>
      <c r="F52" s="103">
        <v>100</v>
      </c>
      <c r="G52" s="104"/>
      <c r="H52" s="220">
        <v>0.468</v>
      </c>
      <c r="I52" s="221">
        <v>0.468</v>
      </c>
      <c r="J52" s="221">
        <v>0.468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262</v>
      </c>
      <c r="D61" s="94">
        <v>270</v>
      </c>
      <c r="E61" s="94">
        <v>270</v>
      </c>
      <c r="F61" s="95"/>
      <c r="G61" s="95"/>
      <c r="H61" s="219">
        <v>35.37</v>
      </c>
      <c r="I61" s="219">
        <v>32.4</v>
      </c>
      <c r="J61" s="219">
        <v>35.1</v>
      </c>
      <c r="K61" s="96"/>
    </row>
    <row r="62" spans="1:11" s="97" customFormat="1" ht="11.25" customHeight="1">
      <c r="A62" s="99" t="s">
        <v>48</v>
      </c>
      <c r="B62" s="93"/>
      <c r="C62" s="94">
        <v>75</v>
      </c>
      <c r="D62" s="94">
        <v>80</v>
      </c>
      <c r="E62" s="94">
        <v>90</v>
      </c>
      <c r="F62" s="95"/>
      <c r="G62" s="95"/>
      <c r="H62" s="219">
        <v>2.178</v>
      </c>
      <c r="I62" s="219">
        <v>2.244</v>
      </c>
      <c r="J62" s="219">
        <v>2.505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>
        <v>337</v>
      </c>
      <c r="D64" s="102">
        <v>350</v>
      </c>
      <c r="E64" s="102">
        <v>360</v>
      </c>
      <c r="F64" s="103">
        <v>102.85714285714286</v>
      </c>
      <c r="G64" s="104"/>
      <c r="H64" s="220">
        <v>37.547999999999995</v>
      </c>
      <c r="I64" s="221">
        <v>34.644</v>
      </c>
      <c r="J64" s="221">
        <v>37.605000000000004</v>
      </c>
      <c r="K64" s="105">
        <v>108.54693453411848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1003</v>
      </c>
      <c r="D66" s="102">
        <v>1320</v>
      </c>
      <c r="E66" s="102">
        <v>1003</v>
      </c>
      <c r="F66" s="103">
        <v>75.98484848484848</v>
      </c>
      <c r="G66" s="104"/>
      <c r="H66" s="220">
        <v>118.856</v>
      </c>
      <c r="I66" s="221">
        <v>60.8</v>
      </c>
      <c r="J66" s="221">
        <v>78.466</v>
      </c>
      <c r="K66" s="105">
        <v>129.0559210526316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2188</v>
      </c>
      <c r="D72" s="94">
        <v>2198</v>
      </c>
      <c r="E72" s="94">
        <v>2430</v>
      </c>
      <c r="F72" s="95"/>
      <c r="G72" s="95"/>
      <c r="H72" s="219">
        <v>221.541</v>
      </c>
      <c r="I72" s="219">
        <v>260.489</v>
      </c>
      <c r="J72" s="219">
        <v>278.951</v>
      </c>
      <c r="K72" s="96"/>
    </row>
    <row r="73" spans="1:11" s="97" customFormat="1" ht="11.25" customHeight="1">
      <c r="A73" s="99" t="s">
        <v>56</v>
      </c>
      <c r="B73" s="93"/>
      <c r="C73" s="94">
        <v>185</v>
      </c>
      <c r="D73" s="94">
        <v>190</v>
      </c>
      <c r="E73" s="94">
        <v>178</v>
      </c>
      <c r="F73" s="95"/>
      <c r="G73" s="95"/>
      <c r="H73" s="219">
        <v>6.7</v>
      </c>
      <c r="I73" s="219">
        <v>6.7</v>
      </c>
      <c r="J73" s="219">
        <v>5.506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>
        <v>189</v>
      </c>
      <c r="D75" s="94">
        <v>189</v>
      </c>
      <c r="E75" s="94">
        <v>214</v>
      </c>
      <c r="F75" s="95"/>
      <c r="G75" s="95"/>
      <c r="H75" s="219">
        <v>18.497</v>
      </c>
      <c r="I75" s="219">
        <v>11.34</v>
      </c>
      <c r="J75" s="219">
        <v>20.943</v>
      </c>
      <c r="K75" s="96"/>
    </row>
    <row r="76" spans="1:11" s="97" customFormat="1" ht="11.25" customHeight="1">
      <c r="A76" s="99" t="s">
        <v>59</v>
      </c>
      <c r="B76" s="93"/>
      <c r="C76" s="94">
        <v>15</v>
      </c>
      <c r="D76" s="94">
        <v>15</v>
      </c>
      <c r="E76" s="94">
        <v>15</v>
      </c>
      <c r="F76" s="95"/>
      <c r="G76" s="95"/>
      <c r="H76" s="219">
        <v>0.375</v>
      </c>
      <c r="I76" s="219">
        <v>0.375</v>
      </c>
      <c r="J76" s="219">
        <v>0.352</v>
      </c>
      <c r="K76" s="96"/>
    </row>
    <row r="77" spans="1:11" s="97" customFormat="1" ht="11.25" customHeight="1">
      <c r="A77" s="99" t="s">
        <v>60</v>
      </c>
      <c r="B77" s="93"/>
      <c r="C77" s="94">
        <v>15</v>
      </c>
      <c r="D77" s="94">
        <v>20</v>
      </c>
      <c r="E77" s="94">
        <v>10</v>
      </c>
      <c r="F77" s="95"/>
      <c r="G77" s="95"/>
      <c r="H77" s="219">
        <v>0.375</v>
      </c>
      <c r="I77" s="219">
        <v>0.6</v>
      </c>
      <c r="J77" s="219">
        <v>0.3</v>
      </c>
      <c r="K77" s="96"/>
    </row>
    <row r="78" spans="1:11" s="97" customFormat="1" ht="11.25" customHeight="1">
      <c r="A78" s="99" t="s">
        <v>61</v>
      </c>
      <c r="B78" s="93"/>
      <c r="C78" s="94">
        <v>190</v>
      </c>
      <c r="D78" s="94">
        <v>185</v>
      </c>
      <c r="E78" s="94">
        <v>185</v>
      </c>
      <c r="F78" s="95"/>
      <c r="G78" s="95"/>
      <c r="H78" s="219">
        <v>12.542</v>
      </c>
      <c r="I78" s="219">
        <v>11.1</v>
      </c>
      <c r="J78" s="219">
        <v>12.025</v>
      </c>
      <c r="K78" s="96"/>
    </row>
    <row r="79" spans="1:11" s="97" customFormat="1" ht="11.25" customHeight="1">
      <c r="A79" s="99" t="s">
        <v>62</v>
      </c>
      <c r="B79" s="93"/>
      <c r="C79" s="94">
        <v>30</v>
      </c>
      <c r="D79" s="94">
        <v>6</v>
      </c>
      <c r="E79" s="94">
        <v>20</v>
      </c>
      <c r="F79" s="95"/>
      <c r="G79" s="95"/>
      <c r="H79" s="219">
        <v>2.55</v>
      </c>
      <c r="I79" s="219">
        <v>0.554</v>
      </c>
      <c r="J79" s="219">
        <v>1.6</v>
      </c>
      <c r="K79" s="96"/>
    </row>
    <row r="80" spans="1:11" s="106" customFormat="1" ht="11.25" customHeight="1">
      <c r="A80" s="107" t="s">
        <v>63</v>
      </c>
      <c r="B80" s="101"/>
      <c r="C80" s="102">
        <v>2812</v>
      </c>
      <c r="D80" s="102">
        <v>2803</v>
      </c>
      <c r="E80" s="102">
        <v>3052</v>
      </c>
      <c r="F80" s="103">
        <v>108.88333927934356</v>
      </c>
      <c r="G80" s="104"/>
      <c r="H80" s="220">
        <v>262.58</v>
      </c>
      <c r="I80" s="221">
        <v>291.15799999999996</v>
      </c>
      <c r="J80" s="221">
        <v>319.67699999999996</v>
      </c>
      <c r="K80" s="105">
        <v>109.79502538140804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150</v>
      </c>
      <c r="D82" s="94">
        <v>150</v>
      </c>
      <c r="E82" s="94">
        <v>137</v>
      </c>
      <c r="F82" s="95"/>
      <c r="G82" s="95"/>
      <c r="H82" s="219">
        <v>16.072</v>
      </c>
      <c r="I82" s="219">
        <v>16.072</v>
      </c>
      <c r="J82" s="219">
        <v>12.943</v>
      </c>
      <c r="K82" s="96"/>
    </row>
    <row r="83" spans="1:11" s="97" customFormat="1" ht="11.25" customHeight="1">
      <c r="A83" s="99" t="s">
        <v>65</v>
      </c>
      <c r="B83" s="93"/>
      <c r="C83" s="94">
        <v>21</v>
      </c>
      <c r="D83" s="94">
        <v>21</v>
      </c>
      <c r="E83" s="94">
        <v>20</v>
      </c>
      <c r="F83" s="95"/>
      <c r="G83" s="95"/>
      <c r="H83" s="219">
        <v>1.59</v>
      </c>
      <c r="I83" s="219">
        <v>1.7</v>
      </c>
      <c r="J83" s="219">
        <v>1.6</v>
      </c>
      <c r="K83" s="96"/>
    </row>
    <row r="84" spans="1:11" s="106" customFormat="1" ht="11.25" customHeight="1">
      <c r="A84" s="100" t="s">
        <v>66</v>
      </c>
      <c r="B84" s="101"/>
      <c r="C84" s="102">
        <v>171</v>
      </c>
      <c r="D84" s="102">
        <v>171</v>
      </c>
      <c r="E84" s="102">
        <v>157</v>
      </c>
      <c r="F84" s="103">
        <v>91.81286549707602</v>
      </c>
      <c r="G84" s="104"/>
      <c r="H84" s="220">
        <v>17.662</v>
      </c>
      <c r="I84" s="221">
        <v>17.772</v>
      </c>
      <c r="J84" s="221">
        <v>14.543</v>
      </c>
      <c r="K84" s="105">
        <v>81.83097006527122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4577</v>
      </c>
      <c r="D87" s="117">
        <v>4914</v>
      </c>
      <c r="E87" s="117">
        <v>4791</v>
      </c>
      <c r="F87" s="118">
        <f>IF(D87&gt;0,100*E87/D87,0)</f>
        <v>97.4969474969475</v>
      </c>
      <c r="G87" s="104"/>
      <c r="H87" s="224">
        <v>447.93799999999993</v>
      </c>
      <c r="I87" s="225">
        <v>414.9239999999999</v>
      </c>
      <c r="J87" s="225">
        <v>459.904</v>
      </c>
      <c r="K87" s="118">
        <f>IF(I87&gt;0,100*J87/I87,0)</f>
        <v>110.84053947228892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8" zoomScaleSheetLayoutView="98" zoomScalePageLayoutView="0" workbookViewId="0" topLeftCell="A1">
      <selection activeCell="K17" sqref="K1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88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10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294</v>
      </c>
      <c r="D9" s="94">
        <v>276</v>
      </c>
      <c r="E9" s="94">
        <v>271</v>
      </c>
      <c r="F9" s="95"/>
      <c r="G9" s="95"/>
      <c r="H9" s="219">
        <v>21.169</v>
      </c>
      <c r="I9" s="219">
        <v>23.184</v>
      </c>
      <c r="J9" s="219">
        <v>22.756</v>
      </c>
      <c r="K9" s="96"/>
    </row>
    <row r="10" spans="1:11" s="97" customFormat="1" ht="11.25" customHeight="1">
      <c r="A10" s="99" t="s">
        <v>8</v>
      </c>
      <c r="B10" s="93"/>
      <c r="C10" s="94">
        <v>182</v>
      </c>
      <c r="D10" s="94">
        <v>175</v>
      </c>
      <c r="E10" s="94">
        <v>172</v>
      </c>
      <c r="F10" s="95"/>
      <c r="G10" s="95"/>
      <c r="H10" s="219">
        <v>13.745</v>
      </c>
      <c r="I10" s="219">
        <v>15.615</v>
      </c>
      <c r="J10" s="219">
        <v>15.343</v>
      </c>
      <c r="K10" s="96"/>
    </row>
    <row r="11" spans="1:11" s="97" customFormat="1" ht="11.25" customHeight="1">
      <c r="A11" s="92" t="s">
        <v>9</v>
      </c>
      <c r="B11" s="93"/>
      <c r="C11" s="94">
        <v>227</v>
      </c>
      <c r="D11" s="94">
        <v>227</v>
      </c>
      <c r="E11" s="94">
        <v>223</v>
      </c>
      <c r="F11" s="95"/>
      <c r="G11" s="95"/>
      <c r="H11" s="219">
        <v>19.121</v>
      </c>
      <c r="I11" s="219">
        <v>24.748</v>
      </c>
      <c r="J11" s="219">
        <v>24.294</v>
      </c>
      <c r="K11" s="96"/>
    </row>
    <row r="12" spans="1:11" s="97" customFormat="1" ht="11.25" customHeight="1">
      <c r="A12" s="99" t="s">
        <v>10</v>
      </c>
      <c r="B12" s="93"/>
      <c r="C12" s="94">
        <v>398</v>
      </c>
      <c r="D12" s="94">
        <v>368</v>
      </c>
      <c r="E12" s="94">
        <v>361</v>
      </c>
      <c r="F12" s="95"/>
      <c r="G12" s="95"/>
      <c r="H12" s="219">
        <v>35.321</v>
      </c>
      <c r="I12" s="219">
        <v>29.611</v>
      </c>
      <c r="J12" s="219">
        <v>29.391</v>
      </c>
      <c r="K12" s="96"/>
    </row>
    <row r="13" spans="1:11" s="106" customFormat="1" ht="11.25" customHeight="1">
      <c r="A13" s="100" t="s">
        <v>11</v>
      </c>
      <c r="B13" s="101"/>
      <c r="C13" s="102">
        <v>1101</v>
      </c>
      <c r="D13" s="102">
        <v>1046</v>
      </c>
      <c r="E13" s="102">
        <v>1027</v>
      </c>
      <c r="F13" s="103">
        <v>98.18355640535373</v>
      </c>
      <c r="G13" s="104"/>
      <c r="H13" s="220">
        <v>89.356</v>
      </c>
      <c r="I13" s="221">
        <v>93.158</v>
      </c>
      <c r="J13" s="221">
        <v>91.78399999999999</v>
      </c>
      <c r="K13" s="105">
        <v>98.52508641233173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115</v>
      </c>
      <c r="D15" s="102">
        <v>142</v>
      </c>
      <c r="E15" s="102">
        <v>142</v>
      </c>
      <c r="F15" s="103">
        <v>100</v>
      </c>
      <c r="G15" s="104"/>
      <c r="H15" s="220">
        <v>3.225</v>
      </c>
      <c r="I15" s="221">
        <v>3.07</v>
      </c>
      <c r="J15" s="221">
        <v>3</v>
      </c>
      <c r="K15" s="105">
        <v>97.7198697068404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16</v>
      </c>
      <c r="D17" s="102">
        <v>21</v>
      </c>
      <c r="E17" s="102">
        <v>30</v>
      </c>
      <c r="F17" s="103">
        <f>IF(D17&gt;0,100*E17/D17,0)</f>
        <v>142.85714285714286</v>
      </c>
      <c r="G17" s="104"/>
      <c r="H17" s="220">
        <v>1.165</v>
      </c>
      <c r="I17" s="221">
        <v>0.388</v>
      </c>
      <c r="J17" s="221">
        <v>0.703</v>
      </c>
      <c r="K17" s="105">
        <f>IF(I17&gt;0,100*J17/I17,0)</f>
        <v>181.18556701030926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55</v>
      </c>
      <c r="D19" s="94">
        <v>55</v>
      </c>
      <c r="E19" s="94">
        <v>55</v>
      </c>
      <c r="F19" s="95"/>
      <c r="G19" s="95"/>
      <c r="H19" s="219">
        <v>1.441</v>
      </c>
      <c r="I19" s="219">
        <v>1.398</v>
      </c>
      <c r="J19" s="219">
        <v>1.32</v>
      </c>
      <c r="K19" s="96"/>
    </row>
    <row r="20" spans="1:11" s="97" customFormat="1" ht="11.25" customHeight="1">
      <c r="A20" s="99" t="s">
        <v>15</v>
      </c>
      <c r="B20" s="93"/>
      <c r="C20" s="94">
        <v>75</v>
      </c>
      <c r="D20" s="94">
        <v>75</v>
      </c>
      <c r="E20" s="94">
        <v>70</v>
      </c>
      <c r="F20" s="95"/>
      <c r="G20" s="95"/>
      <c r="H20" s="219">
        <v>1.853</v>
      </c>
      <c r="I20" s="219">
        <v>1.963</v>
      </c>
      <c r="J20" s="219">
        <v>1.47</v>
      </c>
      <c r="K20" s="96"/>
    </row>
    <row r="21" spans="1:11" s="97" customFormat="1" ht="11.25" customHeight="1">
      <c r="A21" s="99" t="s">
        <v>16</v>
      </c>
      <c r="B21" s="93"/>
      <c r="C21" s="94">
        <v>164</v>
      </c>
      <c r="D21" s="94">
        <v>164</v>
      </c>
      <c r="E21" s="94">
        <v>164</v>
      </c>
      <c r="F21" s="95"/>
      <c r="G21" s="95"/>
      <c r="H21" s="219">
        <v>4.047</v>
      </c>
      <c r="I21" s="219">
        <v>3.7</v>
      </c>
      <c r="J21" s="219">
        <v>3.339</v>
      </c>
      <c r="K21" s="96"/>
    </row>
    <row r="22" spans="1:11" s="106" customFormat="1" ht="11.25" customHeight="1">
      <c r="A22" s="100" t="s">
        <v>17</v>
      </c>
      <c r="B22" s="101"/>
      <c r="C22" s="102">
        <v>294</v>
      </c>
      <c r="D22" s="102">
        <v>294</v>
      </c>
      <c r="E22" s="102">
        <v>289</v>
      </c>
      <c r="F22" s="103">
        <f>IF(D22&gt;0,100*E22/D22,0)</f>
        <v>98.29931972789116</v>
      </c>
      <c r="G22" s="104"/>
      <c r="H22" s="220">
        <v>7.340999999999999</v>
      </c>
      <c r="I22" s="221">
        <v>7.061</v>
      </c>
      <c r="J22" s="221">
        <v>6.129</v>
      </c>
      <c r="K22" s="105">
        <f>IF(I22&gt;0,100*J22/I22,0)</f>
        <v>86.80073643959778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2236</v>
      </c>
      <c r="D24" s="102">
        <v>2076</v>
      </c>
      <c r="E24" s="102">
        <v>1854</v>
      </c>
      <c r="F24" s="103">
        <v>89.30635838150289</v>
      </c>
      <c r="G24" s="104"/>
      <c r="H24" s="220">
        <v>183.33</v>
      </c>
      <c r="I24" s="221">
        <v>147.967</v>
      </c>
      <c r="J24" s="221">
        <v>115.767</v>
      </c>
      <c r="K24" s="105">
        <v>78.23839099258618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214</v>
      </c>
      <c r="D26" s="102">
        <v>225</v>
      </c>
      <c r="E26" s="102">
        <v>210</v>
      </c>
      <c r="F26" s="103">
        <f>IF(D26&gt;0,100*E26/D26,0)</f>
        <v>93.33333333333333</v>
      </c>
      <c r="G26" s="104"/>
      <c r="H26" s="220">
        <v>15.84</v>
      </c>
      <c r="I26" s="221">
        <v>16.7</v>
      </c>
      <c r="J26" s="221">
        <v>13</v>
      </c>
      <c r="K26" s="105">
        <f>IF(I26&gt;0,100*J26/I26,0)</f>
        <v>77.84431137724552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31</v>
      </c>
      <c r="D28" s="94">
        <v>17</v>
      </c>
      <c r="E28" s="94">
        <v>34</v>
      </c>
      <c r="F28" s="95"/>
      <c r="G28" s="95"/>
      <c r="H28" s="219">
        <v>2.43</v>
      </c>
      <c r="I28" s="219">
        <v>2.125</v>
      </c>
      <c r="J28" s="219">
        <v>3.12</v>
      </c>
      <c r="K28" s="96"/>
    </row>
    <row r="29" spans="1:11" s="97" customFormat="1" ht="11.25" customHeight="1">
      <c r="A29" s="99" t="s">
        <v>21</v>
      </c>
      <c r="B29" s="93"/>
      <c r="C29" s="94">
        <v>9</v>
      </c>
      <c r="D29" s="94">
        <v>10</v>
      </c>
      <c r="E29" s="94">
        <v>13</v>
      </c>
      <c r="F29" s="95"/>
      <c r="G29" s="95"/>
      <c r="H29" s="219">
        <v>0.57</v>
      </c>
      <c r="I29" s="219">
        <v>0.452</v>
      </c>
      <c r="J29" s="219">
        <v>0.754</v>
      </c>
      <c r="K29" s="96"/>
    </row>
    <row r="30" spans="1:11" s="97" customFormat="1" ht="11.25" customHeight="1">
      <c r="A30" s="99" t="s">
        <v>22</v>
      </c>
      <c r="B30" s="93"/>
      <c r="C30" s="94">
        <v>724</v>
      </c>
      <c r="D30" s="94">
        <v>658</v>
      </c>
      <c r="E30" s="94">
        <v>645</v>
      </c>
      <c r="F30" s="95"/>
      <c r="G30" s="95"/>
      <c r="H30" s="219">
        <v>52.337</v>
      </c>
      <c r="I30" s="219">
        <v>52.339</v>
      </c>
      <c r="J30" s="219">
        <v>48.672</v>
      </c>
      <c r="K30" s="96"/>
    </row>
    <row r="31" spans="1:11" s="106" customFormat="1" ht="11.25" customHeight="1">
      <c r="A31" s="107" t="s">
        <v>23</v>
      </c>
      <c r="B31" s="101"/>
      <c r="C31" s="102">
        <v>764</v>
      </c>
      <c r="D31" s="102">
        <v>685</v>
      </c>
      <c r="E31" s="102">
        <v>692</v>
      </c>
      <c r="F31" s="103">
        <f>IF(D31&gt;0,100*E31/D31,0)</f>
        <v>101.02189781021897</v>
      </c>
      <c r="G31" s="104"/>
      <c r="H31" s="220">
        <v>55.337</v>
      </c>
      <c r="I31" s="221">
        <v>54.916</v>
      </c>
      <c r="J31" s="221">
        <v>52.546</v>
      </c>
      <c r="K31" s="105">
        <f>IF(I31&gt;0,100*J31/I31,0)</f>
        <v>95.68431786728823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348</v>
      </c>
      <c r="D33" s="94">
        <v>340</v>
      </c>
      <c r="E33" s="94">
        <v>300</v>
      </c>
      <c r="F33" s="95"/>
      <c r="G33" s="95"/>
      <c r="H33" s="219">
        <v>19.27</v>
      </c>
      <c r="I33" s="219">
        <v>19.5</v>
      </c>
      <c r="J33" s="219">
        <v>15.6</v>
      </c>
      <c r="K33" s="96"/>
    </row>
    <row r="34" spans="1:11" s="97" customFormat="1" ht="11.25" customHeight="1">
      <c r="A34" s="99" t="s">
        <v>25</v>
      </c>
      <c r="B34" s="93"/>
      <c r="C34" s="94">
        <v>263</v>
      </c>
      <c r="D34" s="94">
        <v>265</v>
      </c>
      <c r="E34" s="94">
        <v>225</v>
      </c>
      <c r="F34" s="95"/>
      <c r="G34" s="95"/>
      <c r="H34" s="219">
        <v>9.378</v>
      </c>
      <c r="I34" s="219">
        <v>9.2</v>
      </c>
      <c r="J34" s="219">
        <v>6.65</v>
      </c>
      <c r="K34" s="96"/>
    </row>
    <row r="35" spans="1:11" s="97" customFormat="1" ht="11.25" customHeight="1">
      <c r="A35" s="99" t="s">
        <v>26</v>
      </c>
      <c r="B35" s="93"/>
      <c r="C35" s="94">
        <v>197</v>
      </c>
      <c r="D35" s="94">
        <v>190</v>
      </c>
      <c r="E35" s="94">
        <v>170</v>
      </c>
      <c r="F35" s="95"/>
      <c r="G35" s="95"/>
      <c r="H35" s="219">
        <v>7.222</v>
      </c>
      <c r="I35" s="219">
        <v>6.7</v>
      </c>
      <c r="J35" s="219">
        <v>7.2</v>
      </c>
      <c r="K35" s="96"/>
    </row>
    <row r="36" spans="1:11" s="97" customFormat="1" ht="11.25" customHeight="1">
      <c r="A36" s="99" t="s">
        <v>27</v>
      </c>
      <c r="B36" s="93"/>
      <c r="C36" s="94">
        <v>452</v>
      </c>
      <c r="D36" s="94">
        <v>413</v>
      </c>
      <c r="E36" s="94">
        <v>388</v>
      </c>
      <c r="F36" s="95"/>
      <c r="G36" s="95"/>
      <c r="H36" s="219">
        <v>16.584</v>
      </c>
      <c r="I36" s="219">
        <v>13.48</v>
      </c>
      <c r="J36" s="219">
        <v>16.694</v>
      </c>
      <c r="K36" s="96"/>
    </row>
    <row r="37" spans="1:11" s="106" customFormat="1" ht="11.25" customHeight="1">
      <c r="A37" s="100" t="s">
        <v>28</v>
      </c>
      <c r="B37" s="101"/>
      <c r="C37" s="102">
        <v>1260</v>
      </c>
      <c r="D37" s="102">
        <v>1208</v>
      </c>
      <c r="E37" s="102">
        <v>1083</v>
      </c>
      <c r="F37" s="103">
        <v>89.6523178807947</v>
      </c>
      <c r="G37" s="104"/>
      <c r="H37" s="220">
        <v>52.45399999999999</v>
      </c>
      <c r="I37" s="221">
        <v>48.879999999999995</v>
      </c>
      <c r="J37" s="221">
        <v>46.144</v>
      </c>
      <c r="K37" s="105">
        <v>94.40261865793781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390</v>
      </c>
      <c r="D39" s="102">
        <v>379</v>
      </c>
      <c r="E39" s="102">
        <v>370</v>
      </c>
      <c r="F39" s="103">
        <f>IF(D39&gt;0,100*E39/D39,0)</f>
        <v>97.62532981530343</v>
      </c>
      <c r="G39" s="104"/>
      <c r="H39" s="220">
        <v>14.509</v>
      </c>
      <c r="I39" s="221">
        <v>14.09</v>
      </c>
      <c r="J39" s="221">
        <v>13.31</v>
      </c>
      <c r="K39" s="105">
        <v>94.46415897799858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15</v>
      </c>
      <c r="D41" s="94">
        <v>15</v>
      </c>
      <c r="E41" s="94">
        <v>12</v>
      </c>
      <c r="F41" s="95"/>
      <c r="G41" s="95"/>
      <c r="H41" s="219">
        <v>0.923</v>
      </c>
      <c r="I41" s="219">
        <v>0.887</v>
      </c>
      <c r="J41" s="219">
        <v>0.737</v>
      </c>
      <c r="K41" s="96"/>
    </row>
    <row r="42" spans="1:11" s="97" customFormat="1" ht="11.25" customHeight="1">
      <c r="A42" s="99" t="s">
        <v>31</v>
      </c>
      <c r="B42" s="93"/>
      <c r="C42" s="94">
        <v>1</v>
      </c>
      <c r="D42" s="94">
        <v>1</v>
      </c>
      <c r="E42" s="94">
        <v>2</v>
      </c>
      <c r="F42" s="95"/>
      <c r="G42" s="95"/>
      <c r="H42" s="219">
        <v>0.05</v>
      </c>
      <c r="I42" s="219">
        <v>0.05</v>
      </c>
      <c r="J42" s="219">
        <v>0.13</v>
      </c>
      <c r="K42" s="96"/>
    </row>
    <row r="43" spans="1:11" s="97" customFormat="1" ht="11.25" customHeight="1">
      <c r="A43" s="99" t="s">
        <v>32</v>
      </c>
      <c r="B43" s="93"/>
      <c r="C43" s="94">
        <v>22</v>
      </c>
      <c r="D43" s="94">
        <v>25</v>
      </c>
      <c r="E43" s="94">
        <v>25</v>
      </c>
      <c r="F43" s="95"/>
      <c r="G43" s="95"/>
      <c r="H43" s="219">
        <v>1.1</v>
      </c>
      <c r="I43" s="219">
        <v>1.25</v>
      </c>
      <c r="J43" s="219">
        <v>1.161</v>
      </c>
      <c r="K43" s="96"/>
    </row>
    <row r="44" spans="1:11" s="97" customFormat="1" ht="11.25" customHeight="1">
      <c r="A44" s="99" t="s">
        <v>33</v>
      </c>
      <c r="B44" s="93"/>
      <c r="C44" s="94">
        <v>5</v>
      </c>
      <c r="D44" s="94">
        <v>5</v>
      </c>
      <c r="E44" s="94">
        <v>4</v>
      </c>
      <c r="F44" s="95"/>
      <c r="G44" s="95"/>
      <c r="H44" s="219">
        <v>0.225</v>
      </c>
      <c r="I44" s="219">
        <v>0.215</v>
      </c>
      <c r="J44" s="219">
        <v>0.176</v>
      </c>
      <c r="K44" s="96"/>
    </row>
    <row r="45" spans="1:11" s="97" customFormat="1" ht="11.25" customHeight="1">
      <c r="A45" s="99" t="s">
        <v>34</v>
      </c>
      <c r="B45" s="93"/>
      <c r="C45" s="94">
        <v>35</v>
      </c>
      <c r="D45" s="94">
        <v>28</v>
      </c>
      <c r="E45" s="94">
        <v>27</v>
      </c>
      <c r="F45" s="95"/>
      <c r="G45" s="95"/>
      <c r="H45" s="219">
        <v>1.105</v>
      </c>
      <c r="I45" s="219">
        <v>0.864</v>
      </c>
      <c r="J45" s="219">
        <v>0.84</v>
      </c>
      <c r="K45" s="96"/>
    </row>
    <row r="46" spans="1:11" s="97" customFormat="1" ht="11.25" customHeight="1">
      <c r="A46" s="99" t="s">
        <v>35</v>
      </c>
      <c r="B46" s="93"/>
      <c r="C46" s="94">
        <v>34</v>
      </c>
      <c r="D46" s="94">
        <v>26</v>
      </c>
      <c r="E46" s="94">
        <v>25</v>
      </c>
      <c r="F46" s="95"/>
      <c r="G46" s="95"/>
      <c r="H46" s="219">
        <v>1.36</v>
      </c>
      <c r="I46" s="219">
        <v>1.04</v>
      </c>
      <c r="J46" s="219">
        <v>0.95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>
        <v>11</v>
      </c>
      <c r="D48" s="94">
        <v>10</v>
      </c>
      <c r="E48" s="94">
        <v>6</v>
      </c>
      <c r="F48" s="95"/>
      <c r="G48" s="95"/>
      <c r="H48" s="219">
        <v>0.418</v>
      </c>
      <c r="I48" s="219">
        <v>0.38</v>
      </c>
      <c r="J48" s="219">
        <v>0.228</v>
      </c>
      <c r="K48" s="96"/>
    </row>
    <row r="49" spans="1:11" s="97" customFormat="1" ht="11.25" customHeight="1">
      <c r="A49" s="99" t="s">
        <v>38</v>
      </c>
      <c r="B49" s="93"/>
      <c r="C49" s="94">
        <v>9</v>
      </c>
      <c r="D49" s="94">
        <v>7</v>
      </c>
      <c r="E49" s="94">
        <v>6</v>
      </c>
      <c r="F49" s="95"/>
      <c r="G49" s="95"/>
      <c r="H49" s="219">
        <v>0.522</v>
      </c>
      <c r="I49" s="219">
        <v>0.29</v>
      </c>
      <c r="J49" s="219">
        <v>0.33</v>
      </c>
      <c r="K49" s="96"/>
    </row>
    <row r="50" spans="1:11" s="106" customFormat="1" ht="11.25" customHeight="1">
      <c r="A50" s="107" t="s">
        <v>39</v>
      </c>
      <c r="B50" s="101"/>
      <c r="C50" s="102">
        <v>132</v>
      </c>
      <c r="D50" s="102">
        <v>117</v>
      </c>
      <c r="E50" s="102">
        <v>107</v>
      </c>
      <c r="F50" s="103">
        <f>IF(D50&gt;0,100*E50/D50,0)</f>
        <v>91.45299145299145</v>
      </c>
      <c r="G50" s="104"/>
      <c r="H50" s="220">
        <v>5.703000000000001</v>
      </c>
      <c r="I50" s="221">
        <v>4.976</v>
      </c>
      <c r="J50" s="221">
        <v>4.552</v>
      </c>
      <c r="K50" s="105">
        <v>91.47909967845658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54</v>
      </c>
      <c r="D52" s="102">
        <v>54</v>
      </c>
      <c r="E52" s="102">
        <v>54</v>
      </c>
      <c r="F52" s="103">
        <v>100</v>
      </c>
      <c r="G52" s="104"/>
      <c r="H52" s="220">
        <v>5.052</v>
      </c>
      <c r="I52" s="221">
        <v>5.052</v>
      </c>
      <c r="J52" s="221">
        <v>5.052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223</v>
      </c>
      <c r="D54" s="94">
        <v>207</v>
      </c>
      <c r="E54" s="94">
        <v>228</v>
      </c>
      <c r="F54" s="95"/>
      <c r="G54" s="95"/>
      <c r="H54" s="219">
        <v>21.582</v>
      </c>
      <c r="I54" s="219">
        <v>16.96</v>
      </c>
      <c r="J54" s="219">
        <v>19.42</v>
      </c>
      <c r="K54" s="96"/>
    </row>
    <row r="55" spans="1:11" s="97" customFormat="1" ht="11.25" customHeight="1">
      <c r="A55" s="99" t="s">
        <v>42</v>
      </c>
      <c r="B55" s="93"/>
      <c r="C55" s="94">
        <v>340</v>
      </c>
      <c r="D55" s="94">
        <v>275</v>
      </c>
      <c r="E55" s="94">
        <v>142</v>
      </c>
      <c r="F55" s="95"/>
      <c r="G55" s="95"/>
      <c r="H55" s="219">
        <v>26.051</v>
      </c>
      <c r="I55" s="219">
        <v>21.5</v>
      </c>
      <c r="J55" s="219">
        <v>10.42</v>
      </c>
      <c r="K55" s="96"/>
    </row>
    <row r="56" spans="1:11" s="97" customFormat="1" ht="11.25" customHeight="1">
      <c r="A56" s="99" t="s">
        <v>43</v>
      </c>
      <c r="B56" s="93"/>
      <c r="C56" s="94">
        <v>75</v>
      </c>
      <c r="D56" s="94">
        <v>58</v>
      </c>
      <c r="E56" s="94">
        <v>52.95</v>
      </c>
      <c r="F56" s="95"/>
      <c r="G56" s="95"/>
      <c r="H56" s="219">
        <v>0.477</v>
      </c>
      <c r="I56" s="219">
        <v>1.465</v>
      </c>
      <c r="J56" s="219">
        <v>1.583</v>
      </c>
      <c r="K56" s="96"/>
    </row>
    <row r="57" spans="1:11" s="97" customFormat="1" ht="11.25" customHeight="1">
      <c r="A57" s="99" t="s">
        <v>44</v>
      </c>
      <c r="B57" s="93"/>
      <c r="C57" s="94">
        <v>34</v>
      </c>
      <c r="D57" s="94">
        <v>19</v>
      </c>
      <c r="E57" s="94">
        <v>17</v>
      </c>
      <c r="F57" s="95"/>
      <c r="G57" s="95"/>
      <c r="H57" s="219">
        <v>0.6</v>
      </c>
      <c r="I57" s="219">
        <v>0.345</v>
      </c>
      <c r="J57" s="219">
        <v>0.31</v>
      </c>
      <c r="K57" s="96"/>
    </row>
    <row r="58" spans="1:11" s="97" customFormat="1" ht="11.25" customHeight="1">
      <c r="A58" s="99" t="s">
        <v>45</v>
      </c>
      <c r="B58" s="93"/>
      <c r="C58" s="94">
        <v>635</v>
      </c>
      <c r="D58" s="94">
        <v>574</v>
      </c>
      <c r="E58" s="94">
        <v>593</v>
      </c>
      <c r="F58" s="95"/>
      <c r="G58" s="95"/>
      <c r="H58" s="219">
        <v>43.748</v>
      </c>
      <c r="I58" s="219">
        <v>42.646</v>
      </c>
      <c r="J58" s="219">
        <v>49.679</v>
      </c>
      <c r="K58" s="96"/>
    </row>
    <row r="59" spans="1:11" s="106" customFormat="1" ht="11.25" customHeight="1">
      <c r="A59" s="100" t="s">
        <v>46</v>
      </c>
      <c r="B59" s="101"/>
      <c r="C59" s="102">
        <v>1307</v>
      </c>
      <c r="D59" s="102">
        <v>1133</v>
      </c>
      <c r="E59" s="102">
        <v>1032.95</v>
      </c>
      <c r="F59" s="103">
        <f>IF(D59&gt;0,100*E59/D59,0)</f>
        <v>91.16946160635482</v>
      </c>
      <c r="G59" s="104"/>
      <c r="H59" s="220">
        <v>92.458</v>
      </c>
      <c r="I59" s="221">
        <v>82.916</v>
      </c>
      <c r="J59" s="221">
        <v>81.412</v>
      </c>
      <c r="K59" s="105">
        <f>IF(I59&gt;0,100*J59/I59,0)</f>
        <v>98.18611606927495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532</v>
      </c>
      <c r="D61" s="94">
        <v>540</v>
      </c>
      <c r="E61" s="94">
        <v>540</v>
      </c>
      <c r="F61" s="95"/>
      <c r="G61" s="95"/>
      <c r="H61" s="219">
        <v>51.92</v>
      </c>
      <c r="I61" s="219">
        <v>50.2</v>
      </c>
      <c r="J61" s="219">
        <v>62</v>
      </c>
      <c r="K61" s="96"/>
    </row>
    <row r="62" spans="1:11" s="97" customFormat="1" ht="11.25" customHeight="1">
      <c r="A62" s="99" t="s">
        <v>48</v>
      </c>
      <c r="B62" s="93"/>
      <c r="C62" s="94">
        <v>549</v>
      </c>
      <c r="D62" s="94">
        <v>542</v>
      </c>
      <c r="E62" s="94">
        <v>537</v>
      </c>
      <c r="F62" s="95"/>
      <c r="G62" s="95"/>
      <c r="H62" s="219">
        <v>18.918</v>
      </c>
      <c r="I62" s="219">
        <v>17.925</v>
      </c>
      <c r="J62" s="219">
        <v>18.295</v>
      </c>
      <c r="K62" s="96"/>
    </row>
    <row r="63" spans="1:11" s="97" customFormat="1" ht="11.25" customHeight="1">
      <c r="A63" s="99" t="s">
        <v>49</v>
      </c>
      <c r="B63" s="93"/>
      <c r="C63" s="94">
        <v>174</v>
      </c>
      <c r="D63" s="94">
        <v>174</v>
      </c>
      <c r="E63" s="94">
        <v>174</v>
      </c>
      <c r="F63" s="95"/>
      <c r="G63" s="95"/>
      <c r="H63" s="219">
        <v>7.997</v>
      </c>
      <c r="I63" s="219">
        <v>7.184</v>
      </c>
      <c r="J63" s="219">
        <v>7.788</v>
      </c>
      <c r="K63" s="96"/>
    </row>
    <row r="64" spans="1:11" s="106" customFormat="1" ht="11.25" customHeight="1">
      <c r="A64" s="100" t="s">
        <v>50</v>
      </c>
      <c r="B64" s="101"/>
      <c r="C64" s="102">
        <v>1255</v>
      </c>
      <c r="D64" s="102">
        <v>1256</v>
      </c>
      <c r="E64" s="102">
        <v>1251</v>
      </c>
      <c r="F64" s="103">
        <f>IF(D64&gt;0,100*E64/D64,0)</f>
        <v>99.60191082802548</v>
      </c>
      <c r="G64" s="104"/>
      <c r="H64" s="220">
        <v>78.835</v>
      </c>
      <c r="I64" s="221">
        <v>75.309</v>
      </c>
      <c r="J64" s="221">
        <v>88.083</v>
      </c>
      <c r="K64" s="105">
        <v>116.96211608174322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2408</v>
      </c>
      <c r="D66" s="102">
        <v>2636</v>
      </c>
      <c r="E66" s="102">
        <v>2380</v>
      </c>
      <c r="F66" s="103">
        <f>IF(D66&gt;0,100*E66/D66,0)</f>
        <v>90.28831562974203</v>
      </c>
      <c r="G66" s="104"/>
      <c r="H66" s="220">
        <v>288.474</v>
      </c>
      <c r="I66" s="221">
        <v>223.734</v>
      </c>
      <c r="J66" s="221">
        <v>206.791</v>
      </c>
      <c r="K66" s="105">
        <v>92.42716797625751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21521</v>
      </c>
      <c r="D68" s="94">
        <v>21400</v>
      </c>
      <c r="E68" s="94">
        <v>19910</v>
      </c>
      <c r="F68" s="95"/>
      <c r="G68" s="95"/>
      <c r="H68" s="219">
        <v>1569.311</v>
      </c>
      <c r="I68" s="219">
        <v>1845</v>
      </c>
      <c r="J68" s="219">
        <v>1710</v>
      </c>
      <c r="K68" s="96"/>
    </row>
    <row r="69" spans="1:11" s="97" customFormat="1" ht="11.25" customHeight="1">
      <c r="A69" s="99" t="s">
        <v>53</v>
      </c>
      <c r="B69" s="93"/>
      <c r="C69" s="94">
        <v>2811</v>
      </c>
      <c r="D69" s="94">
        <v>2700</v>
      </c>
      <c r="E69" s="94">
        <v>2415</v>
      </c>
      <c r="F69" s="95"/>
      <c r="G69" s="95"/>
      <c r="H69" s="219">
        <v>202.715</v>
      </c>
      <c r="I69" s="219">
        <v>230</v>
      </c>
      <c r="J69" s="219">
        <v>208</v>
      </c>
      <c r="K69" s="96"/>
    </row>
    <row r="70" spans="1:11" s="106" customFormat="1" ht="11.25" customHeight="1">
      <c r="A70" s="100" t="s">
        <v>54</v>
      </c>
      <c r="B70" s="101"/>
      <c r="C70" s="102">
        <v>24332</v>
      </c>
      <c r="D70" s="102">
        <v>24100</v>
      </c>
      <c r="E70" s="102">
        <v>22325</v>
      </c>
      <c r="F70" s="103">
        <v>92.63485477178423</v>
      </c>
      <c r="G70" s="104"/>
      <c r="H70" s="220">
        <v>1772.0259999999998</v>
      </c>
      <c r="I70" s="221">
        <v>2075</v>
      </c>
      <c r="J70" s="221">
        <v>1918</v>
      </c>
      <c r="K70" s="105">
        <v>92.43373493975903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10940</v>
      </c>
      <c r="D72" s="94">
        <v>10698</v>
      </c>
      <c r="E72" s="94">
        <v>10380</v>
      </c>
      <c r="F72" s="95"/>
      <c r="G72" s="95"/>
      <c r="H72" s="219">
        <v>1107.706</v>
      </c>
      <c r="I72" s="219">
        <v>1008.867</v>
      </c>
      <c r="J72" s="219">
        <v>993.771</v>
      </c>
      <c r="K72" s="96"/>
    </row>
    <row r="73" spans="1:11" s="97" customFormat="1" ht="11.25" customHeight="1">
      <c r="A73" s="99" t="s">
        <v>56</v>
      </c>
      <c r="B73" s="93"/>
      <c r="C73" s="94">
        <v>1754</v>
      </c>
      <c r="D73" s="94">
        <v>1759</v>
      </c>
      <c r="E73" s="94">
        <v>1696</v>
      </c>
      <c r="F73" s="95"/>
      <c r="G73" s="95"/>
      <c r="H73" s="219">
        <v>50.962</v>
      </c>
      <c r="I73" s="219">
        <v>52.435</v>
      </c>
      <c r="J73" s="219">
        <v>50.861</v>
      </c>
      <c r="K73" s="96"/>
    </row>
    <row r="74" spans="1:11" s="97" customFormat="1" ht="11.25" customHeight="1">
      <c r="A74" s="99" t="s">
        <v>57</v>
      </c>
      <c r="B74" s="93"/>
      <c r="C74" s="94">
        <v>249</v>
      </c>
      <c r="D74" s="94">
        <v>250</v>
      </c>
      <c r="E74" s="94">
        <v>12</v>
      </c>
      <c r="F74" s="95"/>
      <c r="G74" s="95"/>
      <c r="H74" s="219">
        <v>8.872</v>
      </c>
      <c r="I74" s="219">
        <v>8.75</v>
      </c>
      <c r="J74" s="219">
        <v>0.42</v>
      </c>
      <c r="K74" s="96"/>
    </row>
    <row r="75" spans="1:11" s="97" customFormat="1" ht="11.25" customHeight="1">
      <c r="A75" s="99" t="s">
        <v>58</v>
      </c>
      <c r="B75" s="93"/>
      <c r="C75" s="94">
        <v>4016</v>
      </c>
      <c r="D75" s="94">
        <v>4016</v>
      </c>
      <c r="E75" s="94">
        <v>3922</v>
      </c>
      <c r="F75" s="95"/>
      <c r="G75" s="95"/>
      <c r="H75" s="219">
        <v>363.535</v>
      </c>
      <c r="I75" s="219">
        <v>356.378</v>
      </c>
      <c r="J75" s="219">
        <v>356.076</v>
      </c>
      <c r="K75" s="96"/>
    </row>
    <row r="76" spans="1:11" s="97" customFormat="1" ht="11.25" customHeight="1">
      <c r="A76" s="99" t="s">
        <v>59</v>
      </c>
      <c r="B76" s="93"/>
      <c r="C76" s="94">
        <v>187</v>
      </c>
      <c r="D76" s="94">
        <v>175</v>
      </c>
      <c r="E76" s="94">
        <v>170</v>
      </c>
      <c r="F76" s="95"/>
      <c r="G76" s="95"/>
      <c r="H76" s="219">
        <v>9.03</v>
      </c>
      <c r="I76" s="219">
        <v>4.5</v>
      </c>
      <c r="J76" s="219">
        <v>4.364</v>
      </c>
      <c r="K76" s="96"/>
    </row>
    <row r="77" spans="1:11" s="97" customFormat="1" ht="11.25" customHeight="1">
      <c r="A77" s="99" t="s">
        <v>60</v>
      </c>
      <c r="B77" s="93"/>
      <c r="C77" s="94">
        <v>180</v>
      </c>
      <c r="D77" s="94">
        <v>58</v>
      </c>
      <c r="E77" s="94">
        <v>124</v>
      </c>
      <c r="F77" s="95"/>
      <c r="G77" s="95"/>
      <c r="H77" s="219">
        <v>6.228</v>
      </c>
      <c r="I77" s="219">
        <v>3.28</v>
      </c>
      <c r="J77" s="219">
        <v>5.26</v>
      </c>
      <c r="K77" s="96"/>
    </row>
    <row r="78" spans="1:11" s="97" customFormat="1" ht="11.25" customHeight="1">
      <c r="A78" s="99" t="s">
        <v>61</v>
      </c>
      <c r="B78" s="93"/>
      <c r="C78" s="94">
        <v>905</v>
      </c>
      <c r="D78" s="94">
        <v>895</v>
      </c>
      <c r="E78" s="94">
        <v>860</v>
      </c>
      <c r="F78" s="95"/>
      <c r="G78" s="95"/>
      <c r="H78" s="219">
        <v>59.726</v>
      </c>
      <c r="I78" s="219">
        <v>60.12</v>
      </c>
      <c r="J78" s="219">
        <v>54.375</v>
      </c>
      <c r="K78" s="96"/>
    </row>
    <row r="79" spans="1:11" s="97" customFormat="1" ht="11.25" customHeight="1">
      <c r="A79" s="99" t="s">
        <v>62</v>
      </c>
      <c r="B79" s="93"/>
      <c r="C79" s="94">
        <v>7716</v>
      </c>
      <c r="D79" s="94">
        <v>7661</v>
      </c>
      <c r="E79" s="94">
        <v>4965</v>
      </c>
      <c r="F79" s="95"/>
      <c r="G79" s="95"/>
      <c r="H79" s="219">
        <v>879.78</v>
      </c>
      <c r="I79" s="219">
        <v>799.862</v>
      </c>
      <c r="J79" s="219">
        <v>563.097</v>
      </c>
      <c r="K79" s="96"/>
    </row>
    <row r="80" spans="1:11" s="106" customFormat="1" ht="11.25" customHeight="1">
      <c r="A80" s="107" t="s">
        <v>63</v>
      </c>
      <c r="B80" s="101"/>
      <c r="C80" s="102">
        <v>25947</v>
      </c>
      <c r="D80" s="102">
        <v>25512</v>
      </c>
      <c r="E80" s="102">
        <v>22129</v>
      </c>
      <c r="F80" s="103">
        <v>86.73957353402321</v>
      </c>
      <c r="G80" s="104"/>
      <c r="H80" s="220">
        <v>2485.839</v>
      </c>
      <c r="I80" s="221">
        <v>2294.1919999999996</v>
      </c>
      <c r="J80" s="221">
        <v>2028.2240000000002</v>
      </c>
      <c r="K80" s="105">
        <f>IF(I80&gt;0,100*J80/I80,0)</f>
        <v>88.40689881230519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627</v>
      </c>
      <c r="D82" s="94">
        <v>627</v>
      </c>
      <c r="E82" s="94">
        <v>622</v>
      </c>
      <c r="F82" s="95"/>
      <c r="G82" s="95"/>
      <c r="H82" s="219">
        <v>64.156</v>
      </c>
      <c r="I82" s="219">
        <v>64.156</v>
      </c>
      <c r="J82" s="219">
        <v>54.222</v>
      </c>
      <c r="K82" s="96"/>
    </row>
    <row r="83" spans="1:11" s="97" customFormat="1" ht="11.25" customHeight="1">
      <c r="A83" s="99" t="s">
        <v>65</v>
      </c>
      <c r="B83" s="93"/>
      <c r="C83" s="94">
        <v>263</v>
      </c>
      <c r="D83" s="94">
        <v>278</v>
      </c>
      <c r="E83" s="94">
        <v>267</v>
      </c>
      <c r="F83" s="95"/>
      <c r="G83" s="95"/>
      <c r="H83" s="219">
        <v>18.442</v>
      </c>
      <c r="I83" s="219">
        <v>19.931</v>
      </c>
      <c r="J83" s="219">
        <v>18.285</v>
      </c>
      <c r="K83" s="96"/>
    </row>
    <row r="84" spans="1:11" s="106" customFormat="1" ht="11.25" customHeight="1">
      <c r="A84" s="100" t="s">
        <v>66</v>
      </c>
      <c r="B84" s="101"/>
      <c r="C84" s="102">
        <v>890</v>
      </c>
      <c r="D84" s="102">
        <v>905</v>
      </c>
      <c r="E84" s="102">
        <v>889</v>
      </c>
      <c r="F84" s="103">
        <v>98.23204419889503</v>
      </c>
      <c r="G84" s="104"/>
      <c r="H84" s="220">
        <v>82.59800000000001</v>
      </c>
      <c r="I84" s="221">
        <v>84.087</v>
      </c>
      <c r="J84" s="221">
        <v>72.507</v>
      </c>
      <c r="K84" s="105">
        <v>86.22854900281851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62715</v>
      </c>
      <c r="D87" s="117">
        <v>61789</v>
      </c>
      <c r="E87" s="117">
        <v>55864.95</v>
      </c>
      <c r="F87" s="118">
        <f>IF(D87&gt;0,100*E87/D87,0)</f>
        <v>90.41245205457282</v>
      </c>
      <c r="G87" s="104"/>
      <c r="H87" s="224">
        <v>5233.5419999999995</v>
      </c>
      <c r="I87" s="225">
        <v>5231.496</v>
      </c>
      <c r="J87" s="225">
        <v>4747.004</v>
      </c>
      <c r="K87" s="118">
        <f>IF(I87&gt;0,100*J87/I87,0)</f>
        <v>90.73893968379217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89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6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>
        <v>1</v>
      </c>
      <c r="F17" s="103"/>
      <c r="G17" s="104"/>
      <c r="H17" s="220"/>
      <c r="I17" s="221"/>
      <c r="J17" s="221">
        <v>0.017</v>
      </c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2122</v>
      </c>
      <c r="D24" s="102">
        <v>1991</v>
      </c>
      <c r="E24" s="102">
        <v>1782</v>
      </c>
      <c r="F24" s="103">
        <v>89.50276243093923</v>
      </c>
      <c r="G24" s="104"/>
      <c r="H24" s="220">
        <v>174.075</v>
      </c>
      <c r="I24" s="221">
        <v>141.692</v>
      </c>
      <c r="J24" s="221">
        <v>110.481</v>
      </c>
      <c r="K24" s="105">
        <v>77.97264489173699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40</v>
      </c>
      <c r="D26" s="102">
        <v>80</v>
      </c>
      <c r="E26" s="102">
        <v>92</v>
      </c>
      <c r="F26" s="103">
        <v>115</v>
      </c>
      <c r="G26" s="104"/>
      <c r="H26" s="220">
        <v>3.2</v>
      </c>
      <c r="I26" s="221">
        <v>10</v>
      </c>
      <c r="J26" s="221">
        <v>7.5</v>
      </c>
      <c r="K26" s="105">
        <v>75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25</v>
      </c>
      <c r="D28" s="94"/>
      <c r="E28" s="94"/>
      <c r="F28" s="95"/>
      <c r="G28" s="95"/>
      <c r="H28" s="219">
        <v>1.75</v>
      </c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>
        <v>1</v>
      </c>
      <c r="D29" s="94">
        <v>2</v>
      </c>
      <c r="E29" s="94">
        <v>2</v>
      </c>
      <c r="F29" s="95"/>
      <c r="G29" s="95"/>
      <c r="H29" s="219">
        <v>0.04</v>
      </c>
      <c r="I29" s="219">
        <v>0.1</v>
      </c>
      <c r="J29" s="219">
        <v>0.09</v>
      </c>
      <c r="K29" s="96"/>
    </row>
    <row r="30" spans="1:11" s="97" customFormat="1" ht="11.25" customHeight="1">
      <c r="A30" s="99" t="s">
        <v>22</v>
      </c>
      <c r="B30" s="93"/>
      <c r="C30" s="94">
        <v>545</v>
      </c>
      <c r="D30" s="94">
        <v>623</v>
      </c>
      <c r="E30" s="94">
        <v>594</v>
      </c>
      <c r="F30" s="95"/>
      <c r="G30" s="95"/>
      <c r="H30" s="219">
        <v>42.64</v>
      </c>
      <c r="I30" s="219">
        <v>47.597</v>
      </c>
      <c r="J30" s="219">
        <v>39.798</v>
      </c>
      <c r="K30" s="96"/>
    </row>
    <row r="31" spans="1:11" s="106" customFormat="1" ht="11.25" customHeight="1">
      <c r="A31" s="107" t="s">
        <v>23</v>
      </c>
      <c r="B31" s="101"/>
      <c r="C31" s="102">
        <v>571</v>
      </c>
      <c r="D31" s="102">
        <v>625</v>
      </c>
      <c r="E31" s="102">
        <v>596</v>
      </c>
      <c r="F31" s="103">
        <v>95.36</v>
      </c>
      <c r="G31" s="104"/>
      <c r="H31" s="220">
        <v>44.43</v>
      </c>
      <c r="I31" s="221">
        <v>47.697</v>
      </c>
      <c r="J31" s="221">
        <v>39.888000000000005</v>
      </c>
      <c r="K31" s="105">
        <v>83.62790112585698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>
        <v>50</v>
      </c>
      <c r="D35" s="94">
        <v>55</v>
      </c>
      <c r="E35" s="94">
        <v>60</v>
      </c>
      <c r="F35" s="95"/>
      <c r="G35" s="95"/>
      <c r="H35" s="219">
        <v>1.25</v>
      </c>
      <c r="I35" s="219">
        <v>1.4</v>
      </c>
      <c r="J35" s="219">
        <v>2.5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>
        <v>50</v>
      </c>
      <c r="D37" s="102">
        <v>55</v>
      </c>
      <c r="E37" s="102">
        <v>60</v>
      </c>
      <c r="F37" s="103">
        <v>109.0909090909091</v>
      </c>
      <c r="G37" s="104"/>
      <c r="H37" s="220">
        <v>1.25</v>
      </c>
      <c r="I37" s="221">
        <v>1.4</v>
      </c>
      <c r="J37" s="221">
        <v>2.5</v>
      </c>
      <c r="K37" s="105">
        <v>178.57142857142858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143</v>
      </c>
      <c r="D54" s="94">
        <v>107</v>
      </c>
      <c r="E54" s="94">
        <v>110</v>
      </c>
      <c r="F54" s="95"/>
      <c r="G54" s="95"/>
      <c r="H54" s="219">
        <v>11.583</v>
      </c>
      <c r="I54" s="219">
        <v>8.56</v>
      </c>
      <c r="J54" s="219">
        <v>8.8</v>
      </c>
      <c r="K54" s="96"/>
    </row>
    <row r="55" spans="1:11" s="97" customFormat="1" ht="11.25" customHeight="1">
      <c r="A55" s="99" t="s">
        <v>42</v>
      </c>
      <c r="B55" s="93"/>
      <c r="C55" s="94">
        <v>226</v>
      </c>
      <c r="D55" s="94">
        <v>200</v>
      </c>
      <c r="E55" s="94">
        <v>76</v>
      </c>
      <c r="F55" s="95"/>
      <c r="G55" s="95"/>
      <c r="H55" s="219">
        <v>19.21</v>
      </c>
      <c r="I55" s="219">
        <v>17</v>
      </c>
      <c r="J55" s="219">
        <v>6.46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>
        <v>0.013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480</v>
      </c>
      <c r="D58" s="94">
        <v>445</v>
      </c>
      <c r="E58" s="94">
        <v>465</v>
      </c>
      <c r="F58" s="95"/>
      <c r="G58" s="95"/>
      <c r="H58" s="219">
        <v>37.68</v>
      </c>
      <c r="I58" s="219">
        <v>37.91</v>
      </c>
      <c r="J58" s="219">
        <v>44.175</v>
      </c>
      <c r="K58" s="96"/>
    </row>
    <row r="59" spans="1:11" s="106" customFormat="1" ht="11.25" customHeight="1">
      <c r="A59" s="100" t="s">
        <v>46</v>
      </c>
      <c r="B59" s="101"/>
      <c r="C59" s="102">
        <v>849</v>
      </c>
      <c r="D59" s="102">
        <v>752</v>
      </c>
      <c r="E59" s="102">
        <v>651</v>
      </c>
      <c r="F59" s="103">
        <v>86.56914893617021</v>
      </c>
      <c r="G59" s="104"/>
      <c r="H59" s="220">
        <v>68.473</v>
      </c>
      <c r="I59" s="221">
        <v>63.47</v>
      </c>
      <c r="J59" s="221">
        <v>59.448</v>
      </c>
      <c r="K59" s="105">
        <v>93.66314794391052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22</v>
      </c>
      <c r="D66" s="102">
        <v>22</v>
      </c>
      <c r="E66" s="102">
        <v>35</v>
      </c>
      <c r="F66" s="103">
        <v>159.0909090909091</v>
      </c>
      <c r="G66" s="104"/>
      <c r="H66" s="220">
        <v>1.65</v>
      </c>
      <c r="I66" s="221">
        <v>1.49</v>
      </c>
      <c r="J66" s="221">
        <v>1.575</v>
      </c>
      <c r="K66" s="105">
        <v>105.70469798657719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21500</v>
      </c>
      <c r="D68" s="94">
        <v>21400</v>
      </c>
      <c r="E68" s="94">
        <v>19910</v>
      </c>
      <c r="F68" s="95"/>
      <c r="G68" s="95"/>
      <c r="H68" s="219">
        <v>1569.3</v>
      </c>
      <c r="I68" s="219">
        <v>1845</v>
      </c>
      <c r="J68" s="219">
        <v>1710</v>
      </c>
      <c r="K68" s="96"/>
    </row>
    <row r="69" spans="1:11" s="97" customFormat="1" ht="11.25" customHeight="1">
      <c r="A69" s="99" t="s">
        <v>53</v>
      </c>
      <c r="B69" s="93"/>
      <c r="C69" s="94">
        <v>2800</v>
      </c>
      <c r="D69" s="94">
        <v>2700</v>
      </c>
      <c r="E69" s="94">
        <v>2415</v>
      </c>
      <c r="F69" s="95"/>
      <c r="G69" s="95"/>
      <c r="H69" s="219">
        <v>203</v>
      </c>
      <c r="I69" s="219">
        <v>230</v>
      </c>
      <c r="J69" s="219">
        <v>208</v>
      </c>
      <c r="K69" s="96"/>
    </row>
    <row r="70" spans="1:11" s="106" customFormat="1" ht="11.25" customHeight="1">
      <c r="A70" s="100" t="s">
        <v>54</v>
      </c>
      <c r="B70" s="101"/>
      <c r="C70" s="102">
        <v>24300</v>
      </c>
      <c r="D70" s="102">
        <v>24100</v>
      </c>
      <c r="E70" s="102">
        <v>22325</v>
      </c>
      <c r="F70" s="103">
        <v>92.63485477178423</v>
      </c>
      <c r="G70" s="104"/>
      <c r="H70" s="220">
        <v>1772.3</v>
      </c>
      <c r="I70" s="221">
        <v>2075</v>
      </c>
      <c r="J70" s="221">
        <v>1918</v>
      </c>
      <c r="K70" s="105">
        <v>92.43373493975903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5</v>
      </c>
      <c r="D72" s="94">
        <v>10</v>
      </c>
      <c r="E72" s="94"/>
      <c r="F72" s="95"/>
      <c r="G72" s="95"/>
      <c r="H72" s="219">
        <v>0.25</v>
      </c>
      <c r="I72" s="219">
        <v>0.5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450</v>
      </c>
      <c r="D73" s="94">
        <v>1019</v>
      </c>
      <c r="E73" s="94">
        <v>1019</v>
      </c>
      <c r="F73" s="95"/>
      <c r="G73" s="95"/>
      <c r="H73" s="219">
        <v>12.2</v>
      </c>
      <c r="I73" s="219">
        <v>20.995</v>
      </c>
      <c r="J73" s="219">
        <v>20.995</v>
      </c>
      <c r="K73" s="96"/>
    </row>
    <row r="74" spans="1:11" s="97" customFormat="1" ht="11.25" customHeight="1">
      <c r="A74" s="99" t="s">
        <v>57</v>
      </c>
      <c r="B74" s="93"/>
      <c r="C74" s="94">
        <v>58</v>
      </c>
      <c r="D74" s="94"/>
      <c r="E74" s="94"/>
      <c r="F74" s="95"/>
      <c r="G74" s="95"/>
      <c r="H74" s="219">
        <v>2.03</v>
      </c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/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>
        <v>51</v>
      </c>
      <c r="D76" s="94">
        <v>30</v>
      </c>
      <c r="E76" s="94"/>
      <c r="F76" s="95"/>
      <c r="G76" s="95"/>
      <c r="H76" s="219">
        <v>3.72</v>
      </c>
      <c r="I76" s="219">
        <v>2.17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35</v>
      </c>
      <c r="D77" s="94">
        <v>28</v>
      </c>
      <c r="E77" s="94">
        <v>28</v>
      </c>
      <c r="F77" s="95"/>
      <c r="G77" s="95"/>
      <c r="H77" s="219">
        <v>2.67</v>
      </c>
      <c r="I77" s="219">
        <v>2.38</v>
      </c>
      <c r="J77" s="219">
        <v>2.38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>
        <v>7399</v>
      </c>
      <c r="D79" s="94">
        <v>7489.7325</v>
      </c>
      <c r="E79" s="94">
        <v>7511</v>
      </c>
      <c r="F79" s="95"/>
      <c r="G79" s="95"/>
      <c r="H79" s="219">
        <v>719.193</v>
      </c>
      <c r="I79" s="219">
        <v>751.078</v>
      </c>
      <c r="J79" s="219">
        <v>497.598</v>
      </c>
      <c r="K79" s="96"/>
    </row>
    <row r="80" spans="1:11" s="106" customFormat="1" ht="11.25" customHeight="1">
      <c r="A80" s="107" t="s">
        <v>63</v>
      </c>
      <c r="B80" s="101"/>
      <c r="C80" s="102">
        <v>7998</v>
      </c>
      <c r="D80" s="102">
        <v>8576.7325</v>
      </c>
      <c r="E80" s="102">
        <v>8558</v>
      </c>
      <c r="F80" s="103">
        <v>99.78158931737698</v>
      </c>
      <c r="G80" s="104"/>
      <c r="H80" s="220">
        <v>740.063</v>
      </c>
      <c r="I80" s="221">
        <v>777.1229999999999</v>
      </c>
      <c r="J80" s="221">
        <v>520.973</v>
      </c>
      <c r="K80" s="105">
        <v>67.03867984862113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35952</v>
      </c>
      <c r="D87" s="117">
        <v>36201.7325</v>
      </c>
      <c r="E87" s="117">
        <v>34100</v>
      </c>
      <c r="F87" s="118">
        <f>IF(D87&gt;0,100*E87/D87,0)</f>
        <v>94.19438696752981</v>
      </c>
      <c r="G87" s="104"/>
      <c r="H87" s="224">
        <v>2805.441</v>
      </c>
      <c r="I87" s="225">
        <v>3117.872</v>
      </c>
      <c r="J87" s="225">
        <v>2660.382</v>
      </c>
      <c r="K87" s="118">
        <f>IF(I87&gt;0,100*J87/I87,0)</f>
        <v>85.32685113436345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90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7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2</v>
      </c>
      <c r="D17" s="102">
        <v>1</v>
      </c>
      <c r="E17" s="102">
        <v>1</v>
      </c>
      <c r="F17" s="103">
        <v>100</v>
      </c>
      <c r="G17" s="104"/>
      <c r="H17" s="220">
        <v>0.068</v>
      </c>
      <c r="I17" s="221">
        <v>0.01</v>
      </c>
      <c r="J17" s="221">
        <v>0.01</v>
      </c>
      <c r="K17" s="105">
        <v>100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918</v>
      </c>
      <c r="D24" s="102">
        <v>1039</v>
      </c>
      <c r="E24" s="102">
        <v>951</v>
      </c>
      <c r="F24" s="103">
        <v>91.53031761308951</v>
      </c>
      <c r="G24" s="104"/>
      <c r="H24" s="220">
        <v>34.8</v>
      </c>
      <c r="I24" s="221">
        <v>32.543</v>
      </c>
      <c r="J24" s="221">
        <v>28.107</v>
      </c>
      <c r="K24" s="105">
        <v>86.36880435116615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100</v>
      </c>
      <c r="D26" s="102">
        <v>105</v>
      </c>
      <c r="E26" s="102">
        <v>105</v>
      </c>
      <c r="F26" s="103">
        <v>100</v>
      </c>
      <c r="G26" s="104"/>
      <c r="H26" s="220">
        <v>2.6</v>
      </c>
      <c r="I26" s="221">
        <v>2.6</v>
      </c>
      <c r="J26" s="221">
        <v>2.7</v>
      </c>
      <c r="K26" s="105">
        <v>103.84615384615384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12</v>
      </c>
      <c r="D28" s="94">
        <v>18</v>
      </c>
      <c r="E28" s="94">
        <v>10</v>
      </c>
      <c r="F28" s="95"/>
      <c r="G28" s="95"/>
      <c r="H28" s="219">
        <v>0.36</v>
      </c>
      <c r="I28" s="219">
        <v>0.68</v>
      </c>
      <c r="J28" s="219">
        <v>0.4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104</v>
      </c>
      <c r="D30" s="94">
        <v>156</v>
      </c>
      <c r="E30" s="94">
        <v>124</v>
      </c>
      <c r="F30" s="95"/>
      <c r="G30" s="95"/>
      <c r="H30" s="219">
        <v>2.08</v>
      </c>
      <c r="I30" s="219">
        <v>2.636</v>
      </c>
      <c r="J30" s="219">
        <v>1.845</v>
      </c>
      <c r="K30" s="96"/>
    </row>
    <row r="31" spans="1:11" s="106" customFormat="1" ht="11.25" customHeight="1">
      <c r="A31" s="107" t="s">
        <v>23</v>
      </c>
      <c r="B31" s="101"/>
      <c r="C31" s="102">
        <v>116</v>
      </c>
      <c r="D31" s="102">
        <v>174</v>
      </c>
      <c r="E31" s="102">
        <v>134</v>
      </c>
      <c r="F31" s="103">
        <v>77.01149425287356</v>
      </c>
      <c r="G31" s="104"/>
      <c r="H31" s="220">
        <v>2.44</v>
      </c>
      <c r="I31" s="221">
        <v>3.3160000000000003</v>
      </c>
      <c r="J31" s="221">
        <v>2.245</v>
      </c>
      <c r="K31" s="105">
        <v>67.70205066344994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120</v>
      </c>
      <c r="D54" s="94">
        <v>135</v>
      </c>
      <c r="E54" s="94">
        <v>195</v>
      </c>
      <c r="F54" s="95"/>
      <c r="G54" s="95"/>
      <c r="H54" s="219">
        <v>5.76</v>
      </c>
      <c r="I54" s="219">
        <v>6.075</v>
      </c>
      <c r="J54" s="219">
        <v>8.775</v>
      </c>
      <c r="K54" s="96"/>
    </row>
    <row r="55" spans="1:11" s="97" customFormat="1" ht="11.25" customHeight="1">
      <c r="A55" s="99" t="s">
        <v>42</v>
      </c>
      <c r="B55" s="93"/>
      <c r="C55" s="94">
        <v>385</v>
      </c>
      <c r="D55" s="94">
        <v>400</v>
      </c>
      <c r="E55" s="94">
        <v>300</v>
      </c>
      <c r="F55" s="95"/>
      <c r="G55" s="95"/>
      <c r="H55" s="219">
        <v>15.4</v>
      </c>
      <c r="I55" s="219">
        <v>16</v>
      </c>
      <c r="J55" s="219">
        <v>12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8</v>
      </c>
      <c r="D58" s="94">
        <v>6</v>
      </c>
      <c r="E58" s="94">
        <v>8</v>
      </c>
      <c r="F58" s="95"/>
      <c r="G58" s="95"/>
      <c r="H58" s="219">
        <v>0.288</v>
      </c>
      <c r="I58" s="219">
        <v>0.154</v>
      </c>
      <c r="J58" s="219">
        <v>0.27</v>
      </c>
      <c r="K58" s="96"/>
    </row>
    <row r="59" spans="1:11" s="106" customFormat="1" ht="11.25" customHeight="1">
      <c r="A59" s="100" t="s">
        <v>46</v>
      </c>
      <c r="B59" s="101"/>
      <c r="C59" s="102">
        <v>513</v>
      </c>
      <c r="D59" s="102">
        <v>541</v>
      </c>
      <c r="E59" s="102">
        <v>503</v>
      </c>
      <c r="F59" s="103">
        <v>92.97597042513863</v>
      </c>
      <c r="G59" s="104"/>
      <c r="H59" s="220">
        <v>21.448</v>
      </c>
      <c r="I59" s="221">
        <v>22.229</v>
      </c>
      <c r="J59" s="221">
        <v>21.044999999999998</v>
      </c>
      <c r="K59" s="105">
        <v>94.67362454451393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316</v>
      </c>
      <c r="D66" s="102">
        <v>427</v>
      </c>
      <c r="E66" s="102">
        <v>416</v>
      </c>
      <c r="F66" s="103">
        <v>97.42388758782201</v>
      </c>
      <c r="G66" s="104"/>
      <c r="H66" s="220">
        <v>14.936</v>
      </c>
      <c r="I66" s="221">
        <v>34.16</v>
      </c>
      <c r="J66" s="221">
        <v>36.2</v>
      </c>
      <c r="K66" s="105">
        <v>105.97189695550354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400</v>
      </c>
      <c r="D68" s="94">
        <v>470</v>
      </c>
      <c r="E68" s="94">
        <v>500</v>
      </c>
      <c r="F68" s="95"/>
      <c r="G68" s="95"/>
      <c r="H68" s="219">
        <v>15</v>
      </c>
      <c r="I68" s="219">
        <v>18.5</v>
      </c>
      <c r="J68" s="219">
        <v>20</v>
      </c>
      <c r="K68" s="96"/>
    </row>
    <row r="69" spans="1:11" s="97" customFormat="1" ht="11.25" customHeight="1">
      <c r="A69" s="99" t="s">
        <v>53</v>
      </c>
      <c r="B69" s="93"/>
      <c r="C69" s="94">
        <v>150</v>
      </c>
      <c r="D69" s="94">
        <v>220</v>
      </c>
      <c r="E69" s="94">
        <v>170</v>
      </c>
      <c r="F69" s="95"/>
      <c r="G69" s="95"/>
      <c r="H69" s="219">
        <v>6</v>
      </c>
      <c r="I69" s="219">
        <v>8.5</v>
      </c>
      <c r="J69" s="219">
        <v>7</v>
      </c>
      <c r="K69" s="96"/>
    </row>
    <row r="70" spans="1:11" s="106" customFormat="1" ht="11.25" customHeight="1">
      <c r="A70" s="100" t="s">
        <v>54</v>
      </c>
      <c r="B70" s="101"/>
      <c r="C70" s="102">
        <v>550</v>
      </c>
      <c r="D70" s="102">
        <v>690</v>
      </c>
      <c r="E70" s="102">
        <v>670</v>
      </c>
      <c r="F70" s="103">
        <v>97.10144927536231</v>
      </c>
      <c r="G70" s="104"/>
      <c r="H70" s="220">
        <v>21</v>
      </c>
      <c r="I70" s="221">
        <v>27</v>
      </c>
      <c r="J70" s="221">
        <v>27</v>
      </c>
      <c r="K70" s="105">
        <v>100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/>
      <c r="I73" s="219"/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/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>
        <v>6</v>
      </c>
      <c r="E76" s="94"/>
      <c r="F76" s="95"/>
      <c r="G76" s="95"/>
      <c r="H76" s="219"/>
      <c r="I76" s="219">
        <v>0.195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30</v>
      </c>
      <c r="D77" s="94">
        <v>21</v>
      </c>
      <c r="E77" s="94">
        <v>27</v>
      </c>
      <c r="F77" s="95"/>
      <c r="G77" s="95"/>
      <c r="H77" s="219">
        <v>0.736</v>
      </c>
      <c r="I77" s="219">
        <v>0.735</v>
      </c>
      <c r="J77" s="219">
        <v>0.945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>
        <v>22</v>
      </c>
      <c r="D79" s="94">
        <v>8</v>
      </c>
      <c r="E79" s="94"/>
      <c r="F79" s="95"/>
      <c r="G79" s="95"/>
      <c r="H79" s="219">
        <v>0.29</v>
      </c>
      <c r="I79" s="219">
        <v>0.29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52</v>
      </c>
      <c r="D80" s="102">
        <v>35</v>
      </c>
      <c r="E80" s="102">
        <v>27</v>
      </c>
      <c r="F80" s="103">
        <v>77.14285714285714</v>
      </c>
      <c r="G80" s="104"/>
      <c r="H80" s="220">
        <v>1.026</v>
      </c>
      <c r="I80" s="221">
        <v>1.22</v>
      </c>
      <c r="J80" s="221">
        <v>0.945</v>
      </c>
      <c r="K80" s="105">
        <v>77.45901639344262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2567</v>
      </c>
      <c r="D87" s="117">
        <v>3012</v>
      </c>
      <c r="E87" s="117">
        <v>2807</v>
      </c>
      <c r="F87" s="118">
        <f>IF(D87&gt;0,100*E87/D87,0)</f>
        <v>93.19389110225764</v>
      </c>
      <c r="G87" s="104"/>
      <c r="H87" s="224">
        <v>98.318</v>
      </c>
      <c r="I87" s="225">
        <v>123.078</v>
      </c>
      <c r="J87" s="225">
        <v>118.252</v>
      </c>
      <c r="K87" s="118">
        <f>IF(I87&gt;0,100*J87/I87,0)</f>
        <v>96.07890930954353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85" zoomScaleSheetLayoutView="8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91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8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>
        <v>1</v>
      </c>
      <c r="F15" s="103">
        <v>100</v>
      </c>
      <c r="G15" s="104"/>
      <c r="H15" s="220">
        <v>0.01</v>
      </c>
      <c r="I15" s="221">
        <v>0.01</v>
      </c>
      <c r="J15" s="221">
        <v>0.01</v>
      </c>
      <c r="K15" s="105">
        <v>100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</v>
      </c>
      <c r="D19" s="94"/>
      <c r="E19" s="94"/>
      <c r="F19" s="95"/>
      <c r="G19" s="95"/>
      <c r="H19" s="219">
        <v>0.011</v>
      </c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1</v>
      </c>
      <c r="D22" s="102"/>
      <c r="E22" s="102"/>
      <c r="F22" s="103"/>
      <c r="G22" s="104"/>
      <c r="H22" s="220">
        <v>0.011</v>
      </c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1269</v>
      </c>
      <c r="D24" s="102">
        <v>1293</v>
      </c>
      <c r="E24" s="102">
        <v>1300</v>
      </c>
      <c r="F24" s="103">
        <v>100.54137664346482</v>
      </c>
      <c r="G24" s="104"/>
      <c r="H24" s="220">
        <v>16.492</v>
      </c>
      <c r="I24" s="221">
        <v>16.52</v>
      </c>
      <c r="J24" s="221">
        <v>16.779</v>
      </c>
      <c r="K24" s="105">
        <v>101.5677966101695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175</v>
      </c>
      <c r="D26" s="102">
        <v>175</v>
      </c>
      <c r="E26" s="102">
        <v>170</v>
      </c>
      <c r="F26" s="103">
        <v>97.14285714285714</v>
      </c>
      <c r="G26" s="104"/>
      <c r="H26" s="220">
        <v>2.2</v>
      </c>
      <c r="I26" s="221">
        <v>2.4</v>
      </c>
      <c r="J26" s="221">
        <v>2.4</v>
      </c>
      <c r="K26" s="105">
        <v>100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3</v>
      </c>
      <c r="D28" s="94">
        <v>2</v>
      </c>
      <c r="E28" s="94">
        <v>2</v>
      </c>
      <c r="F28" s="95"/>
      <c r="G28" s="95"/>
      <c r="H28" s="219">
        <v>0.069</v>
      </c>
      <c r="I28" s="219">
        <v>0.02</v>
      </c>
      <c r="J28" s="219">
        <v>0.02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0.06</v>
      </c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33</v>
      </c>
      <c r="D30" s="94">
        <v>34</v>
      </c>
      <c r="E30" s="94">
        <v>33</v>
      </c>
      <c r="F30" s="95"/>
      <c r="G30" s="95"/>
      <c r="H30" s="219">
        <v>0.66</v>
      </c>
      <c r="I30" s="219">
        <v>0.68</v>
      </c>
      <c r="J30" s="219">
        <v>0.195</v>
      </c>
      <c r="K30" s="96"/>
    </row>
    <row r="31" spans="1:11" s="106" customFormat="1" ht="11.25" customHeight="1">
      <c r="A31" s="107" t="s">
        <v>23</v>
      </c>
      <c r="B31" s="101"/>
      <c r="C31" s="102">
        <v>36</v>
      </c>
      <c r="D31" s="102">
        <v>36</v>
      </c>
      <c r="E31" s="102">
        <v>35</v>
      </c>
      <c r="F31" s="103">
        <v>97.22222222222223</v>
      </c>
      <c r="G31" s="104"/>
      <c r="H31" s="220">
        <v>0.789</v>
      </c>
      <c r="I31" s="221">
        <v>0.7000000000000001</v>
      </c>
      <c r="J31" s="221">
        <v>0.215</v>
      </c>
      <c r="K31" s="105">
        <v>30.71428571428571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390</v>
      </c>
      <c r="D33" s="94">
        <v>350</v>
      </c>
      <c r="E33" s="94">
        <v>350</v>
      </c>
      <c r="F33" s="95"/>
      <c r="G33" s="95"/>
      <c r="H33" s="219">
        <v>5</v>
      </c>
      <c r="I33" s="219">
        <v>4.55</v>
      </c>
      <c r="J33" s="219">
        <v>4.55</v>
      </c>
      <c r="K33" s="96"/>
    </row>
    <row r="34" spans="1:11" s="97" customFormat="1" ht="11.25" customHeight="1">
      <c r="A34" s="99" t="s">
        <v>25</v>
      </c>
      <c r="B34" s="93"/>
      <c r="C34" s="94">
        <v>22</v>
      </c>
      <c r="D34" s="94">
        <v>15</v>
      </c>
      <c r="E34" s="94">
        <v>15</v>
      </c>
      <c r="F34" s="95"/>
      <c r="G34" s="95"/>
      <c r="H34" s="219">
        <v>0.24</v>
      </c>
      <c r="I34" s="219">
        <v>0.15</v>
      </c>
      <c r="J34" s="219">
        <v>0.15</v>
      </c>
      <c r="K34" s="96"/>
    </row>
    <row r="35" spans="1:11" s="97" customFormat="1" ht="11.25" customHeight="1">
      <c r="A35" s="99" t="s">
        <v>26</v>
      </c>
      <c r="B35" s="93"/>
      <c r="C35" s="94">
        <v>7</v>
      </c>
      <c r="D35" s="94">
        <v>7</v>
      </c>
      <c r="E35" s="94">
        <v>7</v>
      </c>
      <c r="F35" s="95"/>
      <c r="G35" s="95"/>
      <c r="H35" s="219">
        <v>0.09</v>
      </c>
      <c r="I35" s="219">
        <v>0.09</v>
      </c>
      <c r="J35" s="219">
        <v>0.09</v>
      </c>
      <c r="K35" s="96"/>
    </row>
    <row r="36" spans="1:11" s="97" customFormat="1" ht="11.25" customHeight="1">
      <c r="A36" s="99" t="s">
        <v>27</v>
      </c>
      <c r="B36" s="93"/>
      <c r="C36" s="94">
        <v>405</v>
      </c>
      <c r="D36" s="94">
        <v>415</v>
      </c>
      <c r="E36" s="94">
        <v>415</v>
      </c>
      <c r="F36" s="95"/>
      <c r="G36" s="95"/>
      <c r="H36" s="219">
        <v>6.075</v>
      </c>
      <c r="I36" s="219">
        <v>6.206</v>
      </c>
      <c r="J36" s="219">
        <v>6.206</v>
      </c>
      <c r="K36" s="96"/>
    </row>
    <row r="37" spans="1:11" s="106" customFormat="1" ht="11.25" customHeight="1">
      <c r="A37" s="100" t="s">
        <v>28</v>
      </c>
      <c r="B37" s="101"/>
      <c r="C37" s="102">
        <v>824</v>
      </c>
      <c r="D37" s="102">
        <v>787</v>
      </c>
      <c r="E37" s="102">
        <v>787</v>
      </c>
      <c r="F37" s="103">
        <v>100</v>
      </c>
      <c r="G37" s="104"/>
      <c r="H37" s="220">
        <v>11.405000000000001</v>
      </c>
      <c r="I37" s="221">
        <v>10.996</v>
      </c>
      <c r="J37" s="221">
        <v>10.996</v>
      </c>
      <c r="K37" s="105">
        <v>100.00000000000001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90</v>
      </c>
      <c r="D39" s="102">
        <v>60</v>
      </c>
      <c r="E39" s="102">
        <v>60</v>
      </c>
      <c r="F39" s="103">
        <v>100</v>
      </c>
      <c r="G39" s="104"/>
      <c r="H39" s="220">
        <v>1.33</v>
      </c>
      <c r="I39" s="221">
        <v>0.87</v>
      </c>
      <c r="J39" s="221">
        <v>0.855</v>
      </c>
      <c r="K39" s="105">
        <v>98.27586206896552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>
        <v>2</v>
      </c>
      <c r="D43" s="94">
        <v>2</v>
      </c>
      <c r="E43" s="94">
        <v>2</v>
      </c>
      <c r="F43" s="95"/>
      <c r="G43" s="95"/>
      <c r="H43" s="219">
        <v>0.03</v>
      </c>
      <c r="I43" s="219">
        <v>0.03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>
        <v>1</v>
      </c>
      <c r="E44" s="94"/>
      <c r="F44" s="95"/>
      <c r="G44" s="95"/>
      <c r="H44" s="219"/>
      <c r="I44" s="219">
        <v>0.01</v>
      </c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>
        <v>3</v>
      </c>
      <c r="D46" s="94">
        <v>3</v>
      </c>
      <c r="E46" s="94">
        <v>2</v>
      </c>
      <c r="F46" s="95"/>
      <c r="G46" s="95"/>
      <c r="H46" s="219">
        <v>0.03</v>
      </c>
      <c r="I46" s="219">
        <v>0.03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7</v>
      </c>
      <c r="D47" s="94">
        <v>7</v>
      </c>
      <c r="E47" s="94">
        <v>9</v>
      </c>
      <c r="F47" s="95"/>
      <c r="G47" s="95"/>
      <c r="H47" s="219">
        <v>0.032</v>
      </c>
      <c r="I47" s="219">
        <v>0.032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2</v>
      </c>
      <c r="D48" s="94">
        <v>2</v>
      </c>
      <c r="E48" s="94"/>
      <c r="F48" s="95"/>
      <c r="G48" s="95"/>
      <c r="H48" s="219">
        <v>0.025</v>
      </c>
      <c r="I48" s="219">
        <v>0.026</v>
      </c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14</v>
      </c>
      <c r="D50" s="102">
        <v>15</v>
      </c>
      <c r="E50" s="102">
        <v>13</v>
      </c>
      <c r="F50" s="103">
        <v>86.66666666666667</v>
      </c>
      <c r="G50" s="104"/>
      <c r="H50" s="220">
        <v>0.11699999999999999</v>
      </c>
      <c r="I50" s="221">
        <v>0.128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28</v>
      </c>
      <c r="D52" s="102">
        <v>28</v>
      </c>
      <c r="E52" s="102">
        <v>28</v>
      </c>
      <c r="F52" s="103">
        <v>100</v>
      </c>
      <c r="G52" s="104"/>
      <c r="H52" s="220">
        <v>0.364</v>
      </c>
      <c r="I52" s="221">
        <v>0.364</v>
      </c>
      <c r="J52" s="221">
        <v>0.364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330</v>
      </c>
      <c r="D54" s="94">
        <v>206</v>
      </c>
      <c r="E54" s="94">
        <v>206</v>
      </c>
      <c r="F54" s="95"/>
      <c r="G54" s="95"/>
      <c r="H54" s="219">
        <v>4.29</v>
      </c>
      <c r="I54" s="219">
        <v>2.678</v>
      </c>
      <c r="J54" s="219">
        <v>2.678</v>
      </c>
      <c r="K54" s="96"/>
    </row>
    <row r="55" spans="1:11" s="97" customFormat="1" ht="11.25" customHeight="1">
      <c r="A55" s="99" t="s">
        <v>42</v>
      </c>
      <c r="B55" s="93"/>
      <c r="C55" s="94">
        <v>4</v>
      </c>
      <c r="D55" s="94">
        <v>1</v>
      </c>
      <c r="E55" s="94">
        <v>1</v>
      </c>
      <c r="F55" s="95"/>
      <c r="G55" s="95"/>
      <c r="H55" s="219">
        <v>0.04</v>
      </c>
      <c r="I55" s="219">
        <v>0.01</v>
      </c>
      <c r="J55" s="219">
        <v>0.01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>
        <v>32</v>
      </c>
      <c r="D57" s="94">
        <v>28</v>
      </c>
      <c r="E57" s="94">
        <v>28</v>
      </c>
      <c r="F57" s="95"/>
      <c r="G57" s="95"/>
      <c r="H57" s="219">
        <v>0.16</v>
      </c>
      <c r="I57" s="219">
        <v>0.392</v>
      </c>
      <c r="J57" s="219">
        <v>0.392</v>
      </c>
      <c r="K57" s="96"/>
    </row>
    <row r="58" spans="1:11" s="97" customFormat="1" ht="11.25" customHeight="1">
      <c r="A58" s="99" t="s">
        <v>45</v>
      </c>
      <c r="B58" s="93"/>
      <c r="C58" s="94">
        <v>5</v>
      </c>
      <c r="D58" s="94">
        <v>5</v>
      </c>
      <c r="E58" s="94">
        <v>5</v>
      </c>
      <c r="F58" s="95"/>
      <c r="G58" s="95"/>
      <c r="H58" s="219">
        <v>0.05</v>
      </c>
      <c r="I58" s="219">
        <v>0.05</v>
      </c>
      <c r="J58" s="219">
        <v>0.069</v>
      </c>
      <c r="K58" s="96"/>
    </row>
    <row r="59" spans="1:11" s="106" customFormat="1" ht="11.25" customHeight="1">
      <c r="A59" s="100" t="s">
        <v>46</v>
      </c>
      <c r="B59" s="101"/>
      <c r="C59" s="102">
        <v>371</v>
      </c>
      <c r="D59" s="102">
        <v>240</v>
      </c>
      <c r="E59" s="102">
        <v>240</v>
      </c>
      <c r="F59" s="103">
        <v>100</v>
      </c>
      <c r="G59" s="104"/>
      <c r="H59" s="220">
        <v>4.54</v>
      </c>
      <c r="I59" s="221">
        <v>3.1299999999999994</v>
      </c>
      <c r="J59" s="221">
        <v>3.1489999999999996</v>
      </c>
      <c r="K59" s="105">
        <v>100.60702875399362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2200</v>
      </c>
      <c r="D61" s="94">
        <v>2050</v>
      </c>
      <c r="E61" s="94">
        <v>2300</v>
      </c>
      <c r="F61" s="95"/>
      <c r="G61" s="95"/>
      <c r="H61" s="219">
        <v>26.4</v>
      </c>
      <c r="I61" s="219">
        <v>30.135</v>
      </c>
      <c r="J61" s="219">
        <v>36.8</v>
      </c>
      <c r="K61" s="96"/>
    </row>
    <row r="62" spans="1:11" s="97" customFormat="1" ht="11.25" customHeight="1">
      <c r="A62" s="99" t="s">
        <v>48</v>
      </c>
      <c r="B62" s="93"/>
      <c r="C62" s="94">
        <v>1065</v>
      </c>
      <c r="D62" s="94">
        <v>1075</v>
      </c>
      <c r="E62" s="94">
        <v>1100</v>
      </c>
      <c r="F62" s="95"/>
      <c r="G62" s="95"/>
      <c r="H62" s="219">
        <v>16.082</v>
      </c>
      <c r="I62" s="219">
        <v>15.421</v>
      </c>
      <c r="J62" s="219">
        <v>16.61</v>
      </c>
      <c r="K62" s="96"/>
    </row>
    <row r="63" spans="1:11" s="97" customFormat="1" ht="11.25" customHeight="1">
      <c r="A63" s="99" t="s">
        <v>49</v>
      </c>
      <c r="B63" s="93"/>
      <c r="C63" s="94">
        <v>1082</v>
      </c>
      <c r="D63" s="94">
        <v>1110</v>
      </c>
      <c r="E63" s="94">
        <v>1110</v>
      </c>
      <c r="F63" s="95"/>
      <c r="G63" s="95"/>
      <c r="H63" s="219">
        <v>13.518</v>
      </c>
      <c r="I63" s="219">
        <v>17.305</v>
      </c>
      <c r="J63" s="219">
        <v>17.305</v>
      </c>
      <c r="K63" s="96"/>
    </row>
    <row r="64" spans="1:11" s="106" customFormat="1" ht="11.25" customHeight="1">
      <c r="A64" s="100" t="s">
        <v>50</v>
      </c>
      <c r="B64" s="101"/>
      <c r="C64" s="102">
        <v>4347</v>
      </c>
      <c r="D64" s="102">
        <v>4235</v>
      </c>
      <c r="E64" s="102">
        <v>4510</v>
      </c>
      <c r="F64" s="103">
        <v>106.49350649350649</v>
      </c>
      <c r="G64" s="104"/>
      <c r="H64" s="220">
        <v>56</v>
      </c>
      <c r="I64" s="221">
        <v>62.861</v>
      </c>
      <c r="J64" s="221">
        <v>70.715</v>
      </c>
      <c r="K64" s="105">
        <v>112.49423330841063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7259</v>
      </c>
      <c r="D66" s="102">
        <v>7490</v>
      </c>
      <c r="E66" s="102">
        <v>6711</v>
      </c>
      <c r="F66" s="103">
        <v>89.59946595460615</v>
      </c>
      <c r="G66" s="104"/>
      <c r="H66" s="220">
        <v>105.256</v>
      </c>
      <c r="I66" s="221">
        <v>116.144</v>
      </c>
      <c r="J66" s="221">
        <v>85.426</v>
      </c>
      <c r="K66" s="105">
        <v>73.55179776828764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211</v>
      </c>
      <c r="D72" s="94">
        <v>207</v>
      </c>
      <c r="E72" s="94">
        <v>207</v>
      </c>
      <c r="F72" s="95"/>
      <c r="G72" s="95"/>
      <c r="H72" s="219">
        <v>2.396</v>
      </c>
      <c r="I72" s="219">
        <v>2.459</v>
      </c>
      <c r="J72" s="219">
        <v>2.279</v>
      </c>
      <c r="K72" s="96"/>
    </row>
    <row r="73" spans="1:11" s="97" customFormat="1" ht="11.25" customHeight="1">
      <c r="A73" s="99" t="s">
        <v>56</v>
      </c>
      <c r="B73" s="93"/>
      <c r="C73" s="94">
        <v>170</v>
      </c>
      <c r="D73" s="94">
        <v>170</v>
      </c>
      <c r="E73" s="94">
        <v>170</v>
      </c>
      <c r="F73" s="95"/>
      <c r="G73" s="95"/>
      <c r="H73" s="219">
        <v>3.1</v>
      </c>
      <c r="I73" s="219">
        <v>3.1</v>
      </c>
      <c r="J73" s="219">
        <v>3.1</v>
      </c>
      <c r="K73" s="96"/>
    </row>
    <row r="74" spans="1:11" s="97" customFormat="1" ht="11.25" customHeight="1">
      <c r="A74" s="99" t="s">
        <v>57</v>
      </c>
      <c r="B74" s="93"/>
      <c r="C74" s="94">
        <v>75</v>
      </c>
      <c r="D74" s="94">
        <v>25</v>
      </c>
      <c r="E74" s="94">
        <v>23</v>
      </c>
      <c r="F74" s="95"/>
      <c r="G74" s="95"/>
      <c r="H74" s="219">
        <v>1.012</v>
      </c>
      <c r="I74" s="219">
        <v>0.34</v>
      </c>
      <c r="J74" s="219">
        <v>0.31</v>
      </c>
      <c r="K74" s="96"/>
    </row>
    <row r="75" spans="1:11" s="97" customFormat="1" ht="11.25" customHeight="1">
      <c r="A75" s="99" t="s">
        <v>58</v>
      </c>
      <c r="B75" s="93"/>
      <c r="C75" s="94">
        <v>846</v>
      </c>
      <c r="D75" s="94">
        <v>783</v>
      </c>
      <c r="E75" s="94">
        <v>783</v>
      </c>
      <c r="F75" s="95"/>
      <c r="G75" s="95"/>
      <c r="H75" s="219">
        <v>10.135</v>
      </c>
      <c r="I75" s="219">
        <v>9.073</v>
      </c>
      <c r="J75" s="219">
        <v>9.073</v>
      </c>
      <c r="K75" s="96"/>
    </row>
    <row r="76" spans="1:11" s="97" customFormat="1" ht="11.25" customHeight="1">
      <c r="A76" s="99" t="s">
        <v>59</v>
      </c>
      <c r="B76" s="93"/>
      <c r="C76" s="94">
        <v>15</v>
      </c>
      <c r="D76" s="94">
        <v>5</v>
      </c>
      <c r="E76" s="94">
        <v>7</v>
      </c>
      <c r="F76" s="95"/>
      <c r="G76" s="95"/>
      <c r="H76" s="219">
        <v>0.195</v>
      </c>
      <c r="I76" s="219">
        <v>0.193</v>
      </c>
      <c r="J76" s="219">
        <v>0.193</v>
      </c>
      <c r="K76" s="96"/>
    </row>
    <row r="77" spans="1:11" s="97" customFormat="1" ht="11.25" customHeight="1">
      <c r="A77" s="99" t="s">
        <v>60</v>
      </c>
      <c r="B77" s="93"/>
      <c r="C77" s="94">
        <v>15</v>
      </c>
      <c r="D77" s="94">
        <v>40</v>
      </c>
      <c r="E77" s="94">
        <v>38</v>
      </c>
      <c r="F77" s="95"/>
      <c r="G77" s="95"/>
      <c r="H77" s="219">
        <v>0.225</v>
      </c>
      <c r="I77" s="219">
        <v>0.494</v>
      </c>
      <c r="J77" s="219">
        <v>0.494</v>
      </c>
      <c r="K77" s="96"/>
    </row>
    <row r="78" spans="1:11" s="97" customFormat="1" ht="11.25" customHeight="1">
      <c r="A78" s="99" t="s">
        <v>61</v>
      </c>
      <c r="B78" s="93"/>
      <c r="C78" s="94">
        <v>270</v>
      </c>
      <c r="D78" s="94">
        <v>275</v>
      </c>
      <c r="E78" s="94">
        <v>275</v>
      </c>
      <c r="F78" s="95"/>
      <c r="G78" s="95"/>
      <c r="H78" s="219">
        <v>4.55</v>
      </c>
      <c r="I78" s="219">
        <v>4.815</v>
      </c>
      <c r="J78" s="219">
        <v>4.56</v>
      </c>
      <c r="K78" s="96"/>
    </row>
    <row r="79" spans="1:11" s="97" customFormat="1" ht="11.25" customHeight="1">
      <c r="A79" s="99" t="s">
        <v>62</v>
      </c>
      <c r="B79" s="93"/>
      <c r="C79" s="94">
        <v>180.237</v>
      </c>
      <c r="D79" s="94">
        <v>180</v>
      </c>
      <c r="E79" s="94">
        <v>180</v>
      </c>
      <c r="F79" s="95"/>
      <c r="G79" s="95"/>
      <c r="H79" s="219">
        <v>1.51880256788905</v>
      </c>
      <c r="I79" s="219">
        <v>1.514</v>
      </c>
      <c r="J79" s="219">
        <v>1.879</v>
      </c>
      <c r="K79" s="96"/>
    </row>
    <row r="80" spans="1:11" s="106" customFormat="1" ht="11.25" customHeight="1">
      <c r="A80" s="107" t="s">
        <v>63</v>
      </c>
      <c r="B80" s="101"/>
      <c r="C80" s="102">
        <v>1782.237</v>
      </c>
      <c r="D80" s="102">
        <v>1685</v>
      </c>
      <c r="E80" s="102">
        <v>1683</v>
      </c>
      <c r="F80" s="103">
        <v>99.8813056379822</v>
      </c>
      <c r="G80" s="104"/>
      <c r="H80" s="220">
        <v>23.131802567889054</v>
      </c>
      <c r="I80" s="221">
        <v>21.988</v>
      </c>
      <c r="J80" s="221">
        <v>21.888</v>
      </c>
      <c r="K80" s="105">
        <v>99.54520647625979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</v>
      </c>
      <c r="D82" s="94">
        <v>2</v>
      </c>
      <c r="E82" s="94">
        <v>2</v>
      </c>
      <c r="F82" s="95"/>
      <c r="G82" s="95"/>
      <c r="H82" s="219">
        <v>0.025</v>
      </c>
      <c r="I82" s="219">
        <v>0.03</v>
      </c>
      <c r="J82" s="219">
        <v>0.03</v>
      </c>
      <c r="K82" s="96"/>
    </row>
    <row r="83" spans="1:11" s="97" customFormat="1" ht="11.25" customHeight="1">
      <c r="A83" s="99" t="s">
        <v>65</v>
      </c>
      <c r="B83" s="93"/>
      <c r="C83" s="94">
        <v>10</v>
      </c>
      <c r="D83" s="94">
        <v>10</v>
      </c>
      <c r="E83" s="94">
        <v>10</v>
      </c>
      <c r="F83" s="95"/>
      <c r="G83" s="95"/>
      <c r="H83" s="219">
        <v>0.023</v>
      </c>
      <c r="I83" s="219">
        <v>0.023</v>
      </c>
      <c r="J83" s="219">
        <v>0.023</v>
      </c>
      <c r="K83" s="96"/>
    </row>
    <row r="84" spans="1:11" s="106" customFormat="1" ht="11.25" customHeight="1">
      <c r="A84" s="100" t="s">
        <v>66</v>
      </c>
      <c r="B84" s="101"/>
      <c r="C84" s="102">
        <v>11</v>
      </c>
      <c r="D84" s="102">
        <v>12</v>
      </c>
      <c r="E84" s="102">
        <v>12</v>
      </c>
      <c r="F84" s="103">
        <v>100</v>
      </c>
      <c r="G84" s="104"/>
      <c r="H84" s="220">
        <v>0.048</v>
      </c>
      <c r="I84" s="221">
        <v>0.053</v>
      </c>
      <c r="J84" s="221">
        <v>0.053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16208.237000000001</v>
      </c>
      <c r="D87" s="117">
        <v>16057</v>
      </c>
      <c r="E87" s="117">
        <v>15550</v>
      </c>
      <c r="F87" s="118">
        <f>IF(D87&gt;0,100*E87/D87,0)</f>
        <v>96.84249859874198</v>
      </c>
      <c r="G87" s="104"/>
      <c r="H87" s="224">
        <v>221.69380256788907</v>
      </c>
      <c r="I87" s="225">
        <v>236.164</v>
      </c>
      <c r="J87" s="225">
        <v>212.85</v>
      </c>
      <c r="K87" s="118">
        <f>IF(I87&gt;0,100*J87/I87,0)</f>
        <v>90.12804661167664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92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41</v>
      </c>
      <c r="D26" s="102">
        <v>42</v>
      </c>
      <c r="E26" s="102">
        <v>42</v>
      </c>
      <c r="F26" s="103">
        <v>100</v>
      </c>
      <c r="G26" s="104"/>
      <c r="H26" s="220">
        <v>1.6</v>
      </c>
      <c r="I26" s="221">
        <v>1.48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>
        <v>19</v>
      </c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10</v>
      </c>
      <c r="D30" s="94">
        <v>13</v>
      </c>
      <c r="E30" s="94">
        <v>13</v>
      </c>
      <c r="F30" s="95"/>
      <c r="G30" s="95"/>
      <c r="H30" s="219">
        <v>0.351</v>
      </c>
      <c r="I30" s="219">
        <v>0.715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10</v>
      </c>
      <c r="D31" s="102">
        <v>13</v>
      </c>
      <c r="E31" s="102">
        <v>32</v>
      </c>
      <c r="F31" s="103">
        <v>246.15384615384616</v>
      </c>
      <c r="G31" s="104"/>
      <c r="H31" s="220">
        <v>0.351</v>
      </c>
      <c r="I31" s="221">
        <v>0.715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120</v>
      </c>
      <c r="D33" s="94">
        <v>120</v>
      </c>
      <c r="E33" s="94">
        <v>120</v>
      </c>
      <c r="F33" s="95"/>
      <c r="G33" s="95"/>
      <c r="H33" s="219">
        <v>3.77</v>
      </c>
      <c r="I33" s="219">
        <v>3.8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15</v>
      </c>
      <c r="D34" s="94">
        <v>13</v>
      </c>
      <c r="E34" s="94">
        <v>13</v>
      </c>
      <c r="F34" s="95"/>
      <c r="G34" s="95"/>
      <c r="H34" s="219">
        <v>0.56</v>
      </c>
      <c r="I34" s="219">
        <v>0.45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15</v>
      </c>
      <c r="D35" s="94">
        <v>18</v>
      </c>
      <c r="E35" s="94">
        <v>20</v>
      </c>
      <c r="F35" s="95"/>
      <c r="G35" s="95"/>
      <c r="H35" s="219">
        <v>0.63</v>
      </c>
      <c r="I35" s="219">
        <v>0.75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180</v>
      </c>
      <c r="D36" s="94">
        <v>146</v>
      </c>
      <c r="E36" s="94">
        <v>146</v>
      </c>
      <c r="F36" s="95"/>
      <c r="G36" s="95"/>
      <c r="H36" s="219">
        <v>4.2</v>
      </c>
      <c r="I36" s="219">
        <v>4.089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330</v>
      </c>
      <c r="D37" s="102">
        <v>297</v>
      </c>
      <c r="E37" s="102">
        <v>299</v>
      </c>
      <c r="F37" s="103">
        <v>100.67340067340068</v>
      </c>
      <c r="G37" s="104"/>
      <c r="H37" s="220">
        <v>9.16</v>
      </c>
      <c r="I37" s="221">
        <v>9.089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12</v>
      </c>
      <c r="D39" s="102">
        <v>10</v>
      </c>
      <c r="E39" s="102">
        <v>13</v>
      </c>
      <c r="F39" s="103">
        <v>130</v>
      </c>
      <c r="G39" s="104"/>
      <c r="H39" s="220">
        <v>0.39</v>
      </c>
      <c r="I39" s="221">
        <v>0.29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>
        <v>10</v>
      </c>
      <c r="D43" s="94">
        <v>6</v>
      </c>
      <c r="E43" s="94">
        <v>6</v>
      </c>
      <c r="F43" s="95"/>
      <c r="G43" s="95"/>
      <c r="H43" s="219">
        <v>0.24</v>
      </c>
      <c r="I43" s="219">
        <v>0.096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2</v>
      </c>
      <c r="D45" s="94">
        <v>2</v>
      </c>
      <c r="E45" s="94">
        <v>2</v>
      </c>
      <c r="F45" s="95"/>
      <c r="G45" s="95"/>
      <c r="H45" s="219">
        <v>0.052</v>
      </c>
      <c r="I45" s="219">
        <v>0.056</v>
      </c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12</v>
      </c>
      <c r="D50" s="102">
        <v>8</v>
      </c>
      <c r="E50" s="102">
        <v>8</v>
      </c>
      <c r="F50" s="103">
        <v>100</v>
      </c>
      <c r="G50" s="104"/>
      <c r="H50" s="220">
        <v>0.292</v>
      </c>
      <c r="I50" s="221">
        <v>0.152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125</v>
      </c>
      <c r="D54" s="94">
        <v>150</v>
      </c>
      <c r="E54" s="94">
        <v>130</v>
      </c>
      <c r="F54" s="95"/>
      <c r="G54" s="95"/>
      <c r="H54" s="219">
        <v>6.5</v>
      </c>
      <c r="I54" s="219">
        <v>7.2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285</v>
      </c>
      <c r="D55" s="94">
        <v>272</v>
      </c>
      <c r="E55" s="94">
        <v>272</v>
      </c>
      <c r="F55" s="95"/>
      <c r="G55" s="95"/>
      <c r="H55" s="219">
        <v>14.25</v>
      </c>
      <c r="I55" s="219">
        <v>13.6</v>
      </c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38</v>
      </c>
      <c r="D58" s="94">
        <v>40</v>
      </c>
      <c r="E58" s="94">
        <v>40</v>
      </c>
      <c r="F58" s="95"/>
      <c r="G58" s="95"/>
      <c r="H58" s="219">
        <v>1.444</v>
      </c>
      <c r="I58" s="219">
        <v>1.52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448</v>
      </c>
      <c r="D59" s="102">
        <v>462</v>
      </c>
      <c r="E59" s="102">
        <v>442</v>
      </c>
      <c r="F59" s="103">
        <v>95.67099567099567</v>
      </c>
      <c r="G59" s="104"/>
      <c r="H59" s="220">
        <v>22.194</v>
      </c>
      <c r="I59" s="221">
        <v>22.32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180</v>
      </c>
      <c r="D61" s="94">
        <v>150</v>
      </c>
      <c r="E61" s="94">
        <v>120</v>
      </c>
      <c r="F61" s="95"/>
      <c r="G61" s="95"/>
      <c r="H61" s="219">
        <v>6.3</v>
      </c>
      <c r="I61" s="219">
        <v>5.25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165</v>
      </c>
      <c r="D62" s="94">
        <v>159</v>
      </c>
      <c r="E62" s="94">
        <v>133</v>
      </c>
      <c r="F62" s="95"/>
      <c r="G62" s="95"/>
      <c r="H62" s="219">
        <v>3.391</v>
      </c>
      <c r="I62" s="219">
        <v>3.549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1117</v>
      </c>
      <c r="D63" s="94">
        <v>1142</v>
      </c>
      <c r="E63" s="94">
        <v>1124</v>
      </c>
      <c r="F63" s="95"/>
      <c r="G63" s="95"/>
      <c r="H63" s="219">
        <v>60.32</v>
      </c>
      <c r="I63" s="219">
        <v>72.7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1462</v>
      </c>
      <c r="D64" s="102">
        <v>1451</v>
      </c>
      <c r="E64" s="102">
        <v>1377</v>
      </c>
      <c r="F64" s="103">
        <v>94.9000689179876</v>
      </c>
      <c r="G64" s="104"/>
      <c r="H64" s="220">
        <v>70.011</v>
      </c>
      <c r="I64" s="221">
        <v>81.499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1100</v>
      </c>
      <c r="D66" s="102">
        <v>647</v>
      </c>
      <c r="E66" s="102">
        <v>647</v>
      </c>
      <c r="F66" s="103">
        <v>100</v>
      </c>
      <c r="G66" s="104"/>
      <c r="H66" s="220">
        <v>23.2</v>
      </c>
      <c r="I66" s="221">
        <v>41.514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18</v>
      </c>
      <c r="D72" s="94">
        <v>18</v>
      </c>
      <c r="E72" s="94">
        <v>18</v>
      </c>
      <c r="F72" s="95"/>
      <c r="G72" s="95"/>
      <c r="H72" s="219">
        <v>0.315</v>
      </c>
      <c r="I72" s="219">
        <v>0.314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70</v>
      </c>
      <c r="D73" s="94">
        <v>76</v>
      </c>
      <c r="E73" s="94">
        <v>76</v>
      </c>
      <c r="F73" s="95"/>
      <c r="G73" s="95"/>
      <c r="H73" s="219">
        <v>1.55</v>
      </c>
      <c r="I73" s="219">
        <v>1.707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625</v>
      </c>
      <c r="D74" s="94">
        <v>470</v>
      </c>
      <c r="E74" s="94">
        <v>450</v>
      </c>
      <c r="F74" s="95"/>
      <c r="G74" s="95"/>
      <c r="H74" s="219">
        <v>31.25</v>
      </c>
      <c r="I74" s="219">
        <v>23.5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144</v>
      </c>
      <c r="D75" s="94">
        <v>54</v>
      </c>
      <c r="E75" s="94">
        <v>54</v>
      </c>
      <c r="F75" s="95"/>
      <c r="G75" s="95"/>
      <c r="H75" s="219">
        <v>5.318</v>
      </c>
      <c r="I75" s="219">
        <v>1.994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55</v>
      </c>
      <c r="D76" s="94">
        <v>55</v>
      </c>
      <c r="E76" s="94">
        <v>55</v>
      </c>
      <c r="F76" s="95"/>
      <c r="G76" s="95"/>
      <c r="H76" s="219">
        <v>1.65</v>
      </c>
      <c r="I76" s="219">
        <v>1.65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70</v>
      </c>
      <c r="D77" s="94">
        <v>61</v>
      </c>
      <c r="E77" s="94">
        <v>61</v>
      </c>
      <c r="F77" s="95"/>
      <c r="G77" s="95"/>
      <c r="H77" s="219">
        <v>2.94</v>
      </c>
      <c r="I77" s="219">
        <v>2.386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190</v>
      </c>
      <c r="D78" s="94">
        <v>185</v>
      </c>
      <c r="E78" s="94">
        <v>185</v>
      </c>
      <c r="F78" s="95"/>
      <c r="G78" s="95"/>
      <c r="H78" s="219">
        <v>8.17</v>
      </c>
      <c r="I78" s="219">
        <v>8.325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289</v>
      </c>
      <c r="D79" s="94">
        <v>216</v>
      </c>
      <c r="E79" s="94">
        <v>183</v>
      </c>
      <c r="F79" s="95"/>
      <c r="G79" s="95"/>
      <c r="H79" s="219">
        <v>19.088</v>
      </c>
      <c r="I79" s="219">
        <v>11.53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1461</v>
      </c>
      <c r="D80" s="102">
        <v>1135</v>
      </c>
      <c r="E80" s="102">
        <v>1082</v>
      </c>
      <c r="F80" s="103">
        <v>95.33039647577093</v>
      </c>
      <c r="G80" s="104"/>
      <c r="H80" s="220">
        <v>70.281</v>
      </c>
      <c r="I80" s="221">
        <v>51.406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4876</v>
      </c>
      <c r="D87" s="117">
        <v>4065</v>
      </c>
      <c r="E87" s="117">
        <v>3942</v>
      </c>
      <c r="F87" s="118">
        <f>IF(D87&gt;0,100*E87/D87,0)</f>
        <v>96.97416974169742</v>
      </c>
      <c r="G87" s="104"/>
      <c r="H87" s="224">
        <v>197.47899999999998</v>
      </c>
      <c r="I87" s="225">
        <v>208.465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93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10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>
        <v>20</v>
      </c>
      <c r="D20" s="94">
        <v>20</v>
      </c>
      <c r="E20" s="94"/>
      <c r="F20" s="95"/>
      <c r="G20" s="95"/>
      <c r="H20" s="219">
        <v>0.371</v>
      </c>
      <c r="I20" s="219">
        <v>0.37</v>
      </c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20</v>
      </c>
      <c r="D22" s="102">
        <v>20</v>
      </c>
      <c r="E22" s="102"/>
      <c r="F22" s="103"/>
      <c r="G22" s="104"/>
      <c r="H22" s="220">
        <v>0.371</v>
      </c>
      <c r="I22" s="221">
        <v>0.37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273</v>
      </c>
      <c r="D24" s="102">
        <v>293</v>
      </c>
      <c r="E24" s="102">
        <v>332</v>
      </c>
      <c r="F24" s="103">
        <v>113.31058020477816</v>
      </c>
      <c r="G24" s="104"/>
      <c r="H24" s="220">
        <v>16.516</v>
      </c>
      <c r="I24" s="221">
        <v>16.79</v>
      </c>
      <c r="J24" s="221">
        <v>17.19</v>
      </c>
      <c r="K24" s="105">
        <v>102.38237045860633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19</v>
      </c>
      <c r="D26" s="102">
        <v>20</v>
      </c>
      <c r="E26" s="102">
        <v>20</v>
      </c>
      <c r="F26" s="103">
        <v>100</v>
      </c>
      <c r="G26" s="104"/>
      <c r="H26" s="220">
        <v>1.203</v>
      </c>
      <c r="I26" s="221">
        <v>1.2</v>
      </c>
      <c r="J26" s="221">
        <v>1.3</v>
      </c>
      <c r="K26" s="105">
        <v>108.33333333333334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>
        <v>305</v>
      </c>
      <c r="E28" s="94">
        <v>305</v>
      </c>
      <c r="F28" s="95"/>
      <c r="G28" s="95"/>
      <c r="H28" s="219"/>
      <c r="I28" s="219">
        <v>21.35</v>
      </c>
      <c r="J28" s="219">
        <v>19.52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>
        <v>920</v>
      </c>
      <c r="E30" s="94">
        <v>905</v>
      </c>
      <c r="F30" s="95"/>
      <c r="G30" s="95"/>
      <c r="H30" s="219"/>
      <c r="I30" s="219">
        <v>59.8</v>
      </c>
      <c r="J30" s="219">
        <v>60.582</v>
      </c>
      <c r="K30" s="96"/>
    </row>
    <row r="31" spans="1:11" s="106" customFormat="1" ht="11.25" customHeight="1">
      <c r="A31" s="107" t="s">
        <v>23</v>
      </c>
      <c r="B31" s="101"/>
      <c r="C31" s="102"/>
      <c r="D31" s="102">
        <v>1225</v>
      </c>
      <c r="E31" s="102">
        <v>1210</v>
      </c>
      <c r="F31" s="103">
        <v>98.77551020408163</v>
      </c>
      <c r="G31" s="104"/>
      <c r="H31" s="220"/>
      <c r="I31" s="221">
        <v>81.15</v>
      </c>
      <c r="J31" s="221">
        <v>80.102</v>
      </c>
      <c r="K31" s="105">
        <v>98.70856438693777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30</v>
      </c>
      <c r="D33" s="94">
        <v>30</v>
      </c>
      <c r="E33" s="94">
        <v>30</v>
      </c>
      <c r="F33" s="95"/>
      <c r="G33" s="95"/>
      <c r="H33" s="219">
        <v>0.9</v>
      </c>
      <c r="I33" s="219">
        <v>0.9</v>
      </c>
      <c r="J33" s="219">
        <v>0.9</v>
      </c>
      <c r="K33" s="96"/>
    </row>
    <row r="34" spans="1:11" s="97" customFormat="1" ht="11.25" customHeight="1">
      <c r="A34" s="99" t="s">
        <v>25</v>
      </c>
      <c r="B34" s="93"/>
      <c r="C34" s="94">
        <v>118</v>
      </c>
      <c r="D34" s="94">
        <v>120</v>
      </c>
      <c r="E34" s="94">
        <v>100</v>
      </c>
      <c r="F34" s="95"/>
      <c r="G34" s="95"/>
      <c r="H34" s="219">
        <v>4.314</v>
      </c>
      <c r="I34" s="219">
        <v>4.35</v>
      </c>
      <c r="J34" s="219">
        <v>3.55</v>
      </c>
      <c r="K34" s="96"/>
    </row>
    <row r="35" spans="1:11" s="97" customFormat="1" ht="11.25" customHeight="1">
      <c r="A35" s="99" t="s">
        <v>26</v>
      </c>
      <c r="B35" s="93"/>
      <c r="C35" s="94">
        <v>57</v>
      </c>
      <c r="D35" s="94">
        <v>60</v>
      </c>
      <c r="E35" s="94">
        <v>62</v>
      </c>
      <c r="F35" s="95"/>
      <c r="G35" s="95"/>
      <c r="H35" s="219">
        <v>2.649</v>
      </c>
      <c r="I35" s="219">
        <v>2.8</v>
      </c>
      <c r="J35" s="219">
        <v>2.5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>
        <v>205</v>
      </c>
      <c r="D37" s="102">
        <v>210</v>
      </c>
      <c r="E37" s="102">
        <v>192</v>
      </c>
      <c r="F37" s="103">
        <v>91.42857142857143</v>
      </c>
      <c r="G37" s="104"/>
      <c r="H37" s="220">
        <v>7.863</v>
      </c>
      <c r="I37" s="221">
        <v>8.05</v>
      </c>
      <c r="J37" s="221">
        <v>6.95</v>
      </c>
      <c r="K37" s="105">
        <v>86.33540372670807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61</v>
      </c>
      <c r="D39" s="102">
        <v>60</v>
      </c>
      <c r="E39" s="102">
        <v>65</v>
      </c>
      <c r="F39" s="103">
        <v>108.33333333333333</v>
      </c>
      <c r="G39" s="104"/>
      <c r="H39" s="220">
        <v>2.004</v>
      </c>
      <c r="I39" s="221">
        <v>2</v>
      </c>
      <c r="J39" s="221">
        <v>1.94</v>
      </c>
      <c r="K39" s="105">
        <v>97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80</v>
      </c>
      <c r="D41" s="94">
        <v>104</v>
      </c>
      <c r="E41" s="94">
        <v>147</v>
      </c>
      <c r="F41" s="95"/>
      <c r="G41" s="95"/>
      <c r="H41" s="219">
        <v>4.16</v>
      </c>
      <c r="I41" s="219">
        <v>7.28</v>
      </c>
      <c r="J41" s="219">
        <v>10.305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>
        <v>6</v>
      </c>
      <c r="D43" s="94">
        <v>3</v>
      </c>
      <c r="E43" s="94">
        <v>32</v>
      </c>
      <c r="F43" s="95"/>
      <c r="G43" s="95"/>
      <c r="H43" s="219">
        <v>0.12</v>
      </c>
      <c r="I43" s="219">
        <v>0.066</v>
      </c>
      <c r="J43" s="219">
        <v>1.44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12</v>
      </c>
      <c r="D45" s="94">
        <v>20</v>
      </c>
      <c r="E45" s="94">
        <v>20</v>
      </c>
      <c r="F45" s="95"/>
      <c r="G45" s="95"/>
      <c r="H45" s="219">
        <v>0.336</v>
      </c>
      <c r="I45" s="219">
        <v>0.5</v>
      </c>
      <c r="J45" s="219">
        <v>0.6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>
        <v>706</v>
      </c>
      <c r="D48" s="94">
        <v>690</v>
      </c>
      <c r="E48" s="94">
        <v>495</v>
      </c>
      <c r="F48" s="95"/>
      <c r="G48" s="95"/>
      <c r="H48" s="219">
        <v>24.71</v>
      </c>
      <c r="I48" s="219">
        <v>24.15</v>
      </c>
      <c r="J48" s="219">
        <v>17.325</v>
      </c>
      <c r="K48" s="96"/>
    </row>
    <row r="49" spans="1:11" s="97" customFormat="1" ht="11.25" customHeight="1">
      <c r="A49" s="99" t="s">
        <v>38</v>
      </c>
      <c r="B49" s="93"/>
      <c r="C49" s="94">
        <v>30</v>
      </c>
      <c r="D49" s="94">
        <v>185</v>
      </c>
      <c r="E49" s="94">
        <v>177</v>
      </c>
      <c r="F49" s="95"/>
      <c r="G49" s="95"/>
      <c r="H49" s="219">
        <v>1.17</v>
      </c>
      <c r="I49" s="219">
        <v>6.279</v>
      </c>
      <c r="J49" s="219">
        <v>7.08</v>
      </c>
      <c r="K49" s="96"/>
    </row>
    <row r="50" spans="1:11" s="106" customFormat="1" ht="11.25" customHeight="1">
      <c r="A50" s="107" t="s">
        <v>39</v>
      </c>
      <c r="B50" s="101"/>
      <c r="C50" s="102">
        <v>834</v>
      </c>
      <c r="D50" s="102">
        <v>1002</v>
      </c>
      <c r="E50" s="102">
        <v>871</v>
      </c>
      <c r="F50" s="103">
        <v>86.92614770459082</v>
      </c>
      <c r="G50" s="104"/>
      <c r="H50" s="220">
        <v>30.496000000000002</v>
      </c>
      <c r="I50" s="221">
        <v>38.275</v>
      </c>
      <c r="J50" s="221">
        <v>36.75</v>
      </c>
      <c r="K50" s="105">
        <v>96.01567602873939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398</v>
      </c>
      <c r="D52" s="102">
        <v>398</v>
      </c>
      <c r="E52" s="102">
        <v>398</v>
      </c>
      <c r="F52" s="103">
        <v>100</v>
      </c>
      <c r="G52" s="104"/>
      <c r="H52" s="220">
        <v>16.184</v>
      </c>
      <c r="I52" s="221">
        <v>16.184</v>
      </c>
      <c r="J52" s="221">
        <v>16.184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4483</v>
      </c>
      <c r="D54" s="94">
        <v>4541</v>
      </c>
      <c r="E54" s="94">
        <v>4438</v>
      </c>
      <c r="F54" s="95"/>
      <c r="G54" s="95"/>
      <c r="H54" s="219">
        <v>367.608</v>
      </c>
      <c r="I54" s="219">
        <v>322.411</v>
      </c>
      <c r="J54" s="219">
        <v>332.85</v>
      </c>
      <c r="K54" s="96"/>
    </row>
    <row r="55" spans="1:11" s="97" customFormat="1" ht="11.25" customHeight="1">
      <c r="A55" s="99" t="s">
        <v>42</v>
      </c>
      <c r="B55" s="93"/>
      <c r="C55" s="94">
        <v>1562</v>
      </c>
      <c r="D55" s="94">
        <v>1679</v>
      </c>
      <c r="E55" s="94">
        <v>1675</v>
      </c>
      <c r="F55" s="95"/>
      <c r="G55" s="95"/>
      <c r="H55" s="219">
        <v>93.72</v>
      </c>
      <c r="I55" s="219">
        <v>100.74</v>
      </c>
      <c r="J55" s="219">
        <v>100.5</v>
      </c>
      <c r="K55" s="96"/>
    </row>
    <row r="56" spans="1:11" s="97" customFormat="1" ht="11.25" customHeight="1">
      <c r="A56" s="99" t="s">
        <v>43</v>
      </c>
      <c r="B56" s="93"/>
      <c r="C56" s="94"/>
      <c r="D56" s="94">
        <v>756</v>
      </c>
      <c r="E56" s="94">
        <v>1057</v>
      </c>
      <c r="F56" s="95"/>
      <c r="G56" s="95"/>
      <c r="H56" s="219"/>
      <c r="I56" s="219">
        <v>47.1</v>
      </c>
      <c r="J56" s="219">
        <v>63.84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930</v>
      </c>
      <c r="D58" s="94">
        <v>711</v>
      </c>
      <c r="E58" s="94">
        <v>677</v>
      </c>
      <c r="F58" s="95"/>
      <c r="G58" s="95"/>
      <c r="H58" s="219">
        <v>59.52</v>
      </c>
      <c r="I58" s="219">
        <v>45.504</v>
      </c>
      <c r="J58" s="219">
        <v>48.473</v>
      </c>
      <c r="K58" s="96"/>
    </row>
    <row r="59" spans="1:11" s="106" customFormat="1" ht="11.25" customHeight="1">
      <c r="A59" s="100" t="s">
        <v>46</v>
      </c>
      <c r="B59" s="101"/>
      <c r="C59" s="102">
        <v>6975</v>
      </c>
      <c r="D59" s="102">
        <v>7687</v>
      </c>
      <c r="E59" s="102">
        <v>7847</v>
      </c>
      <c r="F59" s="103">
        <v>102.08143619097177</v>
      </c>
      <c r="G59" s="104"/>
      <c r="H59" s="220">
        <v>520.848</v>
      </c>
      <c r="I59" s="221">
        <v>515.755</v>
      </c>
      <c r="J59" s="221">
        <v>545.663</v>
      </c>
      <c r="K59" s="105">
        <v>105.79887737394694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85</v>
      </c>
      <c r="D61" s="94">
        <v>110</v>
      </c>
      <c r="E61" s="94">
        <v>80</v>
      </c>
      <c r="F61" s="95"/>
      <c r="G61" s="95"/>
      <c r="H61" s="219">
        <v>2.975</v>
      </c>
      <c r="I61" s="219">
        <v>3.85</v>
      </c>
      <c r="J61" s="219">
        <v>2.8</v>
      </c>
      <c r="K61" s="96"/>
    </row>
    <row r="62" spans="1:11" s="97" customFormat="1" ht="11.25" customHeight="1">
      <c r="A62" s="99" t="s">
        <v>48</v>
      </c>
      <c r="B62" s="93"/>
      <c r="C62" s="94">
        <v>68</v>
      </c>
      <c r="D62" s="94">
        <v>68</v>
      </c>
      <c r="E62" s="94">
        <v>86</v>
      </c>
      <c r="F62" s="95"/>
      <c r="G62" s="95"/>
      <c r="H62" s="219">
        <v>1.466</v>
      </c>
      <c r="I62" s="219">
        <v>1.456</v>
      </c>
      <c r="J62" s="219">
        <v>1.833</v>
      </c>
      <c r="K62" s="96"/>
    </row>
    <row r="63" spans="1:11" s="97" customFormat="1" ht="11.25" customHeight="1">
      <c r="A63" s="99" t="s">
        <v>49</v>
      </c>
      <c r="B63" s="93"/>
      <c r="C63" s="94">
        <v>25</v>
      </c>
      <c r="D63" s="94">
        <v>25</v>
      </c>
      <c r="E63" s="94"/>
      <c r="F63" s="95"/>
      <c r="G63" s="95"/>
      <c r="H63" s="219">
        <v>1</v>
      </c>
      <c r="I63" s="219">
        <v>1.24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178</v>
      </c>
      <c r="D64" s="102">
        <v>203</v>
      </c>
      <c r="E64" s="102">
        <v>166</v>
      </c>
      <c r="F64" s="103">
        <v>81.77339901477832</v>
      </c>
      <c r="G64" s="104"/>
      <c r="H64" s="220">
        <v>5.441</v>
      </c>
      <c r="I64" s="221">
        <v>6.546</v>
      </c>
      <c r="J64" s="221">
        <v>4.633</v>
      </c>
      <c r="K64" s="105">
        <v>70.77604644057439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123</v>
      </c>
      <c r="D66" s="102">
        <v>315</v>
      </c>
      <c r="E66" s="102">
        <v>184</v>
      </c>
      <c r="F66" s="103">
        <v>58.41269841269841</v>
      </c>
      <c r="G66" s="104"/>
      <c r="H66" s="220">
        <v>5.606</v>
      </c>
      <c r="I66" s="221">
        <v>14.175</v>
      </c>
      <c r="J66" s="221">
        <v>7.36</v>
      </c>
      <c r="K66" s="105">
        <v>51.92239858906525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43</v>
      </c>
      <c r="D72" s="94">
        <v>36</v>
      </c>
      <c r="E72" s="94">
        <v>36</v>
      </c>
      <c r="F72" s="95"/>
      <c r="G72" s="95"/>
      <c r="H72" s="219">
        <v>0.959</v>
      </c>
      <c r="I72" s="219">
        <v>0.648</v>
      </c>
      <c r="J72" s="219">
        <v>0.649</v>
      </c>
      <c r="K72" s="96"/>
    </row>
    <row r="73" spans="1:11" s="97" customFormat="1" ht="11.25" customHeight="1">
      <c r="A73" s="99" t="s">
        <v>56</v>
      </c>
      <c r="B73" s="93"/>
      <c r="C73" s="94">
        <v>80</v>
      </c>
      <c r="D73" s="94">
        <v>75</v>
      </c>
      <c r="E73" s="94">
        <v>80</v>
      </c>
      <c r="F73" s="95"/>
      <c r="G73" s="95"/>
      <c r="H73" s="219">
        <v>3.733</v>
      </c>
      <c r="I73" s="219">
        <v>3.5</v>
      </c>
      <c r="J73" s="219">
        <v>1.225</v>
      </c>
      <c r="K73" s="96"/>
    </row>
    <row r="74" spans="1:11" s="97" customFormat="1" ht="11.25" customHeight="1">
      <c r="A74" s="99" t="s">
        <v>57</v>
      </c>
      <c r="B74" s="93"/>
      <c r="C74" s="94">
        <v>437</v>
      </c>
      <c r="D74" s="94">
        <v>438</v>
      </c>
      <c r="E74" s="94">
        <v>290</v>
      </c>
      <c r="F74" s="95"/>
      <c r="G74" s="95"/>
      <c r="H74" s="219">
        <v>19.562</v>
      </c>
      <c r="I74" s="219">
        <v>19.71</v>
      </c>
      <c r="J74" s="219">
        <v>13.5</v>
      </c>
      <c r="K74" s="96"/>
    </row>
    <row r="75" spans="1:11" s="97" customFormat="1" ht="11.25" customHeight="1">
      <c r="A75" s="99" t="s">
        <v>58</v>
      </c>
      <c r="B75" s="93"/>
      <c r="C75" s="94">
        <v>159</v>
      </c>
      <c r="D75" s="94">
        <v>159</v>
      </c>
      <c r="E75" s="94">
        <v>12</v>
      </c>
      <c r="F75" s="95"/>
      <c r="G75" s="95"/>
      <c r="H75" s="219">
        <v>7.52</v>
      </c>
      <c r="I75" s="219">
        <v>7.52</v>
      </c>
      <c r="J75" s="219">
        <v>0.718</v>
      </c>
      <c r="K75" s="96"/>
    </row>
    <row r="76" spans="1:11" s="97" customFormat="1" ht="11.25" customHeight="1">
      <c r="A76" s="99" t="s">
        <v>59</v>
      </c>
      <c r="B76" s="93"/>
      <c r="C76" s="94">
        <v>55</v>
      </c>
      <c r="D76" s="94">
        <v>50</v>
      </c>
      <c r="E76" s="94">
        <v>52</v>
      </c>
      <c r="F76" s="95"/>
      <c r="G76" s="95"/>
      <c r="H76" s="219">
        <v>1.76</v>
      </c>
      <c r="I76" s="219">
        <v>1.5</v>
      </c>
      <c r="J76" s="219">
        <v>1.456</v>
      </c>
      <c r="K76" s="96"/>
    </row>
    <row r="77" spans="1:11" s="97" customFormat="1" ht="11.25" customHeight="1">
      <c r="A77" s="99" t="s">
        <v>60</v>
      </c>
      <c r="B77" s="93"/>
      <c r="C77" s="94">
        <v>130</v>
      </c>
      <c r="D77" s="94">
        <v>45</v>
      </c>
      <c r="E77" s="94">
        <v>3</v>
      </c>
      <c r="F77" s="95"/>
      <c r="G77" s="95"/>
      <c r="H77" s="219">
        <v>4.94</v>
      </c>
      <c r="I77" s="219">
        <v>1.8</v>
      </c>
      <c r="J77" s="219">
        <v>0.117</v>
      </c>
      <c r="K77" s="96"/>
    </row>
    <row r="78" spans="1:11" s="97" customFormat="1" ht="11.25" customHeight="1">
      <c r="A78" s="99" t="s">
        <v>61</v>
      </c>
      <c r="B78" s="93"/>
      <c r="C78" s="94">
        <v>434</v>
      </c>
      <c r="D78" s="94">
        <v>430</v>
      </c>
      <c r="E78" s="94">
        <v>435</v>
      </c>
      <c r="F78" s="95"/>
      <c r="G78" s="95"/>
      <c r="H78" s="219">
        <v>16.434</v>
      </c>
      <c r="I78" s="219">
        <v>19.35</v>
      </c>
      <c r="J78" s="219">
        <v>19.575</v>
      </c>
      <c r="K78" s="96"/>
    </row>
    <row r="79" spans="1:11" s="97" customFormat="1" ht="11.25" customHeight="1">
      <c r="A79" s="99" t="s">
        <v>62</v>
      </c>
      <c r="B79" s="93"/>
      <c r="C79" s="94">
        <v>476</v>
      </c>
      <c r="D79" s="94">
        <v>472</v>
      </c>
      <c r="E79" s="94">
        <v>733</v>
      </c>
      <c r="F79" s="95"/>
      <c r="G79" s="95"/>
      <c r="H79" s="219">
        <v>19.826</v>
      </c>
      <c r="I79" s="219">
        <v>11.695</v>
      </c>
      <c r="J79" s="219">
        <v>29.32</v>
      </c>
      <c r="K79" s="96"/>
    </row>
    <row r="80" spans="1:11" s="106" customFormat="1" ht="11.25" customHeight="1">
      <c r="A80" s="107" t="s">
        <v>63</v>
      </c>
      <c r="B80" s="101"/>
      <c r="C80" s="102">
        <v>1814</v>
      </c>
      <c r="D80" s="102">
        <v>1705</v>
      </c>
      <c r="E80" s="102">
        <v>1641</v>
      </c>
      <c r="F80" s="103">
        <v>96.24633431085044</v>
      </c>
      <c r="G80" s="104"/>
      <c r="H80" s="220">
        <v>74.73400000000001</v>
      </c>
      <c r="I80" s="221">
        <v>65.723</v>
      </c>
      <c r="J80" s="221">
        <v>66.56</v>
      </c>
      <c r="K80" s="105">
        <v>101.27352677144988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10900</v>
      </c>
      <c r="D87" s="117">
        <v>13138</v>
      </c>
      <c r="E87" s="117">
        <v>12926</v>
      </c>
      <c r="F87" s="118">
        <f>IF(D87&gt;0,100*E87/D87,0)</f>
        <v>98.386360176587</v>
      </c>
      <c r="G87" s="104"/>
      <c r="H87" s="224">
        <v>681.266</v>
      </c>
      <c r="I87" s="225">
        <v>766.218</v>
      </c>
      <c r="J87" s="225">
        <v>784.6320000000001</v>
      </c>
      <c r="K87" s="118">
        <f>IF(I87&gt;0,100*J87/I87,0)</f>
        <v>102.40323250041114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94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4</v>
      </c>
      <c r="D19" s="94"/>
      <c r="E19" s="94"/>
      <c r="F19" s="95"/>
      <c r="G19" s="95"/>
      <c r="H19" s="219">
        <v>0.09</v>
      </c>
      <c r="I19" s="219">
        <v>0.086</v>
      </c>
      <c r="J19" s="219"/>
      <c r="K19" s="96"/>
    </row>
    <row r="20" spans="1:11" s="97" customFormat="1" ht="11.25" customHeight="1">
      <c r="A20" s="99" t="s">
        <v>15</v>
      </c>
      <c r="B20" s="93"/>
      <c r="C20" s="94">
        <v>12</v>
      </c>
      <c r="D20" s="94"/>
      <c r="E20" s="94"/>
      <c r="F20" s="95"/>
      <c r="G20" s="95"/>
      <c r="H20" s="219">
        <v>0.011</v>
      </c>
      <c r="I20" s="219">
        <v>0.011</v>
      </c>
      <c r="J20" s="219"/>
      <c r="K20" s="96"/>
    </row>
    <row r="21" spans="1:11" s="97" customFormat="1" ht="11.25" customHeight="1">
      <c r="A21" s="99" t="s">
        <v>16</v>
      </c>
      <c r="B21" s="93"/>
      <c r="C21" s="94">
        <v>10</v>
      </c>
      <c r="D21" s="94"/>
      <c r="E21" s="94"/>
      <c r="F21" s="95"/>
      <c r="G21" s="95"/>
      <c r="H21" s="219">
        <v>0.251</v>
      </c>
      <c r="I21" s="219">
        <v>0.257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26</v>
      </c>
      <c r="D22" s="102"/>
      <c r="E22" s="102"/>
      <c r="F22" s="103"/>
      <c r="G22" s="104"/>
      <c r="H22" s="220">
        <v>0.352</v>
      </c>
      <c r="I22" s="221">
        <v>0.354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112</v>
      </c>
      <c r="D24" s="102">
        <v>234</v>
      </c>
      <c r="E24" s="102">
        <v>234</v>
      </c>
      <c r="F24" s="103">
        <v>100</v>
      </c>
      <c r="G24" s="104"/>
      <c r="H24" s="220">
        <v>3.032</v>
      </c>
      <c r="I24" s="221">
        <v>5.732</v>
      </c>
      <c r="J24" s="221">
        <v>5.732</v>
      </c>
      <c r="K24" s="105">
        <v>100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12</v>
      </c>
      <c r="D26" s="102">
        <v>12</v>
      </c>
      <c r="E26" s="102">
        <v>12</v>
      </c>
      <c r="F26" s="103">
        <v>100</v>
      </c>
      <c r="G26" s="104"/>
      <c r="H26" s="220">
        <v>0.3</v>
      </c>
      <c r="I26" s="221">
        <v>0.32</v>
      </c>
      <c r="J26" s="221">
        <v>0.32</v>
      </c>
      <c r="K26" s="105">
        <v>100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2</v>
      </c>
      <c r="D28" s="94">
        <v>1</v>
      </c>
      <c r="E28" s="94">
        <v>4</v>
      </c>
      <c r="F28" s="95"/>
      <c r="G28" s="95"/>
      <c r="H28" s="219">
        <v>0.052</v>
      </c>
      <c r="I28" s="219">
        <v>0.03</v>
      </c>
      <c r="J28" s="219">
        <v>0.12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43</v>
      </c>
      <c r="D30" s="94">
        <v>16</v>
      </c>
      <c r="E30" s="94">
        <v>15</v>
      </c>
      <c r="F30" s="95"/>
      <c r="G30" s="95"/>
      <c r="H30" s="219">
        <v>1.29</v>
      </c>
      <c r="I30" s="219">
        <v>0.28</v>
      </c>
      <c r="J30" s="219">
        <v>0.261</v>
      </c>
      <c r="K30" s="96"/>
    </row>
    <row r="31" spans="1:11" s="106" customFormat="1" ht="11.25" customHeight="1">
      <c r="A31" s="107" t="s">
        <v>23</v>
      </c>
      <c r="B31" s="101"/>
      <c r="C31" s="102">
        <v>45</v>
      </c>
      <c r="D31" s="102">
        <v>17</v>
      </c>
      <c r="E31" s="102">
        <v>19</v>
      </c>
      <c r="F31" s="103">
        <v>111.76470588235294</v>
      </c>
      <c r="G31" s="104"/>
      <c r="H31" s="220">
        <v>1.342</v>
      </c>
      <c r="I31" s="221">
        <v>0.31000000000000005</v>
      </c>
      <c r="J31" s="221">
        <v>0.381</v>
      </c>
      <c r="K31" s="105">
        <v>122.9032258064516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130</v>
      </c>
      <c r="D33" s="94">
        <v>130</v>
      </c>
      <c r="E33" s="94">
        <v>110</v>
      </c>
      <c r="F33" s="95"/>
      <c r="G33" s="95"/>
      <c r="H33" s="219">
        <v>2.8</v>
      </c>
      <c r="I33" s="219">
        <v>2.35</v>
      </c>
      <c r="J33" s="219">
        <v>2.2</v>
      </c>
      <c r="K33" s="96"/>
    </row>
    <row r="34" spans="1:11" s="97" customFormat="1" ht="11.25" customHeight="1">
      <c r="A34" s="99" t="s">
        <v>25</v>
      </c>
      <c r="B34" s="93"/>
      <c r="C34" s="94">
        <v>58</v>
      </c>
      <c r="D34" s="94">
        <v>58</v>
      </c>
      <c r="E34" s="94">
        <v>45</v>
      </c>
      <c r="F34" s="95"/>
      <c r="G34" s="95"/>
      <c r="H34" s="219">
        <v>1.4</v>
      </c>
      <c r="I34" s="219">
        <v>1.1</v>
      </c>
      <c r="J34" s="219">
        <v>1.15</v>
      </c>
      <c r="K34" s="96"/>
    </row>
    <row r="35" spans="1:11" s="97" customFormat="1" ht="11.25" customHeight="1">
      <c r="A35" s="99" t="s">
        <v>26</v>
      </c>
      <c r="B35" s="93"/>
      <c r="C35" s="94">
        <v>25</v>
      </c>
      <c r="D35" s="94">
        <v>20</v>
      </c>
      <c r="E35" s="94">
        <v>35</v>
      </c>
      <c r="F35" s="95"/>
      <c r="G35" s="95"/>
      <c r="H35" s="219">
        <v>0.525</v>
      </c>
      <c r="I35" s="219">
        <v>0.66</v>
      </c>
      <c r="J35" s="219">
        <v>0.65</v>
      </c>
      <c r="K35" s="96"/>
    </row>
    <row r="36" spans="1:11" s="97" customFormat="1" ht="11.25" customHeight="1">
      <c r="A36" s="99" t="s">
        <v>27</v>
      </c>
      <c r="B36" s="93"/>
      <c r="C36" s="94">
        <v>150</v>
      </c>
      <c r="D36" s="94">
        <v>125</v>
      </c>
      <c r="E36" s="94">
        <v>122</v>
      </c>
      <c r="F36" s="95"/>
      <c r="G36" s="95"/>
      <c r="H36" s="219">
        <v>3.75</v>
      </c>
      <c r="I36" s="219">
        <v>3.05</v>
      </c>
      <c r="J36" s="219">
        <v>3.05</v>
      </c>
      <c r="K36" s="96"/>
    </row>
    <row r="37" spans="1:11" s="106" customFormat="1" ht="11.25" customHeight="1">
      <c r="A37" s="100" t="s">
        <v>28</v>
      </c>
      <c r="B37" s="101"/>
      <c r="C37" s="102">
        <v>363</v>
      </c>
      <c r="D37" s="102">
        <v>333</v>
      </c>
      <c r="E37" s="102">
        <v>312</v>
      </c>
      <c r="F37" s="103">
        <v>93.69369369369369</v>
      </c>
      <c r="G37" s="104"/>
      <c r="H37" s="220">
        <v>8.475</v>
      </c>
      <c r="I37" s="221">
        <v>7.16</v>
      </c>
      <c r="J37" s="221">
        <v>7.05</v>
      </c>
      <c r="K37" s="105">
        <v>98.46368715083798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16</v>
      </c>
      <c r="D39" s="102">
        <v>16</v>
      </c>
      <c r="E39" s="102">
        <v>12</v>
      </c>
      <c r="F39" s="103">
        <v>75</v>
      </c>
      <c r="G39" s="104"/>
      <c r="H39" s="220">
        <v>0.28</v>
      </c>
      <c r="I39" s="221">
        <v>0.25</v>
      </c>
      <c r="J39" s="221">
        <v>0.255</v>
      </c>
      <c r="K39" s="105">
        <v>102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>
        <v>1</v>
      </c>
      <c r="E41" s="94"/>
      <c r="F41" s="95"/>
      <c r="G41" s="95"/>
      <c r="H41" s="219"/>
      <c r="I41" s="219">
        <v>0.018</v>
      </c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>
        <v>2</v>
      </c>
      <c r="E42" s="94"/>
      <c r="F42" s="95"/>
      <c r="G42" s="95"/>
      <c r="H42" s="219"/>
      <c r="I42" s="219">
        <v>0.05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9</v>
      </c>
      <c r="D43" s="94">
        <v>5</v>
      </c>
      <c r="E43" s="94">
        <v>5</v>
      </c>
      <c r="F43" s="95"/>
      <c r="G43" s="95"/>
      <c r="H43" s="219">
        <v>0.342</v>
      </c>
      <c r="I43" s="219">
        <v>0.06</v>
      </c>
      <c r="J43" s="219">
        <v>0.1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3</v>
      </c>
      <c r="D45" s="94"/>
      <c r="E45" s="94">
        <v>3</v>
      </c>
      <c r="F45" s="95"/>
      <c r="G45" s="95"/>
      <c r="H45" s="219">
        <v>0.063</v>
      </c>
      <c r="I45" s="219">
        <v>0.063</v>
      </c>
      <c r="J45" s="219">
        <v>0.069</v>
      </c>
      <c r="K45" s="96"/>
    </row>
    <row r="46" spans="1:11" s="97" customFormat="1" ht="11.25" customHeight="1">
      <c r="A46" s="99" t="s">
        <v>35</v>
      </c>
      <c r="B46" s="93"/>
      <c r="C46" s="94">
        <v>7</v>
      </c>
      <c r="D46" s="94">
        <v>3</v>
      </c>
      <c r="E46" s="94">
        <v>4</v>
      </c>
      <c r="F46" s="95"/>
      <c r="G46" s="95"/>
      <c r="H46" s="219">
        <v>0.105</v>
      </c>
      <c r="I46" s="219">
        <v>0.045</v>
      </c>
      <c r="J46" s="219">
        <v>0.06</v>
      </c>
      <c r="K46" s="96"/>
    </row>
    <row r="47" spans="1:11" s="97" customFormat="1" ht="11.25" customHeight="1">
      <c r="A47" s="99" t="s">
        <v>36</v>
      </c>
      <c r="B47" s="93"/>
      <c r="C47" s="94">
        <v>112</v>
      </c>
      <c r="D47" s="94">
        <v>110</v>
      </c>
      <c r="E47" s="94">
        <v>115</v>
      </c>
      <c r="F47" s="95"/>
      <c r="G47" s="95"/>
      <c r="H47" s="219">
        <v>3.682</v>
      </c>
      <c r="I47" s="219">
        <v>3.48</v>
      </c>
      <c r="J47" s="219">
        <v>3.45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>
        <v>5</v>
      </c>
      <c r="D49" s="94"/>
      <c r="E49" s="94"/>
      <c r="F49" s="95"/>
      <c r="G49" s="95"/>
      <c r="H49" s="219">
        <v>0.125</v>
      </c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136</v>
      </c>
      <c r="D50" s="102">
        <v>121</v>
      </c>
      <c r="E50" s="102">
        <v>127</v>
      </c>
      <c r="F50" s="103">
        <v>104.95867768595042</v>
      </c>
      <c r="G50" s="104"/>
      <c r="H50" s="220">
        <v>4.317</v>
      </c>
      <c r="I50" s="221">
        <v>3.716</v>
      </c>
      <c r="J50" s="221">
        <v>3.6790000000000003</v>
      </c>
      <c r="K50" s="105">
        <v>99.00430570505921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14</v>
      </c>
      <c r="D58" s="94">
        <v>6</v>
      </c>
      <c r="E58" s="94">
        <v>3</v>
      </c>
      <c r="F58" s="95"/>
      <c r="G58" s="95"/>
      <c r="H58" s="219">
        <v>0.301</v>
      </c>
      <c r="I58" s="219">
        <v>0.301</v>
      </c>
      <c r="J58" s="219">
        <v>0.061</v>
      </c>
      <c r="K58" s="96"/>
    </row>
    <row r="59" spans="1:11" s="106" customFormat="1" ht="11.25" customHeight="1">
      <c r="A59" s="100" t="s">
        <v>46</v>
      </c>
      <c r="B59" s="101"/>
      <c r="C59" s="102">
        <v>14</v>
      </c>
      <c r="D59" s="102">
        <v>6</v>
      </c>
      <c r="E59" s="102">
        <v>3</v>
      </c>
      <c r="F59" s="103">
        <v>50</v>
      </c>
      <c r="G59" s="104"/>
      <c r="H59" s="220">
        <v>0.301</v>
      </c>
      <c r="I59" s="221">
        <v>0.301</v>
      </c>
      <c r="J59" s="221">
        <v>0.061</v>
      </c>
      <c r="K59" s="105">
        <v>20.26578073089701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150</v>
      </c>
      <c r="D61" s="94">
        <v>210</v>
      </c>
      <c r="E61" s="94">
        <v>260</v>
      </c>
      <c r="F61" s="95"/>
      <c r="G61" s="95"/>
      <c r="H61" s="219">
        <v>4.1</v>
      </c>
      <c r="I61" s="219">
        <v>7.308</v>
      </c>
      <c r="J61" s="219">
        <v>7.8</v>
      </c>
      <c r="K61" s="96"/>
    </row>
    <row r="62" spans="1:11" s="97" customFormat="1" ht="11.25" customHeight="1">
      <c r="A62" s="99" t="s">
        <v>48</v>
      </c>
      <c r="B62" s="93"/>
      <c r="C62" s="94">
        <v>75</v>
      </c>
      <c r="D62" s="94">
        <v>64</v>
      </c>
      <c r="E62" s="94">
        <v>44</v>
      </c>
      <c r="F62" s="95"/>
      <c r="G62" s="95"/>
      <c r="H62" s="219">
        <v>1.6</v>
      </c>
      <c r="I62" s="219">
        <v>1.164</v>
      </c>
      <c r="J62" s="219">
        <v>0.99</v>
      </c>
      <c r="K62" s="96"/>
    </row>
    <row r="63" spans="1:11" s="97" customFormat="1" ht="11.25" customHeight="1">
      <c r="A63" s="99" t="s">
        <v>49</v>
      </c>
      <c r="B63" s="93"/>
      <c r="C63" s="94">
        <v>100</v>
      </c>
      <c r="D63" s="94">
        <v>100</v>
      </c>
      <c r="E63" s="94">
        <v>100</v>
      </c>
      <c r="F63" s="95"/>
      <c r="G63" s="95"/>
      <c r="H63" s="219">
        <v>3</v>
      </c>
      <c r="I63" s="219">
        <v>3</v>
      </c>
      <c r="J63" s="219">
        <v>3.2</v>
      </c>
      <c r="K63" s="96"/>
    </row>
    <row r="64" spans="1:11" s="106" customFormat="1" ht="11.25" customHeight="1">
      <c r="A64" s="100" t="s">
        <v>50</v>
      </c>
      <c r="B64" s="101"/>
      <c r="C64" s="102">
        <v>325</v>
      </c>
      <c r="D64" s="102">
        <v>374</v>
      </c>
      <c r="E64" s="102">
        <v>404</v>
      </c>
      <c r="F64" s="103">
        <v>108.02139037433155</v>
      </c>
      <c r="G64" s="104"/>
      <c r="H64" s="220">
        <v>8.7</v>
      </c>
      <c r="I64" s="221">
        <v>11.472</v>
      </c>
      <c r="J64" s="221">
        <v>11.989999999999998</v>
      </c>
      <c r="K64" s="105">
        <v>104.51534170153415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428</v>
      </c>
      <c r="D66" s="102">
        <v>470</v>
      </c>
      <c r="E66" s="102">
        <v>420</v>
      </c>
      <c r="F66" s="103">
        <v>89.36170212765957</v>
      </c>
      <c r="G66" s="104"/>
      <c r="H66" s="220">
        <v>9.63</v>
      </c>
      <c r="I66" s="221">
        <v>9.185</v>
      </c>
      <c r="J66" s="221">
        <v>10.71</v>
      </c>
      <c r="K66" s="105">
        <v>116.60315732172019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186</v>
      </c>
      <c r="D72" s="94">
        <v>184</v>
      </c>
      <c r="E72" s="94">
        <v>204</v>
      </c>
      <c r="F72" s="95"/>
      <c r="G72" s="95"/>
      <c r="H72" s="219">
        <v>6.71</v>
      </c>
      <c r="I72" s="219">
        <v>7.05</v>
      </c>
      <c r="J72" s="219">
        <v>7.05</v>
      </c>
      <c r="K72" s="96"/>
    </row>
    <row r="73" spans="1:11" s="97" customFormat="1" ht="11.25" customHeight="1">
      <c r="A73" s="99" t="s">
        <v>56</v>
      </c>
      <c r="B73" s="93"/>
      <c r="C73" s="94">
        <v>6</v>
      </c>
      <c r="D73" s="94">
        <v>6</v>
      </c>
      <c r="E73" s="94">
        <v>5</v>
      </c>
      <c r="F73" s="95"/>
      <c r="G73" s="95"/>
      <c r="H73" s="219">
        <v>0.09</v>
      </c>
      <c r="I73" s="219">
        <v>0.09</v>
      </c>
      <c r="J73" s="219">
        <v>0.09</v>
      </c>
      <c r="K73" s="96"/>
    </row>
    <row r="74" spans="1:11" s="97" customFormat="1" ht="11.25" customHeight="1">
      <c r="A74" s="99" t="s">
        <v>57</v>
      </c>
      <c r="B74" s="93"/>
      <c r="C74" s="94">
        <v>25</v>
      </c>
      <c r="D74" s="94">
        <v>25</v>
      </c>
      <c r="E74" s="94"/>
      <c r="F74" s="95"/>
      <c r="G74" s="95"/>
      <c r="H74" s="219">
        <v>0.5</v>
      </c>
      <c r="I74" s="219">
        <v>0.5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356</v>
      </c>
      <c r="D75" s="94">
        <v>399</v>
      </c>
      <c r="E75" s="94">
        <v>120</v>
      </c>
      <c r="F75" s="95"/>
      <c r="G75" s="95"/>
      <c r="H75" s="219">
        <v>12.1395</v>
      </c>
      <c r="I75" s="219">
        <v>9.957</v>
      </c>
      <c r="J75" s="219">
        <v>3.6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>
        <v>3</v>
      </c>
      <c r="D77" s="94"/>
      <c r="E77" s="94">
        <v>4</v>
      </c>
      <c r="F77" s="95"/>
      <c r="G77" s="95"/>
      <c r="H77" s="219">
        <v>0.06</v>
      </c>
      <c r="I77" s="219">
        <v>0.12</v>
      </c>
      <c r="J77" s="219">
        <v>0.08</v>
      </c>
      <c r="K77" s="96"/>
    </row>
    <row r="78" spans="1:11" s="97" customFormat="1" ht="11.25" customHeight="1">
      <c r="A78" s="99" t="s">
        <v>61</v>
      </c>
      <c r="B78" s="93"/>
      <c r="C78" s="94"/>
      <c r="D78" s="94">
        <v>10</v>
      </c>
      <c r="E78" s="94"/>
      <c r="F78" s="95"/>
      <c r="G78" s="95"/>
      <c r="H78" s="219"/>
      <c r="I78" s="219">
        <v>0.25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10</v>
      </c>
      <c r="D79" s="94">
        <v>2</v>
      </c>
      <c r="E79" s="94">
        <v>5</v>
      </c>
      <c r="F79" s="95"/>
      <c r="G79" s="95"/>
      <c r="H79" s="219">
        <v>0.25</v>
      </c>
      <c r="I79" s="219">
        <v>0.04</v>
      </c>
      <c r="J79" s="219">
        <v>0.158</v>
      </c>
      <c r="K79" s="96"/>
    </row>
    <row r="80" spans="1:11" s="106" customFormat="1" ht="11.25" customHeight="1">
      <c r="A80" s="107" t="s">
        <v>63</v>
      </c>
      <c r="B80" s="101"/>
      <c r="C80" s="102">
        <v>586</v>
      </c>
      <c r="D80" s="102">
        <v>626</v>
      </c>
      <c r="E80" s="102">
        <v>338</v>
      </c>
      <c r="F80" s="103">
        <v>53.99361022364217</v>
      </c>
      <c r="G80" s="104"/>
      <c r="H80" s="220">
        <v>19.749499999999998</v>
      </c>
      <c r="I80" s="221">
        <v>18.007</v>
      </c>
      <c r="J80" s="221">
        <v>10.978</v>
      </c>
      <c r="K80" s="105">
        <v>60.965180207696996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65</v>
      </c>
      <c r="D82" s="94">
        <v>54</v>
      </c>
      <c r="E82" s="94">
        <v>56</v>
      </c>
      <c r="F82" s="95"/>
      <c r="G82" s="95"/>
      <c r="H82" s="219">
        <v>1.115</v>
      </c>
      <c r="I82" s="219">
        <v>1.191</v>
      </c>
      <c r="J82" s="219">
        <v>1.191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>
        <v>65</v>
      </c>
      <c r="D84" s="102">
        <v>54</v>
      </c>
      <c r="E84" s="102">
        <v>56</v>
      </c>
      <c r="F84" s="103">
        <v>103.70370370370371</v>
      </c>
      <c r="G84" s="104"/>
      <c r="H84" s="220">
        <v>1.115</v>
      </c>
      <c r="I84" s="221">
        <v>1.191</v>
      </c>
      <c r="J84" s="221">
        <v>1.191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2128</v>
      </c>
      <c r="D87" s="117">
        <v>2263</v>
      </c>
      <c r="E87" s="117">
        <v>1937</v>
      </c>
      <c r="F87" s="118">
        <f>IF(D87&gt;0,100*E87/D87,0)</f>
        <v>85.5943437914273</v>
      </c>
      <c r="G87" s="104"/>
      <c r="H87" s="224">
        <v>57.5935</v>
      </c>
      <c r="I87" s="225">
        <v>57.998000000000005</v>
      </c>
      <c r="J87" s="225">
        <v>52.347</v>
      </c>
      <c r="K87" s="118">
        <f>IF(I87&gt;0,100*J87/I87,0)</f>
        <v>90.25656057105417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22"/>
  <sheetViews>
    <sheetView showZeros="0" view="pageBreakPreview" zoomScale="89" zoomScaleSheetLayoutView="89" zoomScalePageLayoutView="0" workbookViewId="0" topLeftCell="A1">
      <selection activeCell="X73" sqref="X73"/>
    </sheetView>
  </sheetViews>
  <sheetFormatPr defaultColWidth="8.7109375" defaultRowHeight="15"/>
  <cols>
    <col min="1" max="1" width="22.00390625" style="129" customWidth="1"/>
    <col min="2" max="2" width="0.9921875" style="129" customWidth="1"/>
    <col min="3" max="3" width="1.1484375" style="129" customWidth="1"/>
    <col min="4" max="4" width="6.421875" style="129" customWidth="1"/>
    <col min="5" max="7" width="9.421875" style="129" customWidth="1"/>
    <col min="8" max="8" width="10.421875" style="129" customWidth="1"/>
    <col min="9" max="9" width="0.9921875" style="129" customWidth="1"/>
    <col min="10" max="10" width="6.421875" style="129" customWidth="1"/>
    <col min="11" max="13" width="9.421875" style="129" customWidth="1"/>
    <col min="14" max="14" width="10.421875" style="129" customWidth="1"/>
    <col min="15" max="15" width="22.00390625" style="129" customWidth="1"/>
    <col min="16" max="16" width="0.9921875" style="129" customWidth="1"/>
    <col min="17" max="17" width="1.1484375" style="129" customWidth="1"/>
    <col min="18" max="18" width="6.421875" style="129" customWidth="1"/>
    <col min="19" max="21" width="9.421875" style="129" customWidth="1"/>
    <col min="22" max="22" width="10.421875" style="129" customWidth="1"/>
    <col min="23" max="23" width="0.9921875" style="129" customWidth="1"/>
    <col min="24" max="24" width="6.421875" style="129" customWidth="1"/>
    <col min="25" max="27" width="9.421875" style="129" customWidth="1"/>
    <col min="28" max="28" width="10.421875" style="129" customWidth="1"/>
    <col min="29" max="16384" width="8.7109375" style="129" customWidth="1"/>
  </cols>
  <sheetData>
    <row r="1" spans="1:22" ht="9">
      <c r="A1" s="128"/>
      <c r="B1" s="128"/>
      <c r="C1" s="128"/>
      <c r="D1" s="128"/>
      <c r="E1" s="128"/>
      <c r="F1" s="128"/>
      <c r="G1" s="128"/>
      <c r="H1" s="128"/>
      <c r="O1" s="128"/>
      <c r="P1" s="128"/>
      <c r="Q1" s="128"/>
      <c r="R1" s="128"/>
      <c r="S1" s="128"/>
      <c r="T1" s="128"/>
      <c r="U1" s="128"/>
      <c r="V1" s="128"/>
    </row>
    <row r="2" spans="1:27" s="132" customFormat="1" ht="9.75">
      <c r="A2" s="130" t="s">
        <v>117</v>
      </c>
      <c r="B2" s="131"/>
      <c r="C2" s="131"/>
      <c r="D2" s="131"/>
      <c r="E2" s="131"/>
      <c r="F2" s="131"/>
      <c r="G2" s="131"/>
      <c r="H2" s="131"/>
      <c r="J2" s="132" t="s">
        <v>118</v>
      </c>
      <c r="M2" s="132" t="s">
        <v>124</v>
      </c>
      <c r="O2" s="130" t="s">
        <v>117</v>
      </c>
      <c r="P2" s="131"/>
      <c r="Q2" s="131"/>
      <c r="R2" s="131"/>
      <c r="S2" s="131"/>
      <c r="T2" s="131"/>
      <c r="U2" s="131"/>
      <c r="V2" s="131"/>
      <c r="X2" s="132" t="s">
        <v>118</v>
      </c>
      <c r="AA2" s="132" t="s">
        <v>124</v>
      </c>
    </row>
    <row r="3" spans="1:22" s="132" customFormat="1" ht="12" customHeight="1" thickBot="1">
      <c r="A3" s="131"/>
      <c r="B3" s="131"/>
      <c r="C3" s="131"/>
      <c r="D3" s="131"/>
      <c r="E3" s="131"/>
      <c r="F3" s="131"/>
      <c r="G3" s="131"/>
      <c r="H3" s="131"/>
      <c r="O3" s="131"/>
      <c r="P3" s="131"/>
      <c r="Q3" s="131"/>
      <c r="R3" s="131"/>
      <c r="S3" s="131"/>
      <c r="T3" s="131"/>
      <c r="U3" s="131"/>
      <c r="V3" s="131"/>
    </row>
    <row r="4" spans="1:28" s="132" customFormat="1" ht="10.5" thickBot="1">
      <c r="A4" s="133"/>
      <c r="B4" s="134"/>
      <c r="C4" s="135"/>
      <c r="D4" s="255" t="s">
        <v>119</v>
      </c>
      <c r="E4" s="256"/>
      <c r="F4" s="256"/>
      <c r="G4" s="256"/>
      <c r="H4" s="257"/>
      <c r="J4" s="255" t="s">
        <v>120</v>
      </c>
      <c r="K4" s="256"/>
      <c r="L4" s="256"/>
      <c r="M4" s="256"/>
      <c r="N4" s="257"/>
      <c r="O4" s="133"/>
      <c r="P4" s="134"/>
      <c r="Q4" s="135"/>
      <c r="R4" s="255" t="s">
        <v>119</v>
      </c>
      <c r="S4" s="256"/>
      <c r="T4" s="256"/>
      <c r="U4" s="256"/>
      <c r="V4" s="257"/>
      <c r="X4" s="255" t="s">
        <v>120</v>
      </c>
      <c r="Y4" s="256"/>
      <c r="Z4" s="256"/>
      <c r="AA4" s="256"/>
      <c r="AB4" s="257"/>
    </row>
    <row r="5" spans="1:28" s="132" customFormat="1" ht="9.75">
      <c r="A5" s="136" t="s">
        <v>121</v>
      </c>
      <c r="B5" s="137"/>
      <c r="C5" s="135"/>
      <c r="D5" s="133"/>
      <c r="E5" s="138" t="s">
        <v>327</v>
      </c>
      <c r="F5" s="138" t="s">
        <v>122</v>
      </c>
      <c r="G5" s="138" t="s">
        <v>123</v>
      </c>
      <c r="H5" s="139">
        <f>G6</f>
        <v>2018</v>
      </c>
      <c r="J5" s="133"/>
      <c r="K5" s="138" t="s">
        <v>327</v>
      </c>
      <c r="L5" s="138" t="s">
        <v>122</v>
      </c>
      <c r="M5" s="138" t="s">
        <v>123</v>
      </c>
      <c r="N5" s="139">
        <f>M6</f>
        <v>2018</v>
      </c>
      <c r="O5" s="136" t="s">
        <v>121</v>
      </c>
      <c r="P5" s="137"/>
      <c r="Q5" s="135"/>
      <c r="R5" s="133"/>
      <c r="S5" s="138" t="s">
        <v>327</v>
      </c>
      <c r="T5" s="138" t="s">
        <v>122</v>
      </c>
      <c r="U5" s="138" t="s">
        <v>123</v>
      </c>
      <c r="V5" s="139">
        <f>U6</f>
        <v>2018</v>
      </c>
      <c r="X5" s="133"/>
      <c r="Y5" s="138" t="s">
        <v>327</v>
      </c>
      <c r="Z5" s="138" t="s">
        <v>122</v>
      </c>
      <c r="AA5" s="138" t="s">
        <v>123</v>
      </c>
      <c r="AB5" s="139">
        <f>AA6</f>
        <v>2018</v>
      </c>
    </row>
    <row r="6" spans="1:28" s="132" customFormat="1" ht="23.25" customHeight="1" thickBot="1">
      <c r="A6" s="140"/>
      <c r="B6" s="141"/>
      <c r="C6" s="142"/>
      <c r="D6" s="143" t="s">
        <v>328</v>
      </c>
      <c r="E6" s="144">
        <f>G6-2</f>
        <v>2016</v>
      </c>
      <c r="F6" s="144">
        <f>G6-1</f>
        <v>2017</v>
      </c>
      <c r="G6" s="144">
        <v>2018</v>
      </c>
      <c r="H6" s="145" t="str">
        <f>CONCATENATE(F6,"=100")</f>
        <v>2017=100</v>
      </c>
      <c r="I6" s="146"/>
      <c r="J6" s="143" t="s">
        <v>328</v>
      </c>
      <c r="K6" s="144">
        <f>M6-2</f>
        <v>2016</v>
      </c>
      <c r="L6" s="144">
        <f>M6-1</f>
        <v>2017</v>
      </c>
      <c r="M6" s="144">
        <v>2018</v>
      </c>
      <c r="N6" s="145" t="str">
        <f>CONCATENATE(L6,"=100")</f>
        <v>2017=100</v>
      </c>
      <c r="O6" s="140"/>
      <c r="P6" s="141"/>
      <c r="Q6" s="142"/>
      <c r="R6" s="143" t="s">
        <v>328</v>
      </c>
      <c r="S6" s="144">
        <f>U6-2</f>
        <v>2016</v>
      </c>
      <c r="T6" s="144">
        <f>U6-1</f>
        <v>2017</v>
      </c>
      <c r="U6" s="144">
        <v>2018</v>
      </c>
      <c r="V6" s="145" t="str">
        <f>CONCATENATE(T6,"=100")</f>
        <v>2017=100</v>
      </c>
      <c r="W6" s="146"/>
      <c r="X6" s="143" t="s">
        <v>328</v>
      </c>
      <c r="Y6" s="144">
        <f>AA6-2</f>
        <v>2016</v>
      </c>
      <c r="Z6" s="144">
        <f>AA6-1</f>
        <v>2017</v>
      </c>
      <c r="AA6" s="144">
        <v>2018</v>
      </c>
      <c r="AB6" s="145" t="str">
        <f>CONCATENATE(Z6,"=100")</f>
        <v>2017=100</v>
      </c>
    </row>
    <row r="7" spans="1:28" s="153" customFormat="1" ht="10.5" customHeight="1">
      <c r="A7" s="147"/>
      <c r="B7" s="147"/>
      <c r="C7" s="147"/>
      <c r="D7" s="148"/>
      <c r="E7" s="149"/>
      <c r="F7" s="149"/>
      <c r="G7" s="149"/>
      <c r="H7" s="149">
        <f>IF(AND(F7&gt;0,G7&gt;0),G7*100/F7,"")</f>
      </c>
      <c r="I7" s="150"/>
      <c r="J7" s="150"/>
      <c r="K7" s="151"/>
      <c r="L7" s="151"/>
      <c r="M7" s="151"/>
      <c r="N7" s="151">
        <f>IF(AND(L7&gt;0,M7&gt;0),M7*100/L7,"")</f>
      </c>
      <c r="O7" s="147"/>
      <c r="P7" s="147"/>
      <c r="Q7" s="147"/>
      <c r="R7" s="148"/>
      <c r="S7" s="149"/>
      <c r="T7" s="149"/>
      <c r="U7" s="149"/>
      <c r="V7" s="149">
        <f>IF(AND(T7&gt;0,U7&gt;0),U7*100/T7,"")</f>
      </c>
      <c r="W7" s="150"/>
      <c r="X7" s="150"/>
      <c r="Y7" s="151"/>
      <c r="Z7" s="151"/>
      <c r="AA7" s="151"/>
      <c r="AB7" s="152">
        <f>IF(AND(Z7&gt;0,AA7&gt;0),AA7*100/Z7,"")</f>
      </c>
    </row>
    <row r="8" spans="1:28" s="153" customFormat="1" ht="1.5" customHeight="1">
      <c r="A8" s="147"/>
      <c r="B8" s="147"/>
      <c r="C8" s="147"/>
      <c r="D8" s="148"/>
      <c r="E8"/>
      <c r="F8"/>
      <c r="G8"/>
      <c r="H8"/>
      <c r="I8"/>
      <c r="J8"/>
      <c r="K8"/>
      <c r="L8"/>
      <c r="M8"/>
      <c r="N8" s="151"/>
      <c r="O8" s="147"/>
      <c r="P8" s="147"/>
      <c r="Q8" s="147"/>
      <c r="R8" s="148"/>
      <c r="S8" s="149"/>
      <c r="T8" s="149"/>
      <c r="U8" s="149"/>
      <c r="V8" s="149"/>
      <c r="W8" s="150"/>
      <c r="X8" s="150"/>
      <c r="Y8" s="151"/>
      <c r="Z8" s="151"/>
      <c r="AA8" s="151"/>
      <c r="AB8" s="152"/>
    </row>
    <row r="9" spans="1:28" s="153" customFormat="1" ht="11.25" customHeight="1">
      <c r="A9" s="147" t="s">
        <v>125</v>
      </c>
      <c r="B9" s="147"/>
      <c r="C9" s="147"/>
      <c r="D9" s="163"/>
      <c r="E9" s="149"/>
      <c r="F9" s="149"/>
      <c r="G9" s="149"/>
      <c r="H9" s="149">
        <f aca="true" t="shared" si="0" ref="H9:H22">IF(AND(F9&gt;0,G9&gt;0),G9*100/F9,"")</f>
      </c>
      <c r="I9" s="150"/>
      <c r="J9" s="164"/>
      <c r="K9" s="151"/>
      <c r="L9" s="151"/>
      <c r="M9" s="151"/>
      <c r="N9" s="151">
        <f aca="true" t="shared" si="1" ref="N9:N22">IF(AND(L9&gt;0,M9&gt;0),M9*100/L9,"")</f>
      </c>
      <c r="O9" s="147" t="s">
        <v>135</v>
      </c>
      <c r="P9" s="147"/>
      <c r="Q9" s="147"/>
      <c r="R9" s="163"/>
      <c r="S9" s="149"/>
      <c r="T9" s="149"/>
      <c r="U9" s="149"/>
      <c r="V9" s="149">
        <f aca="true" t="shared" si="2" ref="V9:V18">IF(AND(T9&gt;0,U9&gt;0),U9*100/T9,"")</f>
      </c>
      <c r="W9" s="150"/>
      <c r="X9" s="164"/>
      <c r="Y9" s="151"/>
      <c r="Z9" s="151"/>
      <c r="AA9" s="151"/>
      <c r="AB9" s="152">
        <f aca="true" t="shared" si="3" ref="AB9:AB18">IF(AND(Z9&gt;0,AA9&gt;0),AA9*100/Z9,"")</f>
      </c>
    </row>
    <row r="10" spans="1:28" s="153" customFormat="1" ht="11.25" customHeight="1">
      <c r="A10" s="147" t="s">
        <v>126</v>
      </c>
      <c r="B10" s="149"/>
      <c r="C10" s="149"/>
      <c r="D10" s="163">
        <v>9</v>
      </c>
      <c r="E10" s="155">
        <v>1808.688</v>
      </c>
      <c r="F10" s="155">
        <v>1647.2667349775786</v>
      </c>
      <c r="G10" s="155">
        <v>1689.437</v>
      </c>
      <c r="H10" s="155">
        <f t="shared" si="0"/>
        <v>102.56001436361156</v>
      </c>
      <c r="I10" s="151"/>
      <c r="J10" s="164">
        <v>9</v>
      </c>
      <c r="K10" s="152">
        <v>6815.222</v>
      </c>
      <c r="L10" s="152">
        <v>3828.8247999999994</v>
      </c>
      <c r="M10" s="152">
        <v>6718.903</v>
      </c>
      <c r="N10" s="151">
        <f t="shared" si="1"/>
        <v>175.48212182495269</v>
      </c>
      <c r="O10" s="147" t="s">
        <v>295</v>
      </c>
      <c r="P10" s="149"/>
      <c r="Q10" s="149"/>
      <c r="R10" s="163">
        <v>6</v>
      </c>
      <c r="S10" s="155">
        <v>6.101</v>
      </c>
      <c r="T10" s="155">
        <v>6.242190000000001</v>
      </c>
      <c r="U10" s="155">
        <v>6.6248000000000005</v>
      </c>
      <c r="V10" s="155">
        <f t="shared" si="2"/>
        <v>106.12941932238525</v>
      </c>
      <c r="W10" s="151"/>
      <c r="X10" s="164">
        <v>6</v>
      </c>
      <c r="Y10" s="152">
        <v>57.400000000000006</v>
      </c>
      <c r="Z10" s="152">
        <v>61.89123588652482</v>
      </c>
      <c r="AA10" s="152">
        <v>56.184</v>
      </c>
      <c r="AB10" s="152">
        <f t="shared" si="3"/>
        <v>90.77860410319029</v>
      </c>
    </row>
    <row r="11" spans="1:28" s="153" customFormat="1" ht="11.25" customHeight="1">
      <c r="A11" s="147" t="s">
        <v>127</v>
      </c>
      <c r="B11" s="149"/>
      <c r="C11" s="149"/>
      <c r="D11" s="163">
        <v>9</v>
      </c>
      <c r="E11" s="155">
        <v>448.16</v>
      </c>
      <c r="F11" s="155">
        <v>424.3392650224215</v>
      </c>
      <c r="G11" s="155">
        <v>373.76234</v>
      </c>
      <c r="H11" s="155">
        <f t="shared" si="0"/>
        <v>88.08101696180552</v>
      </c>
      <c r="I11" s="151"/>
      <c r="J11" s="164">
        <v>9</v>
      </c>
      <c r="K11" s="152">
        <v>1057.913</v>
      </c>
      <c r="L11" s="152">
        <v>1159.9394</v>
      </c>
      <c r="M11" s="152">
        <v>1322.2620000000002</v>
      </c>
      <c r="N11" s="151">
        <f t="shared" si="1"/>
        <v>113.9940586551332</v>
      </c>
      <c r="O11" s="147" t="s">
        <v>296</v>
      </c>
      <c r="P11" s="149"/>
      <c r="Q11" s="149"/>
      <c r="R11" s="163">
        <v>8</v>
      </c>
      <c r="S11" s="151">
        <v>31.8</v>
      </c>
      <c r="T11" s="151">
        <v>37.2</v>
      </c>
      <c r="U11" s="151">
        <v>40.2</v>
      </c>
      <c r="V11" s="155">
        <f t="shared" si="2"/>
        <v>108.06451612903226</v>
      </c>
      <c r="W11" s="151"/>
      <c r="X11" s="164">
        <v>9</v>
      </c>
      <c r="Y11" s="152">
        <v>7.6789999999999985</v>
      </c>
      <c r="Z11" s="152">
        <v>9.086</v>
      </c>
      <c r="AA11" s="152">
        <v>9.534</v>
      </c>
      <c r="AB11" s="152">
        <f t="shared" si="3"/>
        <v>104.9306625577812</v>
      </c>
    </row>
    <row r="12" spans="1:28" ht="11.25">
      <c r="A12" s="147" t="s">
        <v>128</v>
      </c>
      <c r="B12" s="149"/>
      <c r="C12" s="149"/>
      <c r="D12" s="163">
        <v>9</v>
      </c>
      <c r="E12" s="155">
        <v>2256.848</v>
      </c>
      <c r="F12" s="155">
        <v>2071.606</v>
      </c>
      <c r="G12" s="155">
        <v>2063.19934</v>
      </c>
      <c r="H12" s="155">
        <f t="shared" si="0"/>
        <v>99.59419600059084</v>
      </c>
      <c r="I12" s="151"/>
      <c r="J12" s="164">
        <v>9</v>
      </c>
      <c r="K12" s="152">
        <v>7873.134999999999</v>
      </c>
      <c r="L12" s="152">
        <v>4988.7642000000005</v>
      </c>
      <c r="M12" s="152">
        <v>8041.164999999999</v>
      </c>
      <c r="N12" s="151">
        <f t="shared" si="1"/>
        <v>161.1855096298197</v>
      </c>
      <c r="O12" s="147" t="s">
        <v>138</v>
      </c>
      <c r="P12" s="149"/>
      <c r="Q12" s="149"/>
      <c r="R12" s="163">
        <v>10</v>
      </c>
      <c r="S12" s="155">
        <v>2.226</v>
      </c>
      <c r="T12" s="155">
        <v>2.128</v>
      </c>
      <c r="U12" s="155">
        <v>2.263</v>
      </c>
      <c r="V12" s="155">
        <f t="shared" si="2"/>
        <v>106.343984962406</v>
      </c>
      <c r="W12" s="151"/>
      <c r="X12" s="164">
        <v>3</v>
      </c>
      <c r="Y12" s="152">
        <v>59.873000000000005</v>
      </c>
      <c r="Z12" s="152">
        <v>57.5935</v>
      </c>
      <c r="AA12" s="152">
        <v>57.998000000000005</v>
      </c>
      <c r="AB12" s="152">
        <f t="shared" si="3"/>
        <v>100.70233620113382</v>
      </c>
    </row>
    <row r="13" spans="1:28" s="132" customFormat="1" ht="11.25">
      <c r="A13" s="147" t="s">
        <v>129</v>
      </c>
      <c r="B13" s="149"/>
      <c r="C13" s="149"/>
      <c r="D13" s="163">
        <v>9</v>
      </c>
      <c r="E13" s="155">
        <v>321.81</v>
      </c>
      <c r="F13" s="155">
        <v>281.0767</v>
      </c>
      <c r="G13" s="155">
        <v>318.249</v>
      </c>
      <c r="H13" s="155">
        <f t="shared" si="0"/>
        <v>113.22496670837533</v>
      </c>
      <c r="I13" s="151"/>
      <c r="J13" s="164">
        <v>9</v>
      </c>
      <c r="K13" s="152">
        <v>878.1319999999998</v>
      </c>
      <c r="L13" s="152">
        <v>568.9785</v>
      </c>
      <c r="M13" s="152">
        <v>936.664</v>
      </c>
      <c r="N13" s="151">
        <f t="shared" si="1"/>
        <v>164.6220375638095</v>
      </c>
      <c r="O13" s="147" t="s">
        <v>185</v>
      </c>
      <c r="P13" s="149"/>
      <c r="Q13" s="149"/>
      <c r="R13" s="163">
        <v>9</v>
      </c>
      <c r="S13" s="155">
        <v>5.108</v>
      </c>
      <c r="T13" s="155">
        <v>4.93145</v>
      </c>
      <c r="U13" s="155">
        <v>4.70162</v>
      </c>
      <c r="V13" s="155">
        <f t="shared" si="2"/>
        <v>95.33950460817813</v>
      </c>
      <c r="W13" s="151"/>
      <c r="X13" s="164">
        <v>10</v>
      </c>
      <c r="Y13" s="152">
        <v>86.99000000000001</v>
      </c>
      <c r="Z13" s="152">
        <v>88.21399999999998</v>
      </c>
      <c r="AA13" s="152">
        <v>84.51100000000001</v>
      </c>
      <c r="AB13" s="152">
        <f t="shared" si="3"/>
        <v>95.80225361053803</v>
      </c>
    </row>
    <row r="14" spans="1:28" s="132" customFormat="1" ht="12" customHeight="1">
      <c r="A14" s="147" t="s">
        <v>144</v>
      </c>
      <c r="B14" s="149"/>
      <c r="C14" s="149"/>
      <c r="D14" s="163">
        <v>9</v>
      </c>
      <c r="E14" s="155">
        <v>2241.385</v>
      </c>
      <c r="F14" s="155">
        <v>2316.4923</v>
      </c>
      <c r="G14" s="155">
        <v>2243.92</v>
      </c>
      <c r="H14" s="155">
        <f t="shared" si="0"/>
        <v>96.86714693590824</v>
      </c>
      <c r="I14" s="151"/>
      <c r="J14" s="164">
        <v>9</v>
      </c>
      <c r="K14" s="152">
        <v>8298.027</v>
      </c>
      <c r="L14" s="152">
        <v>5370.631249999999</v>
      </c>
      <c r="M14" s="152">
        <v>8057.229999999999</v>
      </c>
      <c r="N14" s="151">
        <f t="shared" si="1"/>
        <v>150.0238915118218</v>
      </c>
      <c r="O14" s="147" t="s">
        <v>297</v>
      </c>
      <c r="P14" s="149"/>
      <c r="Q14" s="149"/>
      <c r="R14" s="163">
        <v>5</v>
      </c>
      <c r="S14" s="151">
        <v>48.254000000000005</v>
      </c>
      <c r="T14" s="151">
        <v>43.394</v>
      </c>
      <c r="U14" s="151">
        <v>41.985</v>
      </c>
      <c r="V14" s="155">
        <f t="shared" si="2"/>
        <v>96.75300732820206</v>
      </c>
      <c r="W14" s="151"/>
      <c r="X14" s="164">
        <v>6</v>
      </c>
      <c r="Y14" s="152">
        <v>132.19100000000003</v>
      </c>
      <c r="Z14" s="152">
        <v>131.71</v>
      </c>
      <c r="AA14" s="152">
        <v>144.117</v>
      </c>
      <c r="AB14" s="152">
        <f t="shared" si="3"/>
        <v>109.41993774200894</v>
      </c>
    </row>
    <row r="15" spans="1:28" s="132" customFormat="1" ht="11.25">
      <c r="A15" s="147" t="s">
        <v>145</v>
      </c>
      <c r="B15" s="149"/>
      <c r="C15" s="149"/>
      <c r="D15" s="163">
        <v>9</v>
      </c>
      <c r="E15" s="155">
        <v>2563.195</v>
      </c>
      <c r="F15" s="155">
        <v>2597.569</v>
      </c>
      <c r="G15" s="155">
        <v>2562.169</v>
      </c>
      <c r="H15" s="155">
        <f t="shared" si="0"/>
        <v>98.63718730859507</v>
      </c>
      <c r="I15" s="151"/>
      <c r="J15" s="164">
        <v>9</v>
      </c>
      <c r="K15" s="152">
        <v>9176.159000000001</v>
      </c>
      <c r="L15" s="152">
        <v>5939.60975</v>
      </c>
      <c r="M15" s="152">
        <v>8993.894</v>
      </c>
      <c r="N15" s="151">
        <f t="shared" si="1"/>
        <v>151.4223051438691</v>
      </c>
      <c r="O15" s="147" t="s">
        <v>298</v>
      </c>
      <c r="P15" s="149"/>
      <c r="Q15" s="149"/>
      <c r="R15" s="163">
        <v>5</v>
      </c>
      <c r="S15" s="151">
        <v>9.440000000000001</v>
      </c>
      <c r="T15" s="151">
        <v>9.25</v>
      </c>
      <c r="U15" s="151">
        <v>8.518</v>
      </c>
      <c r="V15" s="155">
        <f t="shared" si="2"/>
        <v>92.08648648648649</v>
      </c>
      <c r="W15" s="151"/>
      <c r="X15" s="164">
        <v>6</v>
      </c>
      <c r="Y15" s="152">
        <v>15.845999999999998</v>
      </c>
      <c r="Z15" s="152">
        <v>16.176</v>
      </c>
      <c r="AA15" s="152">
        <v>14.799</v>
      </c>
      <c r="AB15" s="152">
        <f t="shared" si="3"/>
        <v>91.48738872403561</v>
      </c>
    </row>
    <row r="16" spans="1:28" s="132" customFormat="1" ht="11.25">
      <c r="A16" s="147" t="s">
        <v>130</v>
      </c>
      <c r="B16" s="149"/>
      <c r="C16" s="149"/>
      <c r="D16" s="163">
        <v>9</v>
      </c>
      <c r="E16" s="155">
        <v>509.849</v>
      </c>
      <c r="F16" s="155">
        <v>558.224</v>
      </c>
      <c r="G16" s="155">
        <v>553.549</v>
      </c>
      <c r="H16" s="155">
        <f t="shared" si="0"/>
        <v>99.16252257158415</v>
      </c>
      <c r="I16" s="151"/>
      <c r="J16" s="164">
        <v>9</v>
      </c>
      <c r="K16" s="152">
        <v>1110.117</v>
      </c>
      <c r="L16" s="152">
        <v>872.1093999999999</v>
      </c>
      <c r="M16" s="152">
        <v>1485.773</v>
      </c>
      <c r="N16" s="151">
        <f t="shared" si="1"/>
        <v>170.36543809755977</v>
      </c>
      <c r="O16" s="147" t="s">
        <v>186</v>
      </c>
      <c r="P16" s="149"/>
      <c r="Q16" s="149"/>
      <c r="R16" s="163">
        <v>10</v>
      </c>
      <c r="S16" s="155">
        <v>27.522</v>
      </c>
      <c r="T16" s="155">
        <v>31.718</v>
      </c>
      <c r="U16" s="155">
        <v>33.7932</v>
      </c>
      <c r="V16" s="155">
        <f t="shared" si="2"/>
        <v>106.54265716627782</v>
      </c>
      <c r="W16" s="151"/>
      <c r="X16" s="164">
        <v>5</v>
      </c>
      <c r="Y16" s="152">
        <v>478.659</v>
      </c>
      <c r="Z16" s="152">
        <v>525.533</v>
      </c>
      <c r="AA16" s="152">
        <v>0</v>
      </c>
      <c r="AB16" s="152">
        <f t="shared" si="3"/>
      </c>
    </row>
    <row r="17" spans="1:28" s="132" customFormat="1" ht="12" customHeight="1">
      <c r="A17" s="147" t="s">
        <v>131</v>
      </c>
      <c r="B17" s="149"/>
      <c r="C17" s="149"/>
      <c r="D17" s="163">
        <v>9</v>
      </c>
      <c r="E17" s="155">
        <v>155.256</v>
      </c>
      <c r="F17" s="155">
        <v>107.635</v>
      </c>
      <c r="G17" s="155">
        <v>134.761</v>
      </c>
      <c r="H17" s="155">
        <f t="shared" si="0"/>
        <v>125.20183955033214</v>
      </c>
      <c r="I17" s="151"/>
      <c r="J17" s="164">
        <v>9</v>
      </c>
      <c r="K17" s="152">
        <v>377.355</v>
      </c>
      <c r="L17" s="152">
        <v>131.784</v>
      </c>
      <c r="M17" s="152">
        <v>384.31700000000006</v>
      </c>
      <c r="N17" s="151">
        <f t="shared" si="1"/>
        <v>291.6264493413465</v>
      </c>
      <c r="O17" s="147" t="s">
        <v>187</v>
      </c>
      <c r="P17" s="149"/>
      <c r="Q17" s="149"/>
      <c r="R17" s="163">
        <v>5</v>
      </c>
      <c r="S17" s="155">
        <v>1.735</v>
      </c>
      <c r="T17" s="155">
        <v>1.734</v>
      </c>
      <c r="U17" s="155">
        <v>1.689</v>
      </c>
      <c r="V17" s="155">
        <f t="shared" si="2"/>
        <v>97.40484429065744</v>
      </c>
      <c r="W17" s="151"/>
      <c r="X17" s="164">
        <v>5</v>
      </c>
      <c r="Y17" s="152">
        <v>93.75999999999999</v>
      </c>
      <c r="Z17" s="152">
        <v>89.07799999999999</v>
      </c>
      <c r="AA17" s="152">
        <v>87.655</v>
      </c>
      <c r="AB17" s="152">
        <f t="shared" si="3"/>
        <v>98.40252363097511</v>
      </c>
    </row>
    <row r="18" spans="1:28" s="153" customFormat="1" ht="11.25" customHeight="1">
      <c r="A18" s="147" t="s">
        <v>132</v>
      </c>
      <c r="B18" s="149"/>
      <c r="C18" s="149"/>
      <c r="D18" s="163">
        <v>9</v>
      </c>
      <c r="E18" s="155">
        <v>227.792</v>
      </c>
      <c r="F18" s="155">
        <v>190.021</v>
      </c>
      <c r="G18" s="155">
        <v>216.038</v>
      </c>
      <c r="H18" s="155">
        <f t="shared" si="0"/>
        <v>113.69164460770128</v>
      </c>
      <c r="I18" s="151"/>
      <c r="J18" s="164">
        <v>9</v>
      </c>
      <c r="K18" s="152">
        <v>550.8380000000001</v>
      </c>
      <c r="L18" s="152">
        <v>349.32000000000005</v>
      </c>
      <c r="M18" s="152">
        <v>664.447</v>
      </c>
      <c r="N18" s="151">
        <f t="shared" si="1"/>
        <v>190.2115538761021</v>
      </c>
      <c r="O18" s="147" t="s">
        <v>188</v>
      </c>
      <c r="P18" s="149"/>
      <c r="Q18" s="149"/>
      <c r="R18" s="163">
        <v>3</v>
      </c>
      <c r="S18" s="155">
        <v>7.451</v>
      </c>
      <c r="T18" s="155">
        <v>8.133</v>
      </c>
      <c r="U18" s="155">
        <v>7.526</v>
      </c>
      <c r="V18" s="155">
        <f t="shared" si="2"/>
        <v>92.5365793680069</v>
      </c>
      <c r="W18" s="151"/>
      <c r="X18" s="164">
        <v>6</v>
      </c>
      <c r="Y18" s="152">
        <v>631.175</v>
      </c>
      <c r="Z18" s="152">
        <v>610.779</v>
      </c>
      <c r="AA18" s="152">
        <v>690.5910000000001</v>
      </c>
      <c r="AB18" s="152">
        <f t="shared" si="3"/>
        <v>113.06724690927489</v>
      </c>
    </row>
    <row r="19" spans="1:28" s="153" customFormat="1" ht="11.25" customHeight="1">
      <c r="A19" s="147" t="s">
        <v>282</v>
      </c>
      <c r="B19" s="149"/>
      <c r="C19" s="149"/>
      <c r="D19" s="163"/>
      <c r="E19" s="155">
        <f>E12+E15+E16+E17+E18</f>
        <v>5712.9400000000005</v>
      </c>
      <c r="F19" s="155">
        <f>F12+F15+F16+F17+F18</f>
        <v>5525.055</v>
      </c>
      <c r="G19" s="155">
        <f>G12+G15+G16+G17+G18</f>
        <v>5529.716340000001</v>
      </c>
      <c r="H19" s="155">
        <f>IF(AND(F19&gt;0,G19&gt;0),G19*100/F19,"")</f>
        <v>100.08436730494087</v>
      </c>
      <c r="I19" s="151"/>
      <c r="J19" s="164"/>
      <c r="K19" s="155">
        <f>K12+K15+K16+K17+K18</f>
        <v>19087.604</v>
      </c>
      <c r="L19" s="155">
        <f>L12+L15+L16+L17+L18</f>
        <v>12281.58735</v>
      </c>
      <c r="M19" s="155">
        <f>M12+M15+M16+M17+M18</f>
        <v>19569.596</v>
      </c>
      <c r="N19" s="151">
        <f>IF(AND(L19&gt;0,M19&gt;0),M19*100/L19,"")</f>
        <v>159.34093405279572</v>
      </c>
      <c r="O19" s="147" t="s">
        <v>299</v>
      </c>
      <c r="P19" s="149"/>
      <c r="Q19" s="149"/>
      <c r="R19" s="163">
        <v>6</v>
      </c>
      <c r="S19" s="151">
        <v>4.1000000000000005</v>
      </c>
      <c r="T19" s="151">
        <v>5.800000000000001</v>
      </c>
      <c r="U19" s="151">
        <v>4.3</v>
      </c>
      <c r="V19" s="155">
        <f aca="true" t="shared" si="4" ref="V19:V26">IF(AND(T19&gt;0,U19&gt;0),U19*100/T19,"")</f>
        <v>74.13793103448275</v>
      </c>
      <c r="W19" s="151"/>
      <c r="X19" s="164">
        <v>9</v>
      </c>
      <c r="Y19" s="152">
        <v>0.455</v>
      </c>
      <c r="Z19" s="152">
        <v>0.625</v>
      </c>
      <c r="AA19" s="152">
        <v>0.40099999999999997</v>
      </c>
      <c r="AB19" s="152">
        <f aca="true" t="shared" si="5" ref="AB19:AB26">IF(AND(Z19&gt;0,AA19&gt;0),AA19*100/Z19,"")</f>
        <v>64.16</v>
      </c>
    </row>
    <row r="20" spans="1:28" s="153" customFormat="1" ht="11.25" customHeight="1">
      <c r="A20" s="147" t="s">
        <v>146</v>
      </c>
      <c r="B20" s="149"/>
      <c r="C20" s="149"/>
      <c r="D20" s="163">
        <v>7</v>
      </c>
      <c r="E20" s="155">
        <v>359.275</v>
      </c>
      <c r="F20" s="155">
        <v>332.7073</v>
      </c>
      <c r="G20" s="155">
        <v>326.492</v>
      </c>
      <c r="H20" s="155">
        <f t="shared" si="0"/>
        <v>98.13190152425271</v>
      </c>
      <c r="I20" s="151"/>
      <c r="J20" s="164">
        <v>10</v>
      </c>
      <c r="K20" s="152">
        <v>4069.5080000000003</v>
      </c>
      <c r="L20" s="152">
        <v>3784.3770000000004</v>
      </c>
      <c r="M20" s="152">
        <v>3664.951000000001</v>
      </c>
      <c r="N20" s="151">
        <f t="shared" si="1"/>
        <v>96.84423618471416</v>
      </c>
      <c r="O20" s="147" t="s">
        <v>189</v>
      </c>
      <c r="P20" s="149"/>
      <c r="Q20" s="149"/>
      <c r="R20" s="163">
        <v>4</v>
      </c>
      <c r="S20" s="155">
        <v>3.753</v>
      </c>
      <c r="T20" s="155">
        <v>3.63692</v>
      </c>
      <c r="U20" s="155">
        <v>3.65</v>
      </c>
      <c r="V20" s="155">
        <f t="shared" si="4"/>
        <v>100.35964497431893</v>
      </c>
      <c r="W20" s="151"/>
      <c r="X20" s="164">
        <v>8</v>
      </c>
      <c r="Y20" s="152">
        <v>242.64299999999997</v>
      </c>
      <c r="Z20" s="152">
        <v>227.48100000000002</v>
      </c>
      <c r="AA20" s="152">
        <v>234.707</v>
      </c>
      <c r="AB20" s="152">
        <f t="shared" si="5"/>
        <v>103.176529028798</v>
      </c>
    </row>
    <row r="21" spans="1:28" s="153" customFormat="1" ht="11.25" customHeight="1">
      <c r="A21" s="147" t="s">
        <v>147</v>
      </c>
      <c r="B21" s="149"/>
      <c r="C21" s="149"/>
      <c r="D21" s="163">
        <v>6</v>
      </c>
      <c r="E21" s="155">
        <v>8.124</v>
      </c>
      <c r="F21" s="155">
        <v>7.44</v>
      </c>
      <c r="G21" s="155">
        <v>6.47</v>
      </c>
      <c r="H21" s="155">
        <f t="shared" si="0"/>
        <v>86.96236559139784</v>
      </c>
      <c r="I21" s="151"/>
      <c r="J21" s="164">
        <v>10</v>
      </c>
      <c r="K21" s="152">
        <v>36.361000000000004</v>
      </c>
      <c r="L21" s="152">
        <v>42.89</v>
      </c>
      <c r="M21" s="152">
        <v>34.05</v>
      </c>
      <c r="N21" s="151">
        <f t="shared" si="1"/>
        <v>79.38913499650268</v>
      </c>
      <c r="O21" s="147" t="s">
        <v>190</v>
      </c>
      <c r="P21" s="149"/>
      <c r="Q21" s="149"/>
      <c r="R21" s="163">
        <v>5</v>
      </c>
      <c r="S21" s="155">
        <v>3.166</v>
      </c>
      <c r="T21" s="155">
        <v>3.3870536</v>
      </c>
      <c r="U21" s="155">
        <v>3.674</v>
      </c>
      <c r="V21" s="155">
        <f t="shared" si="4"/>
        <v>108.47185884510358</v>
      </c>
      <c r="W21" s="151"/>
      <c r="X21" s="164">
        <v>9</v>
      </c>
      <c r="Y21" s="152">
        <v>97.149</v>
      </c>
      <c r="Z21" s="152">
        <v>103.096</v>
      </c>
      <c r="AA21" s="152">
        <v>116.555</v>
      </c>
      <c r="AB21" s="152">
        <f t="shared" si="5"/>
        <v>113.05482268953209</v>
      </c>
    </row>
    <row r="22" spans="1:28" s="153" customFormat="1" ht="11.25" customHeight="1">
      <c r="A22" s="147" t="s">
        <v>286</v>
      </c>
      <c r="B22" s="149"/>
      <c r="C22" s="149"/>
      <c r="D22" s="163">
        <v>9</v>
      </c>
      <c r="E22" s="155">
        <v>109.272</v>
      </c>
      <c r="F22" s="155">
        <v>107.934</v>
      </c>
      <c r="G22" s="155">
        <v>104.858</v>
      </c>
      <c r="H22" s="155">
        <f t="shared" si="0"/>
        <v>97.15011025256176</v>
      </c>
      <c r="I22" s="151"/>
      <c r="J22" s="164">
        <v>10</v>
      </c>
      <c r="K22" s="152">
        <v>835.4</v>
      </c>
      <c r="L22" s="152">
        <v>805.3590000000002</v>
      </c>
      <c r="M22" s="152">
        <v>787.034</v>
      </c>
      <c r="N22" s="151">
        <f t="shared" si="1"/>
        <v>97.72461722039485</v>
      </c>
      <c r="O22" s="147" t="s">
        <v>141</v>
      </c>
      <c r="P22" s="149"/>
      <c r="Q22" s="149"/>
      <c r="R22" s="163">
        <v>5</v>
      </c>
      <c r="S22" s="155">
        <v>11.081</v>
      </c>
      <c r="T22" s="155">
        <v>11.489253000000001</v>
      </c>
      <c r="U22" s="155">
        <v>11.04</v>
      </c>
      <c r="V22" s="155">
        <f t="shared" si="4"/>
        <v>96.08979800514444</v>
      </c>
      <c r="W22" s="151"/>
      <c r="X22" s="164">
        <v>10</v>
      </c>
      <c r="Y22" s="152">
        <v>581.503</v>
      </c>
      <c r="Z22" s="152">
        <v>591.8580000000001</v>
      </c>
      <c r="AA22" s="152">
        <v>585.2330000000001</v>
      </c>
      <c r="AB22" s="152">
        <f t="shared" si="5"/>
        <v>98.88064366790682</v>
      </c>
    </row>
    <row r="23" spans="1:28" s="153" customFormat="1" ht="11.25" customHeight="1">
      <c r="A23" s="147"/>
      <c r="B23" s="149"/>
      <c r="C23" s="149"/>
      <c r="D23" s="163"/>
      <c r="E23" s="155"/>
      <c r="F23" s="155"/>
      <c r="G23" s="155"/>
      <c r="H23" s="155"/>
      <c r="I23" s="151"/>
      <c r="J23" s="164"/>
      <c r="K23" s="152"/>
      <c r="L23" s="152"/>
      <c r="M23" s="152"/>
      <c r="N23" s="151"/>
      <c r="O23" s="147" t="s">
        <v>191</v>
      </c>
      <c r="P23" s="149"/>
      <c r="Q23" s="149"/>
      <c r="R23" s="163">
        <v>5</v>
      </c>
      <c r="S23" s="155">
        <v>6.705</v>
      </c>
      <c r="T23" s="155">
        <v>6.761845999999999</v>
      </c>
      <c r="U23" s="155">
        <v>6.205</v>
      </c>
      <c r="V23" s="155">
        <f t="shared" si="4"/>
        <v>91.7648819567911</v>
      </c>
      <c r="W23" s="151"/>
      <c r="X23" s="164">
        <v>9</v>
      </c>
      <c r="Y23" s="152">
        <v>404.96200000000005</v>
      </c>
      <c r="Z23" s="152">
        <v>388.025</v>
      </c>
      <c r="AA23" s="152">
        <v>374.13199999999995</v>
      </c>
      <c r="AB23" s="152">
        <f t="shared" si="5"/>
        <v>96.41956059532247</v>
      </c>
    </row>
    <row r="24" spans="1:28" s="153" customFormat="1" ht="11.25" customHeight="1">
      <c r="A24" s="147" t="s">
        <v>148</v>
      </c>
      <c r="B24" s="149"/>
      <c r="C24" s="149"/>
      <c r="D24" s="163"/>
      <c r="E24" s="155"/>
      <c r="F24" s="155"/>
      <c r="G24" s="155"/>
      <c r="H24" s="155"/>
      <c r="I24" s="151"/>
      <c r="J24" s="164"/>
      <c r="K24" s="152"/>
      <c r="L24" s="152"/>
      <c r="M24" s="152"/>
      <c r="N24" s="151"/>
      <c r="O24" s="147" t="s">
        <v>300</v>
      </c>
      <c r="P24" s="149"/>
      <c r="Q24" s="149"/>
      <c r="R24" s="163">
        <v>3</v>
      </c>
      <c r="S24" s="155">
        <v>6.866</v>
      </c>
      <c r="T24" s="155">
        <v>6.194</v>
      </c>
      <c r="U24" s="155">
        <v>6.109</v>
      </c>
      <c r="V24" s="155">
        <f t="shared" si="4"/>
        <v>98.6277042298999</v>
      </c>
      <c r="W24" s="151"/>
      <c r="X24" s="164">
        <v>5</v>
      </c>
      <c r="Y24" s="152">
        <v>86.013</v>
      </c>
      <c r="Z24" s="152">
        <v>74.47000000000003</v>
      </c>
      <c r="AA24" s="152">
        <v>81.466</v>
      </c>
      <c r="AB24" s="152">
        <f t="shared" si="5"/>
        <v>109.39438700147706</v>
      </c>
    </row>
    <row r="25" spans="1:28" s="153" customFormat="1" ht="11.25" customHeight="1">
      <c r="A25" s="147" t="s">
        <v>149</v>
      </c>
      <c r="B25" s="149"/>
      <c r="C25" s="149"/>
      <c r="D25" s="163">
        <v>8</v>
      </c>
      <c r="E25" s="155">
        <v>9.355</v>
      </c>
      <c r="F25" s="155">
        <v>9.941</v>
      </c>
      <c r="G25" s="155">
        <v>9.66</v>
      </c>
      <c r="H25" s="155">
        <f aca="true" t="shared" si="6" ref="H25:H32">IF(AND(F25&gt;0,G25&gt;0),G25*100/F25,"")</f>
        <v>97.17332260335982</v>
      </c>
      <c r="I25" s="151"/>
      <c r="J25" s="164">
        <v>8</v>
      </c>
      <c r="K25" s="152">
        <v>17.761000000000003</v>
      </c>
      <c r="L25" s="152">
        <v>19.817</v>
      </c>
      <c r="M25" s="152">
        <v>16.211</v>
      </c>
      <c r="N25" s="151">
        <f aca="true" t="shared" si="7" ref="N25:N32">IF(AND(L25&gt;0,M25&gt;0),M25*100/L25,"")</f>
        <v>81.80350204369985</v>
      </c>
      <c r="O25" s="147" t="s">
        <v>301</v>
      </c>
      <c r="P25" s="149"/>
      <c r="Q25" s="149"/>
      <c r="R25" s="163">
        <v>3</v>
      </c>
      <c r="S25" s="151">
        <v>28.199999999999996</v>
      </c>
      <c r="T25" s="151">
        <v>25.8</v>
      </c>
      <c r="U25" s="151">
        <v>25.2</v>
      </c>
      <c r="V25" s="155">
        <f t="shared" si="4"/>
        <v>97.67441860465117</v>
      </c>
      <c r="W25" s="151"/>
      <c r="X25" s="164">
        <v>6</v>
      </c>
      <c r="Y25" s="152">
        <v>4.818</v>
      </c>
      <c r="Z25" s="152">
        <v>4.8100000000000005</v>
      </c>
      <c r="AA25" s="152">
        <v>4.252</v>
      </c>
      <c r="AB25" s="152">
        <f t="shared" si="5"/>
        <v>88.39916839916839</v>
      </c>
    </row>
    <row r="26" spans="1:28" s="153" customFormat="1" ht="11.25" customHeight="1">
      <c r="A26" s="147" t="s">
        <v>150</v>
      </c>
      <c r="B26" s="149"/>
      <c r="C26" s="149"/>
      <c r="D26" s="163">
        <v>8</v>
      </c>
      <c r="E26" s="155">
        <v>47.109</v>
      </c>
      <c r="F26" s="155">
        <v>43.57</v>
      </c>
      <c r="G26" s="155">
        <v>24.477</v>
      </c>
      <c r="H26" s="155">
        <f t="shared" si="6"/>
        <v>56.17856323158136</v>
      </c>
      <c r="I26" s="151"/>
      <c r="J26" s="164">
        <v>8</v>
      </c>
      <c r="K26" s="152">
        <v>53.625</v>
      </c>
      <c r="L26" s="152">
        <v>50.86299999999999</v>
      </c>
      <c r="M26" s="152">
        <v>43.243</v>
      </c>
      <c r="N26" s="151">
        <f t="shared" si="7"/>
        <v>85.01857932092092</v>
      </c>
      <c r="O26" s="147" t="s">
        <v>192</v>
      </c>
      <c r="P26" s="149"/>
      <c r="Q26" s="149"/>
      <c r="R26" s="163">
        <v>11</v>
      </c>
      <c r="S26" s="155">
        <v>2.683</v>
      </c>
      <c r="T26" s="155">
        <v>2.693</v>
      </c>
      <c r="U26" s="155">
        <v>2.971</v>
      </c>
      <c r="V26" s="155">
        <f t="shared" si="4"/>
        <v>110.32305978462682</v>
      </c>
      <c r="W26" s="151"/>
      <c r="X26" s="164">
        <v>3</v>
      </c>
      <c r="Y26" s="152">
        <v>81.803</v>
      </c>
      <c r="Z26" s="152">
        <v>81.49074999999999</v>
      </c>
      <c r="AA26" s="152">
        <v>95.75999999999999</v>
      </c>
      <c r="AB26" s="152">
        <f t="shared" si="5"/>
        <v>117.51026957047273</v>
      </c>
    </row>
    <row r="27" spans="1:28" s="153" customFormat="1" ht="11.25" customHeight="1">
      <c r="A27" s="147" t="s">
        <v>151</v>
      </c>
      <c r="B27" s="149"/>
      <c r="C27" s="149"/>
      <c r="D27" s="163">
        <v>8</v>
      </c>
      <c r="E27" s="155">
        <v>26.427</v>
      </c>
      <c r="F27" s="155">
        <v>36.316</v>
      </c>
      <c r="G27" s="155">
        <v>43.98</v>
      </c>
      <c r="H27" s="155">
        <f t="shared" si="6"/>
        <v>121.10364577596651</v>
      </c>
      <c r="I27" s="151"/>
      <c r="J27" s="164">
        <v>8</v>
      </c>
      <c r="K27" s="152">
        <v>29.826999999999998</v>
      </c>
      <c r="L27" s="152">
        <v>18.524</v>
      </c>
      <c r="M27" s="152">
        <v>42.49</v>
      </c>
      <c r="N27" s="151">
        <f t="shared" si="7"/>
        <v>229.37810408119196</v>
      </c>
      <c r="O27" s="147"/>
      <c r="P27" s="149"/>
      <c r="Q27" s="149"/>
      <c r="R27" s="163"/>
      <c r="S27" s="155"/>
      <c r="T27" s="155"/>
      <c r="U27" s="155"/>
      <c r="V27" s="155"/>
      <c r="W27" s="151"/>
      <c r="X27" s="164"/>
      <c r="Y27" s="152"/>
      <c r="Z27" s="152"/>
      <c r="AA27" s="152"/>
      <c r="AB27" s="152"/>
    </row>
    <row r="28" spans="1:28" s="153" customFormat="1" ht="11.25" customHeight="1">
      <c r="A28" s="147" t="s">
        <v>152</v>
      </c>
      <c r="B28" s="149"/>
      <c r="C28" s="149"/>
      <c r="D28" s="163">
        <v>8</v>
      </c>
      <c r="E28" s="155">
        <v>33.708</v>
      </c>
      <c r="F28" s="155">
        <v>39.809</v>
      </c>
      <c r="G28" s="155">
        <v>69.727</v>
      </c>
      <c r="H28" s="155">
        <f t="shared" si="6"/>
        <v>175.1538596799719</v>
      </c>
      <c r="I28" s="151"/>
      <c r="J28" s="164">
        <v>8</v>
      </c>
      <c r="K28" s="152">
        <v>37.42</v>
      </c>
      <c r="L28" s="152">
        <v>38.961999999999996</v>
      </c>
      <c r="M28" s="152">
        <v>75.864</v>
      </c>
      <c r="N28" s="151">
        <f t="shared" si="7"/>
        <v>194.71279708433863</v>
      </c>
      <c r="O28" s="147" t="s">
        <v>193</v>
      </c>
      <c r="P28" s="149"/>
      <c r="Q28" s="149"/>
      <c r="R28" s="163"/>
      <c r="S28" s="155"/>
      <c r="T28" s="155"/>
      <c r="U28" s="155"/>
      <c r="V28" s="155"/>
      <c r="W28" s="151"/>
      <c r="X28" s="164"/>
      <c r="Y28" s="152"/>
      <c r="Z28" s="152"/>
      <c r="AA28" s="152"/>
      <c r="AB28" s="152"/>
    </row>
    <row r="29" spans="1:28" s="153" customFormat="1" ht="12" customHeight="1">
      <c r="A29" s="147" t="s">
        <v>153</v>
      </c>
      <c r="B29" s="149"/>
      <c r="C29" s="149"/>
      <c r="D29" s="163">
        <v>8</v>
      </c>
      <c r="E29" s="155">
        <v>155.409</v>
      </c>
      <c r="F29" s="155">
        <v>173.328</v>
      </c>
      <c r="G29" s="155">
        <v>148.618</v>
      </c>
      <c r="H29" s="155">
        <f t="shared" si="6"/>
        <v>85.74379211668051</v>
      </c>
      <c r="I29" s="151"/>
      <c r="J29" s="164">
        <v>8</v>
      </c>
      <c r="K29" s="152">
        <v>273.954</v>
      </c>
      <c r="L29" s="152">
        <v>194.32599999999996</v>
      </c>
      <c r="M29" s="152">
        <v>262.974</v>
      </c>
      <c r="N29" s="151">
        <f t="shared" si="7"/>
        <v>135.32620441937777</v>
      </c>
      <c r="O29" s="147" t="s">
        <v>194</v>
      </c>
      <c r="P29" s="149"/>
      <c r="Q29" s="149"/>
      <c r="R29" s="163">
        <v>0</v>
      </c>
      <c r="S29" s="155">
        <v>0</v>
      </c>
      <c r="T29" s="155">
        <v>0</v>
      </c>
      <c r="U29" s="155">
        <v>0</v>
      </c>
      <c r="V29" s="155">
        <f aca="true" t="shared" si="8" ref="V29:V34">IF(AND(T29&gt;0,U29&gt;0),U29*100/T29,"")</f>
      </c>
      <c r="W29" s="151"/>
      <c r="X29" s="164">
        <v>8</v>
      </c>
      <c r="Y29" s="152">
        <v>3654.7569999999996</v>
      </c>
      <c r="Z29" s="152">
        <v>3368.6779999999994</v>
      </c>
      <c r="AA29" s="152">
        <v>3717.4370000000004</v>
      </c>
      <c r="AB29" s="152">
        <f aca="true" t="shared" si="9" ref="AB29:AB35">IF(AND(Z29&gt;0,AA29&gt;0),AA29*100/Z29,"")</f>
        <v>110.35299307324715</v>
      </c>
    </row>
    <row r="30" spans="1:28" s="153" customFormat="1" ht="11.25" customHeight="1">
      <c r="A30" s="147" t="s">
        <v>154</v>
      </c>
      <c r="B30" s="149"/>
      <c r="C30" s="149"/>
      <c r="D30" s="163">
        <v>8</v>
      </c>
      <c r="E30" s="155">
        <v>94.001</v>
      </c>
      <c r="F30" s="155">
        <v>125.441</v>
      </c>
      <c r="G30" s="155">
        <v>102.043</v>
      </c>
      <c r="H30" s="155">
        <f t="shared" si="6"/>
        <v>81.34740635039581</v>
      </c>
      <c r="I30" s="151"/>
      <c r="J30" s="164">
        <v>8</v>
      </c>
      <c r="K30" s="152">
        <v>114.932</v>
      </c>
      <c r="L30" s="152">
        <v>80.293</v>
      </c>
      <c r="M30" s="152">
        <v>131.371</v>
      </c>
      <c r="N30" s="151">
        <f t="shared" si="7"/>
        <v>163.6145118503481</v>
      </c>
      <c r="O30" s="147" t="s">
        <v>195</v>
      </c>
      <c r="P30" s="149"/>
      <c r="Q30" s="149"/>
      <c r="R30" s="163">
        <v>0</v>
      </c>
      <c r="S30" s="155">
        <v>0</v>
      </c>
      <c r="T30" s="155">
        <v>0</v>
      </c>
      <c r="U30" s="155">
        <v>0</v>
      </c>
      <c r="V30" s="155">
        <f t="shared" si="8"/>
      </c>
      <c r="W30" s="151"/>
      <c r="X30" s="164">
        <v>8</v>
      </c>
      <c r="Y30" s="152">
        <v>995.895</v>
      </c>
      <c r="Z30" s="152">
        <v>927.914</v>
      </c>
      <c r="AA30" s="152">
        <v>1091.981</v>
      </c>
      <c r="AB30" s="152">
        <f t="shared" si="9"/>
        <v>117.68127218686216</v>
      </c>
    </row>
    <row r="31" spans="1:28" s="153" customFormat="1" ht="11.25" customHeight="1">
      <c r="A31" s="147" t="s">
        <v>155</v>
      </c>
      <c r="B31" s="149"/>
      <c r="C31" s="149"/>
      <c r="D31" s="163">
        <v>8</v>
      </c>
      <c r="E31" s="155">
        <v>3.577</v>
      </c>
      <c r="F31" s="155">
        <v>3.514</v>
      </c>
      <c r="G31" s="155">
        <v>2.9954</v>
      </c>
      <c r="H31" s="155">
        <f t="shared" si="6"/>
        <v>85.24188958451907</v>
      </c>
      <c r="I31" s="151"/>
      <c r="J31" s="164">
        <v>8</v>
      </c>
      <c r="K31" s="152">
        <v>3.3729999999999998</v>
      </c>
      <c r="L31" s="152">
        <v>2.706</v>
      </c>
      <c r="M31" s="152">
        <v>3.2369999999999997</v>
      </c>
      <c r="N31" s="151">
        <f t="shared" si="7"/>
        <v>119.62305986696231</v>
      </c>
      <c r="O31" s="147" t="s">
        <v>196</v>
      </c>
      <c r="P31" s="149"/>
      <c r="Q31" s="149"/>
      <c r="R31" s="163">
        <v>0</v>
      </c>
      <c r="S31" s="155">
        <v>0</v>
      </c>
      <c r="T31" s="155">
        <v>0</v>
      </c>
      <c r="U31" s="155">
        <v>0</v>
      </c>
      <c r="V31" s="155">
        <f t="shared" si="8"/>
      </c>
      <c r="W31" s="151"/>
      <c r="X31" s="164">
        <v>10</v>
      </c>
      <c r="Y31" s="152">
        <v>73.293</v>
      </c>
      <c r="Z31" s="152">
        <v>78.032</v>
      </c>
      <c r="AA31" s="152">
        <v>83.19300000000001</v>
      </c>
      <c r="AB31" s="152">
        <f t="shared" si="9"/>
        <v>106.61395324994876</v>
      </c>
    </row>
    <row r="32" spans="1:28" s="153" customFormat="1" ht="11.25" customHeight="1">
      <c r="A32" s="147" t="s">
        <v>156</v>
      </c>
      <c r="B32" s="149"/>
      <c r="C32" s="149"/>
      <c r="D32" s="163">
        <v>8</v>
      </c>
      <c r="E32" s="155">
        <v>71.777</v>
      </c>
      <c r="F32" s="155">
        <v>66.519</v>
      </c>
      <c r="G32" s="155">
        <v>55.468</v>
      </c>
      <c r="H32" s="155">
        <f t="shared" si="6"/>
        <v>83.38670154391978</v>
      </c>
      <c r="I32" s="151"/>
      <c r="J32" s="164">
        <v>8</v>
      </c>
      <c r="K32" s="152">
        <v>92.587</v>
      </c>
      <c r="L32" s="152">
        <v>51.536500000000004</v>
      </c>
      <c r="M32" s="152">
        <v>63.546</v>
      </c>
      <c r="N32" s="151">
        <f t="shared" si="7"/>
        <v>123.30290182686058</v>
      </c>
      <c r="O32" s="147" t="s">
        <v>197</v>
      </c>
      <c r="P32" s="149"/>
      <c r="Q32" s="149"/>
      <c r="R32" s="163">
        <v>0</v>
      </c>
      <c r="S32" s="155">
        <v>0</v>
      </c>
      <c r="T32" s="155">
        <v>0</v>
      </c>
      <c r="U32" s="155">
        <v>0</v>
      </c>
      <c r="V32" s="155">
        <f t="shared" si="8"/>
      </c>
      <c r="W32" s="151"/>
      <c r="X32" s="164">
        <v>10</v>
      </c>
      <c r="Y32" s="152">
        <v>214.017</v>
      </c>
      <c r="Z32" s="152">
        <v>156.406</v>
      </c>
      <c r="AA32" s="152">
        <v>208.761</v>
      </c>
      <c r="AB32" s="152">
        <f t="shared" si="9"/>
        <v>133.47377977826937</v>
      </c>
    </row>
    <row r="33" spans="1:28" s="153" customFormat="1" ht="11.25" customHeight="1">
      <c r="A33" s="147"/>
      <c r="B33" s="149"/>
      <c r="C33" s="149"/>
      <c r="D33" s="163"/>
      <c r="E33" s="155"/>
      <c r="F33" s="155"/>
      <c r="G33" s="155"/>
      <c r="H33" s="155"/>
      <c r="I33" s="151"/>
      <c r="J33" s="164"/>
      <c r="K33" s="152"/>
      <c r="L33" s="152"/>
      <c r="M33" s="152"/>
      <c r="N33" s="151"/>
      <c r="O33" s="147" t="s">
        <v>198</v>
      </c>
      <c r="P33" s="149"/>
      <c r="Q33" s="149"/>
      <c r="R33" s="163">
        <v>0</v>
      </c>
      <c r="S33" s="155">
        <v>0</v>
      </c>
      <c r="T33" s="155">
        <v>0</v>
      </c>
      <c r="U33" s="155">
        <v>0</v>
      </c>
      <c r="V33" s="155">
        <f t="shared" si="8"/>
      </c>
      <c r="W33" s="151"/>
      <c r="X33" s="164">
        <v>10</v>
      </c>
      <c r="Y33" s="152">
        <v>1544.061</v>
      </c>
      <c r="Z33" s="152">
        <v>1272.5679999999998</v>
      </c>
      <c r="AA33" s="152">
        <v>1478.327</v>
      </c>
      <c r="AB33" s="152">
        <f t="shared" si="9"/>
        <v>116.16880198150514</v>
      </c>
    </row>
    <row r="34" spans="1:28" s="153" customFormat="1" ht="11.25" customHeight="1">
      <c r="A34" s="147" t="s">
        <v>157</v>
      </c>
      <c r="B34" s="149"/>
      <c r="C34" s="149"/>
      <c r="D34" s="163"/>
      <c r="E34" s="155"/>
      <c r="F34" s="155"/>
      <c r="G34" s="155"/>
      <c r="H34" s="155"/>
      <c r="I34" s="151"/>
      <c r="J34" s="164"/>
      <c r="K34" s="152"/>
      <c r="L34" s="152"/>
      <c r="M34" s="152"/>
      <c r="N34" s="151"/>
      <c r="O34" s="147" t="s">
        <v>199</v>
      </c>
      <c r="P34" s="149"/>
      <c r="Q34" s="149"/>
      <c r="R34" s="163">
        <v>0</v>
      </c>
      <c r="S34" s="155">
        <v>0</v>
      </c>
      <c r="T34" s="155">
        <v>0</v>
      </c>
      <c r="U34" s="155">
        <v>0</v>
      </c>
      <c r="V34" s="155">
        <f t="shared" si="8"/>
      </c>
      <c r="W34" s="151"/>
      <c r="X34" s="164">
        <v>3</v>
      </c>
      <c r="Y34" s="152">
        <v>584.8330000000001</v>
      </c>
      <c r="Z34" s="152">
        <v>567.322</v>
      </c>
      <c r="AA34" s="152">
        <v>0</v>
      </c>
      <c r="AB34" s="152">
        <f t="shared" si="9"/>
      </c>
    </row>
    <row r="35" spans="1:28" s="153" customFormat="1" ht="11.25" customHeight="1">
      <c r="A35" s="147" t="s">
        <v>158</v>
      </c>
      <c r="B35" s="149"/>
      <c r="C35" s="149"/>
      <c r="D35" s="163">
        <v>4</v>
      </c>
      <c r="E35" s="155">
        <v>3.909</v>
      </c>
      <c r="F35" s="155">
        <v>3.969</v>
      </c>
      <c r="G35" s="155">
        <v>3.608</v>
      </c>
      <c r="H35" s="155">
        <f>IF(AND(F35&gt;0,G35&gt;0),G35*100/F35,"")</f>
        <v>90.904509952129</v>
      </c>
      <c r="I35" s="151"/>
      <c r="J35" s="164">
        <v>4</v>
      </c>
      <c r="K35" s="152">
        <v>109.713</v>
      </c>
      <c r="L35" s="152">
        <v>96.383</v>
      </c>
      <c r="M35" s="152">
        <v>86.553</v>
      </c>
      <c r="N35" s="151">
        <f>IF(AND(L35&gt;0,M35&gt;0),M35*100/L35,"")</f>
        <v>89.80110600417086</v>
      </c>
      <c r="O35" s="147" t="s">
        <v>284</v>
      </c>
      <c r="Y35" s="152">
        <f>Y32+Y33+Y34</f>
        <v>2342.911</v>
      </c>
      <c r="Z35" s="152">
        <f>Z32+Z33+Z34</f>
        <v>1996.2959999999998</v>
      </c>
      <c r="AA35" s="152"/>
      <c r="AB35" s="152">
        <f t="shared" si="9"/>
      </c>
    </row>
    <row r="36" spans="1:14" s="153" customFormat="1" ht="11.25" customHeight="1">
      <c r="A36" s="147" t="s">
        <v>159</v>
      </c>
      <c r="B36" s="149"/>
      <c r="C36" s="149"/>
      <c r="D36" s="163">
        <v>6</v>
      </c>
      <c r="E36" s="155">
        <v>15.56</v>
      </c>
      <c r="F36" s="155">
        <v>15.457</v>
      </c>
      <c r="G36" s="155">
        <v>15.212</v>
      </c>
      <c r="H36" s="155">
        <f>IF(AND(F36&gt;0,G36&gt;0),G36*100/F36,"")</f>
        <v>98.41495762437731</v>
      </c>
      <c r="I36" s="151"/>
      <c r="J36" s="164">
        <v>6</v>
      </c>
      <c r="K36" s="152">
        <v>447.0570000000001</v>
      </c>
      <c r="L36" s="152">
        <v>484.92499999999995</v>
      </c>
      <c r="M36" s="152">
        <v>368.709</v>
      </c>
      <c r="N36" s="151">
        <f>IF(AND(L36&gt;0,M36&gt;0),M36*100/L36,"")</f>
        <v>76.03423209774708</v>
      </c>
    </row>
    <row r="37" spans="1:28" s="153" customFormat="1" ht="11.25" customHeight="1">
      <c r="A37" s="147" t="s">
        <v>160</v>
      </c>
      <c r="B37" s="149"/>
      <c r="C37" s="149"/>
      <c r="D37" s="163">
        <v>9</v>
      </c>
      <c r="E37" s="155">
        <v>31.323</v>
      </c>
      <c r="F37" s="155">
        <v>34.243</v>
      </c>
      <c r="G37" s="155">
        <v>29.015369999999997</v>
      </c>
      <c r="H37" s="155">
        <f>IF(AND(F37&gt;0,G37&gt;0),G37*100/F37,"")</f>
        <v>84.73372660105714</v>
      </c>
      <c r="I37" s="151"/>
      <c r="J37" s="164">
        <v>9</v>
      </c>
      <c r="K37" s="152">
        <v>902.038</v>
      </c>
      <c r="L37" s="152">
        <v>1018.3539999999997</v>
      </c>
      <c r="M37" s="152">
        <v>832.4280000000001</v>
      </c>
      <c r="N37" s="151">
        <f>IF(AND(L37&gt;0,M37&gt;0),M37*100/L37,"")</f>
        <v>81.74249818825285</v>
      </c>
      <c r="O37" s="147" t="s">
        <v>200</v>
      </c>
      <c r="P37" s="149"/>
      <c r="Q37" s="149"/>
      <c r="R37" s="163"/>
      <c r="S37" s="155"/>
      <c r="T37" s="155"/>
      <c r="U37" s="155"/>
      <c r="V37" s="155"/>
      <c r="W37" s="151"/>
      <c r="X37" s="164"/>
      <c r="Y37" s="152"/>
      <c r="Z37" s="152"/>
      <c r="AA37" s="152"/>
      <c r="AB37" s="152"/>
    </row>
    <row r="38" spans="1:28" s="153" customFormat="1" ht="11.25" customHeight="1">
      <c r="A38" s="147" t="s">
        <v>161</v>
      </c>
      <c r="B38" s="149"/>
      <c r="C38" s="149"/>
      <c r="D38" s="163">
        <v>8</v>
      </c>
      <c r="E38" s="155">
        <v>21.344</v>
      </c>
      <c r="F38" s="155">
        <v>20.393</v>
      </c>
      <c r="G38" s="155">
        <v>18.657</v>
      </c>
      <c r="H38" s="155">
        <f>IF(AND(F38&gt;0,G38&gt;0),G38*100/F38,"")</f>
        <v>91.4872750453587</v>
      </c>
      <c r="I38" s="151"/>
      <c r="J38" s="164">
        <v>10</v>
      </c>
      <c r="K38" s="152">
        <v>787.396</v>
      </c>
      <c r="L38" s="152">
        <v>765.5319999999999</v>
      </c>
      <c r="M38" s="152">
        <v>708.679</v>
      </c>
      <c r="N38" s="151">
        <f>IF(AND(L38&gt;0,M38&gt;0),M38*100/L38,"")</f>
        <v>92.57339993625348</v>
      </c>
      <c r="O38" s="147" t="s">
        <v>201</v>
      </c>
      <c r="P38" s="149"/>
      <c r="Q38" s="149"/>
      <c r="R38" s="163">
        <v>0</v>
      </c>
      <c r="S38" s="155">
        <v>0</v>
      </c>
      <c r="T38" s="155">
        <v>0</v>
      </c>
      <c r="U38" s="155">
        <v>0</v>
      </c>
      <c r="V38" s="155">
        <f>IF(AND(T38&gt;0,U38&gt;0),U38*100/T38,"")</f>
      </c>
      <c r="W38" s="151"/>
      <c r="X38" s="164">
        <v>8</v>
      </c>
      <c r="Y38" s="152">
        <v>79.432</v>
      </c>
      <c r="Z38" s="152">
        <v>98.15200000000002</v>
      </c>
      <c r="AA38" s="152">
        <v>80.592</v>
      </c>
      <c r="AB38" s="152">
        <f aca="true" t="shared" si="10" ref="AB38:AB55">IF(AND(Z38&gt;0,AA38&gt;0),AA38*100/Z38,"")</f>
        <v>82.10938136767462</v>
      </c>
    </row>
    <row r="39" spans="1:28" s="153" customFormat="1" ht="11.25" customHeight="1">
      <c r="A39" s="147" t="s">
        <v>162</v>
      </c>
      <c r="B39" s="149"/>
      <c r="C39" s="149"/>
      <c r="D39" s="163">
        <v>7</v>
      </c>
      <c r="E39" s="155">
        <v>72.136</v>
      </c>
      <c r="F39" s="155">
        <v>74.062</v>
      </c>
      <c r="G39" s="155">
        <v>66.49237</v>
      </c>
      <c r="H39" s="155">
        <f>IF(AND(F39&gt;0,G39&gt;0),G39*100/F39,"")</f>
        <v>89.77933353136561</v>
      </c>
      <c r="I39" s="151"/>
      <c r="J39" s="164">
        <v>10</v>
      </c>
      <c r="K39" s="152">
        <v>2246.204</v>
      </c>
      <c r="L39" s="152">
        <v>2365.194</v>
      </c>
      <c r="M39" s="152">
        <v>1996.3690000000001</v>
      </c>
      <c r="N39" s="151">
        <f>IF(AND(L39&gt;0,M39&gt;0),M39*100/L39,"")</f>
        <v>84.40614173721058</v>
      </c>
      <c r="O39" s="147" t="s">
        <v>202</v>
      </c>
      <c r="P39" s="149"/>
      <c r="Q39" s="149"/>
      <c r="R39" s="163">
        <v>0</v>
      </c>
      <c r="S39" s="155">
        <v>0</v>
      </c>
      <c r="T39" s="155">
        <v>0</v>
      </c>
      <c r="U39" s="155">
        <v>0</v>
      </c>
      <c r="V39" s="155">
        <f>IF(AND(T39&gt;0,U39&gt;0),U39*100/T39,"")</f>
      </c>
      <c r="W39" s="151"/>
      <c r="X39" s="164">
        <v>10</v>
      </c>
      <c r="Y39" s="152">
        <v>541.7320000000001</v>
      </c>
      <c r="Z39" s="152">
        <v>515.443</v>
      </c>
      <c r="AA39" s="152">
        <v>515.034</v>
      </c>
      <c r="AB39" s="152">
        <f t="shared" si="10"/>
        <v>99.92065078000866</v>
      </c>
    </row>
    <row r="40" spans="1:28" s="153" customFormat="1" ht="11.25" customHeight="1">
      <c r="A40" s="147"/>
      <c r="B40" s="149"/>
      <c r="C40" s="149"/>
      <c r="D40" s="163"/>
      <c r="E40" s="155"/>
      <c r="F40" s="155"/>
      <c r="G40" s="155"/>
      <c r="H40" s="155"/>
      <c r="I40" s="151"/>
      <c r="J40" s="164"/>
      <c r="K40" s="152"/>
      <c r="L40" s="152"/>
      <c r="M40" s="152"/>
      <c r="N40" s="151"/>
      <c r="O40" s="153" t="s">
        <v>285</v>
      </c>
      <c r="Y40" s="152">
        <f>SUM(Y38:Y39)</f>
        <v>621.1640000000001</v>
      </c>
      <c r="Z40" s="152">
        <f>SUM(Z38:Z39)</f>
        <v>613.595</v>
      </c>
      <c r="AA40" s="152">
        <f>SUM(AA38:AA39)</f>
        <v>595.626</v>
      </c>
      <c r="AB40" s="152">
        <f t="shared" si="10"/>
        <v>97.07152111734939</v>
      </c>
    </row>
    <row r="41" spans="1:28" s="153" customFormat="1" ht="11.25" customHeight="1">
      <c r="A41" s="147" t="s">
        <v>133</v>
      </c>
      <c r="B41" s="149"/>
      <c r="C41" s="149"/>
      <c r="D41" s="163"/>
      <c r="E41" s="155"/>
      <c r="F41" s="155"/>
      <c r="G41" s="155"/>
      <c r="H41" s="155"/>
      <c r="I41" s="151"/>
      <c r="J41" s="164"/>
      <c r="K41" s="152"/>
      <c r="L41" s="152"/>
      <c r="M41" s="152"/>
      <c r="N41" s="151"/>
      <c r="O41" s="147" t="s">
        <v>203</v>
      </c>
      <c r="P41" s="149"/>
      <c r="Q41" s="149"/>
      <c r="R41" s="163">
        <v>0</v>
      </c>
      <c r="S41" s="155">
        <v>0</v>
      </c>
      <c r="T41" s="155">
        <v>0</v>
      </c>
      <c r="U41" s="155">
        <v>0</v>
      </c>
      <c r="V41" s="155">
        <f aca="true" t="shared" si="11" ref="V41:V55">IF(AND(T41&gt;0,U41&gt;0),U41*100/T41,"")</f>
      </c>
      <c r="W41" s="151"/>
      <c r="X41" s="164">
        <v>10</v>
      </c>
      <c r="Y41" s="152">
        <v>349.247</v>
      </c>
      <c r="Z41" s="152">
        <v>358.0870000000001</v>
      </c>
      <c r="AA41" s="152">
        <v>333.132</v>
      </c>
      <c r="AB41" s="152">
        <f t="shared" si="10"/>
        <v>93.03102318710253</v>
      </c>
    </row>
    <row r="42" spans="1:28" s="153" customFormat="1" ht="11.25" customHeight="1">
      <c r="A42" s="147" t="s">
        <v>134</v>
      </c>
      <c r="B42" s="149"/>
      <c r="C42" s="149"/>
      <c r="D42" s="163">
        <v>9</v>
      </c>
      <c r="E42" s="155">
        <v>7.202</v>
      </c>
      <c r="F42" s="155">
        <v>7.253</v>
      </c>
      <c r="G42" s="155">
        <v>7.69</v>
      </c>
      <c r="H42" s="155">
        <f aca="true" t="shared" si="12" ref="H42:H49">IF(AND(F42&gt;0,G42&gt;0),G42*100/F42,"")</f>
        <v>106.02509306493864</v>
      </c>
      <c r="I42" s="151"/>
      <c r="J42" s="164">
        <v>9</v>
      </c>
      <c r="K42" s="152">
        <v>660.5319999999999</v>
      </c>
      <c r="L42" s="152">
        <v>661.378</v>
      </c>
      <c r="M42" s="152">
        <v>699.653</v>
      </c>
      <c r="N42" s="151">
        <f aca="true" t="shared" si="13" ref="N42:N49">IF(AND(L42&gt;0,M42&gt;0),M42*100/L42,"")</f>
        <v>105.78715953660388</v>
      </c>
      <c r="O42" s="147" t="s">
        <v>204</v>
      </c>
      <c r="P42" s="149"/>
      <c r="Q42" s="149"/>
      <c r="R42" s="163">
        <v>0</v>
      </c>
      <c r="S42" s="155">
        <v>0</v>
      </c>
      <c r="T42" s="155">
        <v>0</v>
      </c>
      <c r="U42" s="155">
        <v>0</v>
      </c>
      <c r="V42" s="155">
        <f t="shared" si="11"/>
      </c>
      <c r="W42" s="151"/>
      <c r="X42" s="164">
        <v>8</v>
      </c>
      <c r="Y42" s="152">
        <v>139.60500000000002</v>
      </c>
      <c r="Z42" s="152">
        <v>163.698</v>
      </c>
      <c r="AA42" s="152">
        <v>186.46699999999998</v>
      </c>
      <c r="AB42" s="152">
        <f t="shared" si="10"/>
        <v>113.90914977580664</v>
      </c>
    </row>
    <row r="43" spans="1:28" s="153" customFormat="1" ht="11.25" customHeight="1">
      <c r="A43" s="147" t="s">
        <v>163</v>
      </c>
      <c r="B43" s="149"/>
      <c r="C43" s="149"/>
      <c r="D43" s="163">
        <v>9</v>
      </c>
      <c r="E43" s="155">
        <v>25.672</v>
      </c>
      <c r="F43" s="155">
        <v>29.117</v>
      </c>
      <c r="G43" s="155">
        <v>27.751</v>
      </c>
      <c r="H43" s="155">
        <f t="shared" si="12"/>
        <v>95.3085826149672</v>
      </c>
      <c r="I43" s="151"/>
      <c r="J43" s="164">
        <v>9</v>
      </c>
      <c r="K43" s="152">
        <v>2353.826</v>
      </c>
      <c r="L43" s="152">
        <v>2473.2520000000004</v>
      </c>
      <c r="M43" s="152">
        <v>2514.659</v>
      </c>
      <c r="N43" s="151">
        <f t="shared" si="13"/>
        <v>101.67419252061657</v>
      </c>
      <c r="O43" s="147" t="s">
        <v>205</v>
      </c>
      <c r="P43" s="149"/>
      <c r="Q43" s="149"/>
      <c r="R43" s="163">
        <v>0</v>
      </c>
      <c r="S43" s="155">
        <v>0</v>
      </c>
      <c r="T43" s="155">
        <v>0</v>
      </c>
      <c r="U43" s="155">
        <v>0</v>
      </c>
      <c r="V43" s="155">
        <f t="shared" si="11"/>
      </c>
      <c r="W43" s="151"/>
      <c r="X43" s="164">
        <v>6</v>
      </c>
      <c r="Y43" s="152">
        <v>100.503</v>
      </c>
      <c r="Z43" s="152">
        <v>100.23</v>
      </c>
      <c r="AA43" s="152">
        <v>100.98400000000001</v>
      </c>
      <c r="AB43" s="152">
        <f t="shared" si="10"/>
        <v>100.75226977950715</v>
      </c>
    </row>
    <row r="44" spans="1:28" s="153" customFormat="1" ht="11.25" customHeight="1">
      <c r="A44" s="147" t="s">
        <v>283</v>
      </c>
      <c r="B44" s="149"/>
      <c r="C44" s="149"/>
      <c r="D44" s="163"/>
      <c r="E44" s="155">
        <f>SUM(E42:E43)</f>
        <v>32.874</v>
      </c>
      <c r="F44" s="155">
        <f>SUM(F42:F43)</f>
        <v>36.370000000000005</v>
      </c>
      <c r="G44" s="155">
        <f>SUM(G42:G43)</f>
        <v>35.441</v>
      </c>
      <c r="H44" s="155">
        <f t="shared" si="12"/>
        <v>97.44569700302446</v>
      </c>
      <c r="I44" s="151"/>
      <c r="J44" s="164"/>
      <c r="K44" s="155">
        <f>SUM(K42:K43)</f>
        <v>3014.358</v>
      </c>
      <c r="L44" s="155">
        <f>SUM(L42:L43)</f>
        <v>3134.6300000000006</v>
      </c>
      <c r="M44" s="155">
        <f>SUM(M42:M43)</f>
        <v>3214.312</v>
      </c>
      <c r="N44" s="151">
        <f t="shared" si="13"/>
        <v>102.5419906017616</v>
      </c>
      <c r="O44" s="147" t="s">
        <v>302</v>
      </c>
      <c r="P44" s="149"/>
      <c r="Q44" s="149"/>
      <c r="R44" s="163">
        <v>0</v>
      </c>
      <c r="S44" s="155">
        <v>0</v>
      </c>
      <c r="T44" s="155">
        <v>0</v>
      </c>
      <c r="U44" s="155">
        <v>0</v>
      </c>
      <c r="V44" s="155">
        <f t="shared" si="11"/>
      </c>
      <c r="W44" s="151"/>
      <c r="X44" s="164">
        <v>9</v>
      </c>
      <c r="Y44" s="152">
        <v>902.8839999999998</v>
      </c>
      <c r="Z44" s="152">
        <v>1024.885</v>
      </c>
      <c r="AA44" s="152">
        <v>818.361</v>
      </c>
      <c r="AB44" s="152">
        <f t="shared" si="10"/>
        <v>79.84905623557766</v>
      </c>
    </row>
    <row r="45" spans="1:28" s="153" customFormat="1" ht="11.25" customHeight="1">
      <c r="A45" s="147" t="s">
        <v>287</v>
      </c>
      <c r="B45" s="149"/>
      <c r="C45" s="149"/>
      <c r="D45" s="163">
        <v>7</v>
      </c>
      <c r="E45" s="155">
        <v>60.814</v>
      </c>
      <c r="F45" s="155">
        <v>62.985</v>
      </c>
      <c r="G45" s="155">
        <v>65.109</v>
      </c>
      <c r="H45" s="155">
        <f t="shared" si="12"/>
        <v>103.37223148368659</v>
      </c>
      <c r="I45" s="151"/>
      <c r="J45" s="164">
        <v>10</v>
      </c>
      <c r="K45" s="152">
        <v>165.596</v>
      </c>
      <c r="L45" s="152">
        <v>195.601</v>
      </c>
      <c r="M45" s="152">
        <v>192.761</v>
      </c>
      <c r="N45" s="151">
        <f t="shared" si="13"/>
        <v>98.5480646826959</v>
      </c>
      <c r="O45" s="147" t="s">
        <v>206</v>
      </c>
      <c r="P45" s="149"/>
      <c r="Q45" s="149"/>
      <c r="R45" s="163">
        <v>0</v>
      </c>
      <c r="S45" s="155">
        <v>0</v>
      </c>
      <c r="T45" s="155">
        <v>0</v>
      </c>
      <c r="U45" s="155">
        <v>0</v>
      </c>
      <c r="V45" s="155">
        <f t="shared" si="11"/>
      </c>
      <c r="W45" s="151"/>
      <c r="X45" s="164">
        <v>6</v>
      </c>
      <c r="Y45" s="152">
        <v>193.59799999999998</v>
      </c>
      <c r="Z45" s="152">
        <v>178.916</v>
      </c>
      <c r="AA45" s="152">
        <v>147.29299999999998</v>
      </c>
      <c r="AB45" s="152">
        <f t="shared" si="10"/>
        <v>82.32522524536652</v>
      </c>
    </row>
    <row r="46" spans="1:28" s="153" customFormat="1" ht="11.25" customHeight="1">
      <c r="A46" s="147" t="s">
        <v>164</v>
      </c>
      <c r="B46" s="149"/>
      <c r="C46" s="149"/>
      <c r="D46" s="163">
        <v>6</v>
      </c>
      <c r="E46" s="155">
        <v>717.674</v>
      </c>
      <c r="F46" s="155">
        <v>716.32823</v>
      </c>
      <c r="G46" s="155">
        <v>701.94</v>
      </c>
      <c r="H46" s="155">
        <f t="shared" si="12"/>
        <v>97.99139146030863</v>
      </c>
      <c r="I46" s="151"/>
      <c r="J46" s="164">
        <v>10</v>
      </c>
      <c r="K46" s="152">
        <v>772.191</v>
      </c>
      <c r="L46" s="152">
        <v>887.903</v>
      </c>
      <c r="M46" s="152">
        <v>889.0330000000001</v>
      </c>
      <c r="N46" s="151">
        <f t="shared" si="13"/>
        <v>100.12726615407315</v>
      </c>
      <c r="O46" s="147" t="s">
        <v>207</v>
      </c>
      <c r="P46" s="149"/>
      <c r="Q46" s="149"/>
      <c r="R46" s="163">
        <v>0</v>
      </c>
      <c r="S46" s="155">
        <v>0</v>
      </c>
      <c r="T46" s="155">
        <v>0</v>
      </c>
      <c r="U46" s="155">
        <v>0</v>
      </c>
      <c r="V46" s="155">
        <f t="shared" si="11"/>
      </c>
      <c r="W46" s="151"/>
      <c r="X46" s="164">
        <v>8</v>
      </c>
      <c r="Y46" s="152">
        <v>408.716</v>
      </c>
      <c r="Z46" s="152">
        <v>416.16499999999996</v>
      </c>
      <c r="AA46" s="152">
        <v>405.34499999999997</v>
      </c>
      <c r="AB46" s="152">
        <f t="shared" si="10"/>
        <v>97.40006968389942</v>
      </c>
    </row>
    <row r="47" spans="1:28" s="153" customFormat="1" ht="11.25" customHeight="1">
      <c r="A47" s="147" t="s">
        <v>165</v>
      </c>
      <c r="B47" s="149"/>
      <c r="C47" s="149"/>
      <c r="D47" s="163">
        <v>9</v>
      </c>
      <c r="E47" s="155">
        <v>0.995</v>
      </c>
      <c r="F47" s="155">
        <v>1.65876</v>
      </c>
      <c r="G47" s="155">
        <v>1.491</v>
      </c>
      <c r="H47" s="155">
        <f t="shared" si="12"/>
        <v>89.88642118208784</v>
      </c>
      <c r="I47" s="151"/>
      <c r="J47" s="164">
        <v>9</v>
      </c>
      <c r="K47" s="152">
        <v>2.888</v>
      </c>
      <c r="L47" s="152">
        <v>4.865</v>
      </c>
      <c r="M47" s="152">
        <v>4.523</v>
      </c>
      <c r="N47" s="151">
        <f t="shared" si="13"/>
        <v>92.97019527235354</v>
      </c>
      <c r="O47" s="147" t="s">
        <v>208</v>
      </c>
      <c r="P47" s="149"/>
      <c r="Q47" s="149"/>
      <c r="R47" s="163">
        <v>0</v>
      </c>
      <c r="S47" s="155">
        <v>0</v>
      </c>
      <c r="T47" s="155">
        <v>0</v>
      </c>
      <c r="U47" s="155">
        <v>0</v>
      </c>
      <c r="V47" s="155">
        <f t="shared" si="11"/>
      </c>
      <c r="W47" s="151"/>
      <c r="X47" s="164">
        <v>10</v>
      </c>
      <c r="Y47" s="152">
        <v>45.717999999999996</v>
      </c>
      <c r="Z47" s="152">
        <v>38.654999999999994</v>
      </c>
      <c r="AA47" s="152">
        <v>45.672000000000004</v>
      </c>
      <c r="AB47" s="152">
        <f t="shared" si="10"/>
        <v>118.15289095847889</v>
      </c>
    </row>
    <row r="48" spans="1:28" s="153" customFormat="1" ht="11.25" customHeight="1">
      <c r="A48" s="147" t="s">
        <v>166</v>
      </c>
      <c r="B48" s="149"/>
      <c r="C48" s="149"/>
      <c r="D48" s="163">
        <v>7</v>
      </c>
      <c r="E48" s="155">
        <v>91.459</v>
      </c>
      <c r="F48" s="155">
        <v>91.21053</v>
      </c>
      <c r="G48" s="155">
        <v>86.781</v>
      </c>
      <c r="H48" s="155">
        <f t="shared" si="12"/>
        <v>95.14361993072511</v>
      </c>
      <c r="I48" s="151"/>
      <c r="J48" s="164">
        <v>7</v>
      </c>
      <c r="K48" s="152">
        <v>225.165</v>
      </c>
      <c r="L48" s="152">
        <v>141.9711</v>
      </c>
      <c r="M48" s="152">
        <v>195.93</v>
      </c>
      <c r="N48" s="151">
        <f t="shared" si="13"/>
        <v>138.00696057155292</v>
      </c>
      <c r="O48" s="147" t="s">
        <v>209</v>
      </c>
      <c r="P48" s="149"/>
      <c r="Q48" s="149"/>
      <c r="R48" s="163">
        <v>0</v>
      </c>
      <c r="S48" s="155">
        <v>0</v>
      </c>
      <c r="T48" s="155">
        <v>0</v>
      </c>
      <c r="U48" s="155">
        <v>0</v>
      </c>
      <c r="V48" s="155">
        <f t="shared" si="11"/>
      </c>
      <c r="W48" s="151"/>
      <c r="X48" s="164">
        <v>9</v>
      </c>
      <c r="Y48" s="152">
        <v>21.409000000000002</v>
      </c>
      <c r="Z48" s="152">
        <v>19.433000000000003</v>
      </c>
      <c r="AA48" s="152">
        <v>21.540000000000006</v>
      </c>
      <c r="AB48" s="152">
        <f t="shared" si="10"/>
        <v>110.84238151597798</v>
      </c>
    </row>
    <row r="49" spans="1:28" s="153" customFormat="1" ht="11.25" customHeight="1">
      <c r="A49" s="147" t="s">
        <v>288</v>
      </c>
      <c r="B49" s="149"/>
      <c r="C49" s="149"/>
      <c r="D49" s="163">
        <v>10</v>
      </c>
      <c r="E49" s="155">
        <v>8.95</v>
      </c>
      <c r="F49" s="155">
        <v>8.759649999999999</v>
      </c>
      <c r="G49" s="155">
        <v>8.431</v>
      </c>
      <c r="H49" s="155">
        <f t="shared" si="12"/>
        <v>96.24813776806151</v>
      </c>
      <c r="I49" s="151"/>
      <c r="J49" s="164">
        <v>9</v>
      </c>
      <c r="K49" s="152">
        <v>29.238000000000003</v>
      </c>
      <c r="L49" s="152">
        <v>28.851</v>
      </c>
      <c r="M49" s="152">
        <v>27.596</v>
      </c>
      <c r="N49" s="151">
        <f t="shared" si="13"/>
        <v>95.65006412256075</v>
      </c>
      <c r="O49" s="147" t="s">
        <v>210</v>
      </c>
      <c r="P49" s="149"/>
      <c r="Q49" s="149"/>
      <c r="R49" s="163">
        <v>0</v>
      </c>
      <c r="S49" s="155">
        <v>0</v>
      </c>
      <c r="T49" s="155">
        <v>0</v>
      </c>
      <c r="U49" s="155">
        <v>0</v>
      </c>
      <c r="V49" s="155">
        <f t="shared" si="11"/>
      </c>
      <c r="W49" s="151"/>
      <c r="X49" s="164">
        <v>3</v>
      </c>
      <c r="Y49" s="152">
        <v>91.53</v>
      </c>
      <c r="Z49" s="152">
        <v>100.831</v>
      </c>
      <c r="AA49" s="152">
        <v>0</v>
      </c>
      <c r="AB49" s="152">
        <f t="shared" si="10"/>
      </c>
    </row>
    <row r="50" spans="1:28" s="153" customFormat="1" ht="11.25" customHeight="1">
      <c r="A50" s="147"/>
      <c r="B50" s="149"/>
      <c r="C50" s="149"/>
      <c r="D50" s="163"/>
      <c r="E50" s="155"/>
      <c r="F50" s="155"/>
      <c r="G50" s="155"/>
      <c r="H50" s="155"/>
      <c r="I50" s="151"/>
      <c r="J50" s="164"/>
      <c r="K50" s="152"/>
      <c r="L50" s="152"/>
      <c r="M50" s="152"/>
      <c r="N50" s="151"/>
      <c r="O50" s="147" t="s">
        <v>211</v>
      </c>
      <c r="P50" s="149"/>
      <c r="Q50" s="149"/>
      <c r="R50" s="163">
        <v>0</v>
      </c>
      <c r="S50" s="155">
        <v>0</v>
      </c>
      <c r="T50" s="155">
        <v>0</v>
      </c>
      <c r="U50" s="155">
        <v>0</v>
      </c>
      <c r="V50" s="155">
        <f t="shared" si="11"/>
      </c>
      <c r="W50" s="151"/>
      <c r="X50" s="164">
        <v>10</v>
      </c>
      <c r="Y50" s="152">
        <v>518.7940000000001</v>
      </c>
      <c r="Z50" s="152">
        <v>638.708</v>
      </c>
      <c r="AA50" s="152">
        <v>566.01</v>
      </c>
      <c r="AB50" s="152">
        <f t="shared" si="10"/>
        <v>88.61796000676365</v>
      </c>
    </row>
    <row r="51" spans="1:28" s="153" customFormat="1" ht="11.25" customHeight="1">
      <c r="A51" s="147" t="s">
        <v>167</v>
      </c>
      <c r="B51" s="149"/>
      <c r="C51" s="149"/>
      <c r="D51" s="163"/>
      <c r="E51" s="155"/>
      <c r="F51" s="155"/>
      <c r="G51" s="155"/>
      <c r="H51" s="155"/>
      <c r="I51" s="151"/>
      <c r="J51" s="164"/>
      <c r="K51" s="152"/>
      <c r="L51" s="152"/>
      <c r="M51" s="152"/>
      <c r="N51" s="151"/>
      <c r="O51" s="147" t="s">
        <v>303</v>
      </c>
      <c r="P51" s="149"/>
      <c r="Q51" s="149"/>
      <c r="R51" s="163">
        <v>0</v>
      </c>
      <c r="S51" s="155">
        <v>0</v>
      </c>
      <c r="T51" s="155">
        <v>0</v>
      </c>
      <c r="U51" s="155">
        <v>0</v>
      </c>
      <c r="V51" s="155">
        <f t="shared" si="11"/>
      </c>
      <c r="W51" s="151"/>
      <c r="X51" s="164">
        <v>9</v>
      </c>
      <c r="Y51" s="152">
        <v>14.922999999999998</v>
      </c>
      <c r="Z51" s="152">
        <v>18.157</v>
      </c>
      <c r="AA51" s="152">
        <v>13.222999999999999</v>
      </c>
      <c r="AB51" s="152">
        <f t="shared" si="10"/>
        <v>72.82590736355124</v>
      </c>
    </row>
    <row r="52" spans="1:28" s="153" customFormat="1" ht="11.25" customHeight="1">
      <c r="A52" s="147" t="s">
        <v>289</v>
      </c>
      <c r="B52" s="149"/>
      <c r="C52" s="149"/>
      <c r="D52" s="163">
        <v>8</v>
      </c>
      <c r="E52" s="155">
        <v>106.238</v>
      </c>
      <c r="F52" s="155">
        <v>105.64166</v>
      </c>
      <c r="G52" s="155">
        <v>108.437</v>
      </c>
      <c r="H52" s="155">
        <f>IF(AND(F52&gt;0,G52&gt;0),G52*100/F52,"")</f>
        <v>102.64605838264941</v>
      </c>
      <c r="I52" s="151"/>
      <c r="J52" s="164">
        <v>8</v>
      </c>
      <c r="K52" s="152">
        <v>4131.902</v>
      </c>
      <c r="L52" s="152">
        <v>4109.657</v>
      </c>
      <c r="M52" s="152">
        <v>4350.495999999999</v>
      </c>
      <c r="N52" s="151">
        <f>IF(AND(L52&gt;0,M52&gt;0),M52*100/L52,"")</f>
        <v>105.86031875652881</v>
      </c>
      <c r="O52" s="147" t="s">
        <v>212</v>
      </c>
      <c r="P52" s="149"/>
      <c r="Q52" s="149"/>
      <c r="R52" s="163">
        <v>0</v>
      </c>
      <c r="S52" s="155">
        <v>0</v>
      </c>
      <c r="T52" s="155">
        <v>0</v>
      </c>
      <c r="U52" s="155">
        <v>0</v>
      </c>
      <c r="V52" s="155">
        <f t="shared" si="11"/>
      </c>
      <c r="W52" s="151"/>
      <c r="X52" s="164">
        <v>9</v>
      </c>
      <c r="Y52" s="152">
        <v>161.778</v>
      </c>
      <c r="Z52" s="152">
        <v>163.689</v>
      </c>
      <c r="AA52" s="152">
        <v>164.309</v>
      </c>
      <c r="AB52" s="152">
        <f t="shared" si="10"/>
        <v>100.37876705215379</v>
      </c>
    </row>
    <row r="53" spans="1:28" s="153" customFormat="1" ht="11.25" customHeight="1">
      <c r="A53" s="147" t="s">
        <v>290</v>
      </c>
      <c r="B53" s="149"/>
      <c r="C53" s="149"/>
      <c r="D53" s="163">
        <v>8</v>
      </c>
      <c r="E53" s="155">
        <v>270.874</v>
      </c>
      <c r="F53" s="155">
        <v>266.34761</v>
      </c>
      <c r="G53" s="155">
        <v>257.97</v>
      </c>
      <c r="H53" s="155">
        <f>IF(AND(F53&gt;0,G53&gt;0),G53*100/F53,"")</f>
        <v>96.85463293625952</v>
      </c>
      <c r="I53" s="151"/>
      <c r="J53" s="164">
        <v>8</v>
      </c>
      <c r="K53" s="152">
        <v>11143.962</v>
      </c>
      <c r="L53" s="152">
        <v>9490.293</v>
      </c>
      <c r="M53" s="152">
        <v>10097.846000000003</v>
      </c>
      <c r="N53" s="151">
        <f>IF(AND(L53&gt;0,M53&gt;0),M53*100/L53,"")</f>
        <v>106.40183606554616</v>
      </c>
      <c r="O53" s="147" t="s">
        <v>213</v>
      </c>
      <c r="P53" s="149"/>
      <c r="Q53" s="149"/>
      <c r="R53" s="163">
        <v>0</v>
      </c>
      <c r="S53" s="155">
        <v>0</v>
      </c>
      <c r="T53" s="155">
        <v>0</v>
      </c>
      <c r="U53" s="155">
        <v>0</v>
      </c>
      <c r="V53" s="155">
        <f t="shared" si="11"/>
      </c>
      <c r="W53" s="151"/>
      <c r="X53" s="164">
        <v>6</v>
      </c>
      <c r="Y53" s="152">
        <v>21.982999999999997</v>
      </c>
      <c r="Z53" s="152">
        <v>30.339999999999996</v>
      </c>
      <c r="AA53" s="152">
        <v>35.026</v>
      </c>
      <c r="AB53" s="152">
        <f t="shared" si="10"/>
        <v>115.44495715227426</v>
      </c>
    </row>
    <row r="54" spans="1:28" s="153" customFormat="1" ht="11.25" customHeight="1">
      <c r="A54" s="147" t="s">
        <v>291</v>
      </c>
      <c r="B54" s="149"/>
      <c r="C54" s="149"/>
      <c r="D54" s="163">
        <v>8</v>
      </c>
      <c r="E54" s="155">
        <v>116.796</v>
      </c>
      <c r="F54" s="155">
        <v>116.73250999999999</v>
      </c>
      <c r="G54" s="155">
        <v>144.39</v>
      </c>
      <c r="H54" s="155">
        <f>IF(AND(F54&gt;0,G54&gt;0),G54*100/F54,"")</f>
        <v>123.69304832047216</v>
      </c>
      <c r="I54" s="151"/>
      <c r="J54" s="164">
        <v>8</v>
      </c>
      <c r="K54" s="152">
        <v>1740.8539999999996</v>
      </c>
      <c r="L54" s="152">
        <v>826.8140000000001</v>
      </c>
      <c r="M54" s="152">
        <v>1883.0359999999998</v>
      </c>
      <c r="N54" s="151">
        <f>IF(AND(L54&gt;0,M54&gt;0),M54*100/L54,"")</f>
        <v>227.74602268466663</v>
      </c>
      <c r="O54" s="147" t="s">
        <v>304</v>
      </c>
      <c r="P54" s="149"/>
      <c r="Q54" s="149"/>
      <c r="R54" s="163">
        <v>0</v>
      </c>
      <c r="S54" s="155">
        <v>0</v>
      </c>
      <c r="T54" s="155">
        <v>0</v>
      </c>
      <c r="U54" s="155">
        <v>0</v>
      </c>
      <c r="V54" s="155">
        <f t="shared" si="11"/>
      </c>
      <c r="W54" s="151"/>
      <c r="X54" s="164">
        <v>10</v>
      </c>
      <c r="Y54" s="152">
        <v>198.767</v>
      </c>
      <c r="Z54" s="152">
        <v>230.591</v>
      </c>
      <c r="AA54" s="152">
        <v>303.862</v>
      </c>
      <c r="AB54" s="152">
        <f t="shared" si="10"/>
        <v>131.77530779605448</v>
      </c>
    </row>
    <row r="55" spans="1:28" s="153" customFormat="1" ht="11.25" customHeight="1">
      <c r="A55" s="147"/>
      <c r="B55" s="149"/>
      <c r="C55" s="149"/>
      <c r="D55" s="163"/>
      <c r="E55" s="155"/>
      <c r="F55" s="155"/>
      <c r="G55" s="155"/>
      <c r="H55" s="155"/>
      <c r="I55" s="151"/>
      <c r="J55" s="164"/>
      <c r="K55" s="152"/>
      <c r="L55" s="152"/>
      <c r="M55" s="152"/>
      <c r="N55" s="151"/>
      <c r="O55" s="147" t="s">
        <v>305</v>
      </c>
      <c r="P55" s="149"/>
      <c r="Q55" s="149"/>
      <c r="R55" s="163">
        <v>0</v>
      </c>
      <c r="S55" s="155">
        <v>0</v>
      </c>
      <c r="T55" s="155">
        <v>0</v>
      </c>
      <c r="U55" s="155">
        <v>0</v>
      </c>
      <c r="V55" s="155">
        <f t="shared" si="11"/>
      </c>
      <c r="W55" s="151"/>
      <c r="X55" s="164">
        <v>10</v>
      </c>
      <c r="Y55" s="152">
        <v>9.51</v>
      </c>
      <c r="Z55" s="152">
        <v>12.435999999999998</v>
      </c>
      <c r="AA55" s="152">
        <v>5.694000000000001</v>
      </c>
      <c r="AB55" s="152">
        <f t="shared" si="10"/>
        <v>45.786426503698955</v>
      </c>
    </row>
    <row r="56" spans="1:28" s="153" customFormat="1" ht="11.25" customHeight="1">
      <c r="A56" s="147" t="s">
        <v>135</v>
      </c>
      <c r="B56" s="149"/>
      <c r="C56" s="149"/>
      <c r="D56" s="163"/>
      <c r="E56" s="155"/>
      <c r="F56" s="155"/>
      <c r="G56" s="155"/>
      <c r="H56" s="155"/>
      <c r="I56" s="151"/>
      <c r="J56" s="164"/>
      <c r="K56" s="152"/>
      <c r="L56" s="152"/>
      <c r="M56" s="152"/>
      <c r="N56" s="151"/>
      <c r="O56" s="147"/>
      <c r="P56" s="149"/>
      <c r="Q56" s="149"/>
      <c r="R56" s="163"/>
      <c r="S56" s="155"/>
      <c r="T56" s="155"/>
      <c r="U56" s="155"/>
      <c r="V56" s="155"/>
      <c r="W56" s="151"/>
      <c r="X56" s="164"/>
      <c r="Y56" s="152"/>
      <c r="Z56" s="152"/>
      <c r="AA56" s="152"/>
      <c r="AB56" s="152"/>
    </row>
    <row r="57" spans="1:28" s="153" customFormat="1" ht="11.25" customHeight="1">
      <c r="A57" s="147" t="s">
        <v>168</v>
      </c>
      <c r="B57" s="149"/>
      <c r="C57" s="149"/>
      <c r="D57" s="163">
        <v>10</v>
      </c>
      <c r="E57" s="155">
        <v>4.743</v>
      </c>
      <c r="F57" s="155">
        <v>4.73935</v>
      </c>
      <c r="G57" s="155">
        <v>5.171</v>
      </c>
      <c r="H57" s="155">
        <f aca="true" t="shared" si="14" ref="H57:H78">IF(AND(F57&gt;0,G57&gt;0),G57*100/F57,"")</f>
        <v>109.10778904280123</v>
      </c>
      <c r="I57" s="151"/>
      <c r="J57" s="164">
        <v>11</v>
      </c>
      <c r="K57" s="152">
        <v>162.777</v>
      </c>
      <c r="L57" s="152">
        <v>164.80200000000002</v>
      </c>
      <c r="M57" s="152">
        <v>0</v>
      </c>
      <c r="N57" s="151">
        <f aca="true" t="shared" si="15" ref="N57:N78">IF(AND(L57&gt;0,M57&gt;0),M57*100/L57,"")</f>
      </c>
      <c r="O57" s="147" t="s">
        <v>214</v>
      </c>
      <c r="P57" s="149"/>
      <c r="Q57" s="149"/>
      <c r="R57" s="163"/>
      <c r="S57" s="155"/>
      <c r="T57" s="155"/>
      <c r="U57" s="155"/>
      <c r="V57" s="155"/>
      <c r="W57" s="151"/>
      <c r="X57" s="164"/>
      <c r="Y57" s="152"/>
      <c r="Z57" s="152"/>
      <c r="AA57" s="152"/>
      <c r="AB57" s="152"/>
    </row>
    <row r="58" spans="1:28" s="153" customFormat="1" ht="11.25" customHeight="1">
      <c r="A58" s="147" t="s">
        <v>169</v>
      </c>
      <c r="B58" s="149"/>
      <c r="C58" s="149"/>
      <c r="D58" s="163">
        <v>7</v>
      </c>
      <c r="E58" s="155">
        <v>12.589</v>
      </c>
      <c r="F58" s="155">
        <v>12.8598</v>
      </c>
      <c r="G58" s="155">
        <v>13.854</v>
      </c>
      <c r="H58" s="155">
        <f t="shared" si="14"/>
        <v>107.73106891242476</v>
      </c>
      <c r="I58" s="151"/>
      <c r="J58" s="164">
        <v>7</v>
      </c>
      <c r="K58" s="152">
        <v>59.869</v>
      </c>
      <c r="L58" s="152">
        <v>66.80441138692768</v>
      </c>
      <c r="M58" s="152">
        <v>65.977</v>
      </c>
      <c r="N58" s="151">
        <f t="shared" si="15"/>
        <v>98.76144199200357</v>
      </c>
      <c r="O58" s="147" t="s">
        <v>215</v>
      </c>
      <c r="P58" s="149"/>
      <c r="Q58" s="149"/>
      <c r="R58" s="163">
        <v>0</v>
      </c>
      <c r="S58" s="155">
        <v>0</v>
      </c>
      <c r="T58" s="155">
        <v>0</v>
      </c>
      <c r="U58" s="155">
        <v>0</v>
      </c>
      <c r="V58" s="155">
        <f>IF(AND(T58&gt;0,U58&gt;0),U58*100/T58,"")</f>
      </c>
      <c r="W58" s="151"/>
      <c r="X58" s="164">
        <v>10</v>
      </c>
      <c r="Y58" s="152">
        <v>271.60152000000005</v>
      </c>
      <c r="Z58" s="152">
        <v>266.223</v>
      </c>
      <c r="AA58" s="152">
        <v>272.898</v>
      </c>
      <c r="AB58" s="152">
        <f>IF(AND(Z58&gt;0,AA58&gt;0),AA58*100/Z58,"")</f>
        <v>102.50729651457613</v>
      </c>
    </row>
    <row r="59" spans="1:28" s="153" customFormat="1" ht="11.25" customHeight="1">
      <c r="A59" s="147" t="s">
        <v>170</v>
      </c>
      <c r="B59" s="149"/>
      <c r="C59" s="149"/>
      <c r="D59" s="163">
        <v>8</v>
      </c>
      <c r="E59" s="155">
        <v>35.646</v>
      </c>
      <c r="F59" s="155">
        <v>33.13538</v>
      </c>
      <c r="G59" s="155">
        <v>32.313</v>
      </c>
      <c r="H59" s="155">
        <f t="shared" si="14"/>
        <v>97.5181211140479</v>
      </c>
      <c r="I59" s="151"/>
      <c r="J59" s="164">
        <v>8</v>
      </c>
      <c r="K59" s="152">
        <v>929.9440000000001</v>
      </c>
      <c r="L59" s="152">
        <v>889.7280000000001</v>
      </c>
      <c r="M59" s="152">
        <v>842.787</v>
      </c>
      <c r="N59" s="151">
        <f t="shared" si="15"/>
        <v>94.72411793267155</v>
      </c>
      <c r="O59" s="147" t="s">
        <v>306</v>
      </c>
      <c r="P59" s="149"/>
      <c r="Q59" s="149"/>
      <c r="R59" s="163">
        <v>0</v>
      </c>
      <c r="S59" s="155">
        <v>0</v>
      </c>
      <c r="T59" s="155">
        <v>0</v>
      </c>
      <c r="U59" s="155">
        <v>0</v>
      </c>
      <c r="V59" s="155">
        <f>IF(AND(T59&gt;0,U59&gt;0),U59*100/T59,"")</f>
      </c>
      <c r="W59" s="151"/>
      <c r="X59" s="164">
        <v>10</v>
      </c>
      <c r="Y59" s="152">
        <v>6047.348943999999</v>
      </c>
      <c r="Z59" s="152">
        <v>4771.540000000001</v>
      </c>
      <c r="AA59" s="152">
        <v>6557.485999999998</v>
      </c>
      <c r="AB59" s="152">
        <f>IF(AND(Z59&gt;0,AA59&gt;0),AA59*100/Z59,"")</f>
        <v>137.42913189452457</v>
      </c>
    </row>
    <row r="60" spans="1:28" s="153" customFormat="1" ht="11.25" customHeight="1">
      <c r="A60" s="147" t="s">
        <v>171</v>
      </c>
      <c r="B60" s="149"/>
      <c r="C60" s="149"/>
      <c r="D60" s="163">
        <v>9</v>
      </c>
      <c r="E60" s="155">
        <v>19.156</v>
      </c>
      <c r="F60" s="155">
        <v>20.01395</v>
      </c>
      <c r="G60" s="155">
        <v>20.06503</v>
      </c>
      <c r="H60" s="155">
        <f t="shared" si="14"/>
        <v>100.25522198266708</v>
      </c>
      <c r="I60" s="151"/>
      <c r="J60" s="164">
        <v>9</v>
      </c>
      <c r="K60" s="152">
        <v>1092.075</v>
      </c>
      <c r="L60" s="152">
        <v>1114.9379999999996</v>
      </c>
      <c r="M60" s="152">
        <v>1098.6909999999998</v>
      </c>
      <c r="N60" s="151">
        <f t="shared" si="15"/>
        <v>98.54278892637977</v>
      </c>
      <c r="O60" s="147" t="s">
        <v>307</v>
      </c>
      <c r="P60" s="149"/>
      <c r="Q60" s="149"/>
      <c r="R60" s="163">
        <v>0</v>
      </c>
      <c r="S60" s="155">
        <v>0</v>
      </c>
      <c r="T60" s="155">
        <v>0</v>
      </c>
      <c r="U60" s="155">
        <v>0</v>
      </c>
      <c r="V60" s="155">
        <f>IF(AND(T60&gt;0,U60&gt;0),U60*100/T60,"")</f>
      </c>
      <c r="W60" s="151"/>
      <c r="X60" s="164">
        <v>10</v>
      </c>
      <c r="Y60" s="152">
        <v>44220.96</v>
      </c>
      <c r="Z60" s="152">
        <v>35467.44700000001</v>
      </c>
      <c r="AA60" s="152"/>
      <c r="AB60" s="152">
        <f>IF(AND(Z60&gt;0,AA60&gt;0),AA60*100/Z60,"")</f>
      </c>
    </row>
    <row r="61" spans="1:28" s="153" customFormat="1" ht="11.25" customHeight="1">
      <c r="A61" s="147" t="s">
        <v>172</v>
      </c>
      <c r="B61" s="149"/>
      <c r="C61" s="149"/>
      <c r="D61" s="163">
        <v>9</v>
      </c>
      <c r="E61" s="155">
        <v>20.686</v>
      </c>
      <c r="F61" s="155">
        <v>19.506520000000002</v>
      </c>
      <c r="G61" s="155">
        <v>19.1086</v>
      </c>
      <c r="H61" s="155">
        <f t="shared" si="14"/>
        <v>97.96006668539543</v>
      </c>
      <c r="I61" s="151"/>
      <c r="J61" s="164">
        <v>9</v>
      </c>
      <c r="K61" s="152">
        <v>649.767</v>
      </c>
      <c r="L61" s="152">
        <v>611.3749999999999</v>
      </c>
      <c r="M61" s="152">
        <v>680.443</v>
      </c>
      <c r="N61" s="151">
        <f t="shared" si="15"/>
        <v>111.29715804538952</v>
      </c>
      <c r="O61" s="147" t="s">
        <v>308</v>
      </c>
      <c r="P61" s="149"/>
      <c r="Q61" s="149"/>
      <c r="R61" s="163">
        <v>0</v>
      </c>
      <c r="S61" s="155">
        <v>0</v>
      </c>
      <c r="T61" s="155">
        <v>0</v>
      </c>
      <c r="U61" s="155">
        <v>0</v>
      </c>
      <c r="V61" s="155">
        <f>IF(AND(T61&gt;0,U61&gt;0),U61*100/T61,"")</f>
      </c>
      <c r="W61" s="151"/>
      <c r="X61" s="164">
        <v>10</v>
      </c>
      <c r="Y61" s="152">
        <v>1.2109999999999999</v>
      </c>
      <c r="Z61" s="152">
        <v>1.098</v>
      </c>
      <c r="AA61" s="152">
        <v>0.99</v>
      </c>
      <c r="AB61" s="152">
        <f>IF(AND(Z61&gt;0,AA61&gt;0),AA61*100/Z61,"")</f>
        <v>90.1639344262295</v>
      </c>
    </row>
    <row r="62" spans="1:28" s="153" customFormat="1" ht="11.25" customHeight="1">
      <c r="A62" s="147" t="s">
        <v>136</v>
      </c>
      <c r="B62" s="149"/>
      <c r="C62" s="149"/>
      <c r="D62" s="163">
        <v>5</v>
      </c>
      <c r="E62" s="155">
        <v>11.479</v>
      </c>
      <c r="F62" s="155">
        <v>11.383</v>
      </c>
      <c r="G62" s="155">
        <v>10.706</v>
      </c>
      <c r="H62" s="155">
        <f t="shared" si="14"/>
        <v>94.05253448124395</v>
      </c>
      <c r="I62" s="151"/>
      <c r="J62" s="164">
        <v>5</v>
      </c>
      <c r="K62" s="152">
        <v>1174.4460000000001</v>
      </c>
      <c r="L62" s="152">
        <v>1015.3199999999999</v>
      </c>
      <c r="M62" s="152">
        <v>935.6329999999999</v>
      </c>
      <c r="N62" s="151">
        <f t="shared" si="15"/>
        <v>92.15153843123349</v>
      </c>
      <c r="O62" s="147"/>
      <c r="P62" s="149"/>
      <c r="Q62" s="149"/>
      <c r="R62" s="163"/>
      <c r="S62" s="155"/>
      <c r="T62" s="155"/>
      <c r="U62" s="155"/>
      <c r="V62" s="155"/>
      <c r="W62" s="151"/>
      <c r="X62" s="164"/>
      <c r="Y62" s="152"/>
      <c r="Z62" s="152"/>
      <c r="AA62" s="152"/>
      <c r="AB62" s="152"/>
    </row>
    <row r="63" spans="1:28" s="153" customFormat="1" ht="11.25" customHeight="1">
      <c r="A63" s="147" t="s">
        <v>173</v>
      </c>
      <c r="B63" s="149"/>
      <c r="C63" s="149"/>
      <c r="D63" s="163">
        <v>9</v>
      </c>
      <c r="E63" s="155">
        <v>46.659</v>
      </c>
      <c r="F63" s="155">
        <v>45.492</v>
      </c>
      <c r="G63" s="155">
        <v>40.385949999999994</v>
      </c>
      <c r="H63" s="155">
        <f t="shared" si="14"/>
        <v>88.7759386265717</v>
      </c>
      <c r="I63" s="151"/>
      <c r="J63" s="164">
        <v>9</v>
      </c>
      <c r="K63" s="152">
        <v>3611.158</v>
      </c>
      <c r="L63" s="152">
        <v>3801.2520000000004</v>
      </c>
      <c r="M63" s="152">
        <v>3351.4669999999996</v>
      </c>
      <c r="N63" s="151">
        <f t="shared" si="15"/>
        <v>88.16745114504377</v>
      </c>
      <c r="O63" s="147" t="s">
        <v>216</v>
      </c>
      <c r="P63" s="149"/>
      <c r="Q63" s="149"/>
      <c r="R63" s="163"/>
      <c r="S63" s="155"/>
      <c r="T63" s="155"/>
      <c r="U63" s="155"/>
      <c r="V63" s="155"/>
      <c r="W63" s="151"/>
      <c r="X63" s="164"/>
      <c r="Y63" s="152"/>
      <c r="Z63" s="152"/>
      <c r="AA63" s="152"/>
      <c r="AB63" s="152"/>
    </row>
    <row r="64" spans="1:28" s="153" customFormat="1" ht="11.25" customHeight="1">
      <c r="A64" s="147" t="s">
        <v>174</v>
      </c>
      <c r="B64" s="149"/>
      <c r="C64" s="149"/>
      <c r="D64" s="163">
        <v>9</v>
      </c>
      <c r="E64" s="155">
        <v>4.577</v>
      </c>
      <c r="F64" s="155">
        <v>4.914</v>
      </c>
      <c r="G64" s="155">
        <v>4.791</v>
      </c>
      <c r="H64" s="155">
        <f t="shared" si="14"/>
        <v>97.49694749694751</v>
      </c>
      <c r="I64" s="151"/>
      <c r="J64" s="164">
        <v>10</v>
      </c>
      <c r="K64" s="152">
        <v>447.93799999999993</v>
      </c>
      <c r="L64" s="152">
        <v>414.9239999999999</v>
      </c>
      <c r="M64" s="152">
        <v>459.904</v>
      </c>
      <c r="N64" s="151">
        <f t="shared" si="15"/>
        <v>110.84053947228892</v>
      </c>
      <c r="O64" s="147" t="s">
        <v>217</v>
      </c>
      <c r="P64" s="149"/>
      <c r="Q64" s="149"/>
      <c r="R64" s="163">
        <v>0</v>
      </c>
      <c r="S64" s="155">
        <v>0</v>
      </c>
      <c r="T64" s="155">
        <v>0</v>
      </c>
      <c r="U64" s="155">
        <v>0</v>
      </c>
      <c r="V64" s="155">
        <f>IF(AND(T64&gt;0,U64&gt;0),U64*100/T64,"")</f>
      </c>
      <c r="W64" s="151"/>
      <c r="X64" s="164">
        <v>10</v>
      </c>
      <c r="Y64" s="152">
        <v>596.3229</v>
      </c>
      <c r="Z64" s="152">
        <v>567.788</v>
      </c>
      <c r="AA64" s="152">
        <v>639.845</v>
      </c>
      <c r="AB64" s="152">
        <f>IF(AND(Z64&gt;0,AA64&gt;0),AA64*100/Z64,"")</f>
        <v>112.69082826688835</v>
      </c>
    </row>
    <row r="65" spans="1:28" s="153" customFormat="1" ht="11.25" customHeight="1">
      <c r="A65" s="147" t="s">
        <v>175</v>
      </c>
      <c r="B65" s="149"/>
      <c r="C65" s="149"/>
      <c r="D65" s="163">
        <v>10</v>
      </c>
      <c r="E65" s="155">
        <v>62.715</v>
      </c>
      <c r="F65" s="155">
        <v>61.789</v>
      </c>
      <c r="G65" s="155">
        <v>55.86495</v>
      </c>
      <c r="H65" s="155">
        <f t="shared" si="14"/>
        <v>90.41245205457281</v>
      </c>
      <c r="I65" s="151"/>
      <c r="J65" s="164">
        <v>10</v>
      </c>
      <c r="K65" s="152">
        <v>5233.5419999999995</v>
      </c>
      <c r="L65" s="152">
        <v>5231.496</v>
      </c>
      <c r="M65" s="152">
        <v>4747.004</v>
      </c>
      <c r="N65" s="151">
        <f t="shared" si="15"/>
        <v>90.73893968379217</v>
      </c>
      <c r="O65" s="147" t="s">
        <v>218</v>
      </c>
      <c r="P65" s="149"/>
      <c r="Q65" s="149"/>
      <c r="R65" s="163">
        <v>0</v>
      </c>
      <c r="S65" s="155">
        <v>0</v>
      </c>
      <c r="T65" s="155">
        <v>0</v>
      </c>
      <c r="U65" s="155">
        <v>0</v>
      </c>
      <c r="V65" s="155">
        <f>IF(AND(T65&gt;0,U65&gt;0),U65*100/T65,"")</f>
      </c>
      <c r="W65" s="151"/>
      <c r="X65" s="164">
        <v>10</v>
      </c>
      <c r="Y65" s="152">
        <v>6474.545750865052</v>
      </c>
      <c r="Z65" s="152">
        <v>5915.236000000001</v>
      </c>
      <c r="AA65" s="152">
        <v>7730.063</v>
      </c>
      <c r="AB65" s="152">
        <f>IF(AND(Z65&gt;0,AA65&gt;0),AA65*100/Z65,"")</f>
        <v>130.68055103803127</v>
      </c>
    </row>
    <row r="66" spans="1:28" s="153" customFormat="1" ht="11.25" customHeight="1">
      <c r="A66" s="147" t="s">
        <v>292</v>
      </c>
      <c r="B66" s="149"/>
      <c r="C66" s="149"/>
      <c r="D66" s="163">
        <v>6</v>
      </c>
      <c r="E66" s="155">
        <v>35.952</v>
      </c>
      <c r="F66" s="155">
        <v>36.2017325</v>
      </c>
      <c r="G66" s="155">
        <v>34.1</v>
      </c>
      <c r="H66" s="155">
        <f t="shared" si="14"/>
        <v>94.19438696752981</v>
      </c>
      <c r="I66" s="151"/>
      <c r="J66" s="164">
        <v>10</v>
      </c>
      <c r="K66" s="152">
        <v>2805.441</v>
      </c>
      <c r="L66" s="152">
        <v>3117.872</v>
      </c>
      <c r="M66" s="152">
        <v>2660.382</v>
      </c>
      <c r="N66" s="151">
        <f t="shared" si="15"/>
        <v>85.32685113436345</v>
      </c>
      <c r="O66" s="147" t="s">
        <v>219</v>
      </c>
      <c r="P66" s="149"/>
      <c r="Q66" s="149"/>
      <c r="R66" s="163">
        <v>0</v>
      </c>
      <c r="S66" s="155">
        <v>0</v>
      </c>
      <c r="T66" s="155">
        <v>0</v>
      </c>
      <c r="U66" s="155">
        <v>0</v>
      </c>
      <c r="V66" s="155">
        <f>IF(AND(T66&gt;0,U66&gt;0),U66*100/T66,"")</f>
      </c>
      <c r="W66" s="151"/>
      <c r="X66" s="164">
        <v>10</v>
      </c>
      <c r="Y66" s="152">
        <v>1282.80149</v>
      </c>
      <c r="Z66" s="152">
        <v>1223.446</v>
      </c>
      <c r="AA66" s="152">
        <v>1595.285</v>
      </c>
      <c r="AB66" s="152">
        <f>IF(AND(Z66&gt;0,AA66&gt;0),AA66*100/Z66,"")</f>
        <v>130.39275946792912</v>
      </c>
    </row>
    <row r="67" spans="1:14" s="153" customFormat="1" ht="11.25" customHeight="1">
      <c r="A67" s="147" t="s">
        <v>293</v>
      </c>
      <c r="B67" s="149"/>
      <c r="C67" s="149"/>
      <c r="D67" s="163">
        <v>5</v>
      </c>
      <c r="E67" s="155">
        <v>19.468</v>
      </c>
      <c r="F67" s="155">
        <v>23.56056</v>
      </c>
      <c r="G67" s="155">
        <v>21.328</v>
      </c>
      <c r="H67" s="155">
        <f t="shared" si="14"/>
        <v>90.52416411154913</v>
      </c>
      <c r="I67" s="151"/>
      <c r="J67" s="164">
        <v>6</v>
      </c>
      <c r="K67" s="152">
        <v>1172.639</v>
      </c>
      <c r="L67" s="152">
        <v>1273.94</v>
      </c>
      <c r="M67" s="152">
        <v>1288.1109999999999</v>
      </c>
      <c r="N67" s="151">
        <f t="shared" si="15"/>
        <v>101.11237577907907</v>
      </c>
    </row>
    <row r="68" spans="1:28" s="153" customFormat="1" ht="11.25" customHeight="1">
      <c r="A68" s="147" t="s">
        <v>176</v>
      </c>
      <c r="B68" s="149"/>
      <c r="C68" s="149"/>
      <c r="D68" s="163">
        <v>7</v>
      </c>
      <c r="E68" s="155">
        <v>2.567</v>
      </c>
      <c r="F68" s="155">
        <v>3.012</v>
      </c>
      <c r="G68" s="155">
        <v>2.807</v>
      </c>
      <c r="H68" s="155">
        <f t="shared" si="14"/>
        <v>93.19389110225764</v>
      </c>
      <c r="I68" s="151"/>
      <c r="J68" s="164">
        <v>10</v>
      </c>
      <c r="K68" s="152">
        <v>98.318</v>
      </c>
      <c r="L68" s="152">
        <v>123.078</v>
      </c>
      <c r="M68" s="152">
        <v>118.252</v>
      </c>
      <c r="N68" s="151">
        <f t="shared" si="15"/>
        <v>96.07890930954353</v>
      </c>
      <c r="O68" s="147"/>
      <c r="P68" s="149"/>
      <c r="Q68" s="149"/>
      <c r="R68" s="163"/>
      <c r="S68" s="155"/>
      <c r="T68" s="155"/>
      <c r="U68" s="155"/>
      <c r="V68" s="155"/>
      <c r="W68" s="151"/>
      <c r="X68" s="164"/>
      <c r="Y68" s="152"/>
      <c r="Z68" s="152"/>
      <c r="AA68" s="152"/>
      <c r="AB68" s="152"/>
    </row>
    <row r="69" spans="1:28" s="153" customFormat="1" ht="11.25" customHeight="1">
      <c r="A69" s="147" t="s">
        <v>177</v>
      </c>
      <c r="B69" s="149"/>
      <c r="C69" s="149"/>
      <c r="D69" s="163">
        <v>8</v>
      </c>
      <c r="E69" s="155">
        <v>6.867</v>
      </c>
      <c r="F69" s="155">
        <v>6.816</v>
      </c>
      <c r="G69" s="155">
        <v>7.021199999999999</v>
      </c>
      <c r="H69" s="155">
        <f t="shared" si="14"/>
        <v>103.01056338028168</v>
      </c>
      <c r="I69" s="151"/>
      <c r="J69" s="164">
        <v>8</v>
      </c>
      <c r="K69" s="152">
        <v>377.59600000000006</v>
      </c>
      <c r="L69" s="152">
        <v>360.4299999999999</v>
      </c>
      <c r="M69" s="152">
        <v>345.348</v>
      </c>
      <c r="N69" s="151">
        <f t="shared" si="15"/>
        <v>95.81555364425829</v>
      </c>
      <c r="O69" s="130" t="s">
        <v>117</v>
      </c>
      <c r="P69" s="131"/>
      <c r="Q69" s="131"/>
      <c r="R69" s="131"/>
      <c r="S69" s="131"/>
      <c r="T69" s="131"/>
      <c r="U69" s="131"/>
      <c r="V69" s="131"/>
      <c r="W69" s="132"/>
      <c r="X69" s="132" t="s">
        <v>118</v>
      </c>
      <c r="Y69" s="132"/>
      <c r="Z69" s="132"/>
      <c r="AA69" s="132" t="s">
        <v>124</v>
      </c>
      <c r="AB69" s="132"/>
    </row>
    <row r="70" spans="1:28" s="153" customFormat="1" ht="11.25" customHeight="1" thickBot="1">
      <c r="A70" s="147" t="s">
        <v>178</v>
      </c>
      <c r="B70" s="149"/>
      <c r="C70" s="149"/>
      <c r="D70" s="163">
        <v>8</v>
      </c>
      <c r="E70" s="155">
        <v>16.208237</v>
      </c>
      <c r="F70" s="155">
        <v>16.057</v>
      </c>
      <c r="G70" s="155">
        <v>15.55</v>
      </c>
      <c r="H70" s="155">
        <f t="shared" si="14"/>
        <v>96.84249859874198</v>
      </c>
      <c r="I70" s="151"/>
      <c r="J70" s="164">
        <v>10</v>
      </c>
      <c r="K70" s="152">
        <v>221.69380256788907</v>
      </c>
      <c r="L70" s="152">
        <v>236.164</v>
      </c>
      <c r="M70" s="152">
        <v>212.85</v>
      </c>
      <c r="N70" s="151">
        <f t="shared" si="15"/>
        <v>90.12804661167664</v>
      </c>
      <c r="O70" s="131"/>
      <c r="P70" s="131"/>
      <c r="Q70" s="131"/>
      <c r="R70" s="131"/>
      <c r="S70" s="131"/>
      <c r="T70" s="131"/>
      <c r="U70" s="131"/>
      <c r="V70" s="131"/>
      <c r="W70" s="132"/>
      <c r="X70" s="132"/>
      <c r="Y70" s="132"/>
      <c r="Z70" s="132"/>
      <c r="AA70" s="132"/>
      <c r="AB70" s="132"/>
    </row>
    <row r="71" spans="1:28" s="153" customFormat="1" ht="11.25" customHeight="1" thickBot="1">
      <c r="A71" s="147" t="s">
        <v>179</v>
      </c>
      <c r="B71" s="149"/>
      <c r="C71" s="149"/>
      <c r="D71" s="163">
        <v>5</v>
      </c>
      <c r="E71" s="155">
        <v>7.014</v>
      </c>
      <c r="F71" s="155">
        <v>6.631</v>
      </c>
      <c r="G71" s="155">
        <v>0</v>
      </c>
      <c r="H71" s="155">
        <f t="shared" si="14"/>
      </c>
      <c r="I71" s="151"/>
      <c r="J71" s="164">
        <v>5</v>
      </c>
      <c r="K71" s="152">
        <v>161.424</v>
      </c>
      <c r="L71" s="152">
        <v>153.892</v>
      </c>
      <c r="M71" s="152">
        <v>0</v>
      </c>
      <c r="N71" s="151">
        <f t="shared" si="15"/>
      </c>
      <c r="O71" s="133"/>
      <c r="P71" s="134"/>
      <c r="Q71" s="135"/>
      <c r="R71" s="255" t="s">
        <v>119</v>
      </c>
      <c r="S71" s="256"/>
      <c r="T71" s="256"/>
      <c r="U71" s="256"/>
      <c r="V71" s="257"/>
      <c r="W71" s="132"/>
      <c r="X71" s="255" t="s">
        <v>120</v>
      </c>
      <c r="Y71" s="256"/>
      <c r="Z71" s="256"/>
      <c r="AA71" s="256"/>
      <c r="AB71" s="257"/>
    </row>
    <row r="72" spans="1:28" s="153" customFormat="1" ht="11.25" customHeight="1">
      <c r="A72" s="147" t="s">
        <v>180</v>
      </c>
      <c r="B72" s="149"/>
      <c r="C72" s="149"/>
      <c r="D72" s="163">
        <v>8</v>
      </c>
      <c r="E72" s="155">
        <v>24.325</v>
      </c>
      <c r="F72" s="155">
        <v>26.274</v>
      </c>
      <c r="G72" s="155">
        <v>26.338</v>
      </c>
      <c r="H72" s="155">
        <f t="shared" si="14"/>
        <v>100.2435868158636</v>
      </c>
      <c r="I72" s="151"/>
      <c r="J72" s="164">
        <v>8</v>
      </c>
      <c r="K72" s="152">
        <v>210.10299999999998</v>
      </c>
      <c r="L72" s="152">
        <v>261.623</v>
      </c>
      <c r="M72" s="152">
        <v>270.949</v>
      </c>
      <c r="N72" s="151">
        <f t="shared" si="15"/>
        <v>103.56467130183509</v>
      </c>
      <c r="O72" s="136" t="s">
        <v>121</v>
      </c>
      <c r="P72" s="137"/>
      <c r="Q72" s="135"/>
      <c r="R72" s="133"/>
      <c r="S72" s="138" t="s">
        <v>122</v>
      </c>
      <c r="T72" s="138" t="s">
        <v>122</v>
      </c>
      <c r="U72" s="138" t="s">
        <v>123</v>
      </c>
      <c r="V72" s="139">
        <f>U73</f>
        <v>2019</v>
      </c>
      <c r="W72" s="132"/>
      <c r="X72" s="133"/>
      <c r="Y72" s="138" t="s">
        <v>122</v>
      </c>
      <c r="Z72" s="138" t="s">
        <v>122</v>
      </c>
      <c r="AA72" s="138" t="s">
        <v>123</v>
      </c>
      <c r="AB72" s="139">
        <f>AA73</f>
        <v>2019</v>
      </c>
    </row>
    <row r="73" spans="1:28" s="153" customFormat="1" ht="11.25" customHeight="1" thickBot="1">
      <c r="A73" s="147" t="s">
        <v>137</v>
      </c>
      <c r="B73" s="149"/>
      <c r="C73" s="149"/>
      <c r="D73" s="163">
        <v>8</v>
      </c>
      <c r="E73" s="155">
        <v>5.414</v>
      </c>
      <c r="F73" s="155">
        <v>4.876</v>
      </c>
      <c r="G73" s="155">
        <v>4.065</v>
      </c>
      <c r="H73" s="155">
        <f t="shared" si="14"/>
        <v>83.36751435602955</v>
      </c>
      <c r="I73" s="151"/>
      <c r="J73" s="164">
        <v>8</v>
      </c>
      <c r="K73" s="152">
        <v>267.03999999999996</v>
      </c>
      <c r="L73" s="152">
        <v>197.47899999999998</v>
      </c>
      <c r="M73" s="152">
        <v>208.465</v>
      </c>
      <c r="N73" s="151">
        <f t="shared" si="15"/>
        <v>105.56312316752668</v>
      </c>
      <c r="O73" s="157"/>
      <c r="P73" s="158"/>
      <c r="Q73" s="135"/>
      <c r="R73" s="143" t="s">
        <v>328</v>
      </c>
      <c r="S73" s="159">
        <f>U73-2</f>
        <v>2017</v>
      </c>
      <c r="T73" s="159">
        <f>U73-1</f>
        <v>2018</v>
      </c>
      <c r="U73" s="159">
        <v>2019</v>
      </c>
      <c r="V73" s="145" t="str">
        <f>CONCATENATE(T73,"=100")</f>
        <v>2018=100</v>
      </c>
      <c r="W73" s="132"/>
      <c r="X73" s="143" t="s">
        <v>328</v>
      </c>
      <c r="Y73" s="159">
        <f>AA73-2</f>
        <v>2017</v>
      </c>
      <c r="Z73" s="159">
        <f>AA73-1</f>
        <v>2018</v>
      </c>
      <c r="AA73" s="159">
        <v>2019</v>
      </c>
      <c r="AB73" s="145" t="str">
        <f>CONCATENATE(Z73,"=100")</f>
        <v>2018=100</v>
      </c>
    </row>
    <row r="74" spans="1:28" s="153" customFormat="1" ht="11.25" customHeight="1">
      <c r="A74" s="147" t="s">
        <v>181</v>
      </c>
      <c r="B74" s="149"/>
      <c r="C74" s="149"/>
      <c r="D74" s="163">
        <v>10</v>
      </c>
      <c r="E74" s="155">
        <v>10.9</v>
      </c>
      <c r="F74" s="155">
        <v>13.138</v>
      </c>
      <c r="G74" s="155">
        <v>12.926</v>
      </c>
      <c r="H74" s="155">
        <f t="shared" si="14"/>
        <v>98.38636017658699</v>
      </c>
      <c r="I74" s="151"/>
      <c r="J74" s="164">
        <v>10</v>
      </c>
      <c r="K74" s="152">
        <v>681.266</v>
      </c>
      <c r="L74" s="152">
        <v>766.218</v>
      </c>
      <c r="M74" s="152">
        <v>784.6320000000001</v>
      </c>
      <c r="N74" s="151">
        <f t="shared" si="15"/>
        <v>102.40323250041114</v>
      </c>
      <c r="O74" s="147"/>
      <c r="P74" s="147"/>
      <c r="Q74" s="147"/>
      <c r="R74" s="148"/>
      <c r="S74" s="149"/>
      <c r="T74" s="149"/>
      <c r="U74" s="149"/>
      <c r="V74" s="149">
        <f>IF(AND(T74&gt;0,U74&gt;0),U74*100/T74,"")</f>
      </c>
      <c r="W74" s="150"/>
      <c r="X74" s="150"/>
      <c r="Y74" s="151"/>
      <c r="Z74" s="151"/>
      <c r="AA74" s="151"/>
      <c r="AB74" s="152">
        <f>IF(AND(Z74&gt;0,AA74&gt;0),AA74*100/Z74,"")</f>
      </c>
    </row>
    <row r="75" spans="1:28" s="153" customFormat="1" ht="11.25" customHeight="1">
      <c r="A75" s="147" t="s">
        <v>182</v>
      </c>
      <c r="B75" s="149"/>
      <c r="C75" s="149"/>
      <c r="D75" s="163">
        <v>8</v>
      </c>
      <c r="E75" s="155">
        <v>8.655</v>
      </c>
      <c r="F75" s="155">
        <v>7.196</v>
      </c>
      <c r="G75" s="155">
        <v>7.271</v>
      </c>
      <c r="H75" s="155">
        <f t="shared" si="14"/>
        <v>101.04224569205114</v>
      </c>
      <c r="I75" s="151"/>
      <c r="J75" s="164">
        <v>8</v>
      </c>
      <c r="K75" s="152">
        <v>435.79200000000003</v>
      </c>
      <c r="L75" s="152">
        <v>329.29800000000006</v>
      </c>
      <c r="M75" s="152">
        <v>333.668</v>
      </c>
      <c r="N75" s="151">
        <f t="shared" si="15"/>
        <v>101.32706545439085</v>
      </c>
      <c r="O75" s="147"/>
      <c r="P75" s="147"/>
      <c r="Q75" s="147"/>
      <c r="R75" s="148"/>
      <c r="S75" s="149"/>
      <c r="T75" s="149"/>
      <c r="U75" s="149"/>
      <c r="V75" s="149"/>
      <c r="W75" s="150"/>
      <c r="X75" s="150"/>
      <c r="Y75" s="151"/>
      <c r="Z75" s="151"/>
      <c r="AA75" s="151"/>
      <c r="AB75" s="152"/>
    </row>
    <row r="76" spans="1:28" s="153" customFormat="1" ht="11.25" customHeight="1">
      <c r="A76" s="147" t="s">
        <v>183</v>
      </c>
      <c r="B76" s="149"/>
      <c r="C76" s="149"/>
      <c r="D76" s="163">
        <v>8</v>
      </c>
      <c r="E76" s="155">
        <v>24.969</v>
      </c>
      <c r="F76" s="155">
        <v>25.21</v>
      </c>
      <c r="G76" s="155">
        <v>24.262</v>
      </c>
      <c r="H76" s="155">
        <f t="shared" si="14"/>
        <v>96.23958746529154</v>
      </c>
      <c r="I76" s="151"/>
      <c r="J76" s="164">
        <v>8</v>
      </c>
      <c r="K76" s="152">
        <v>1384.098</v>
      </c>
      <c r="L76" s="152">
        <v>1292.995</v>
      </c>
      <c r="M76" s="152">
        <v>1326.765</v>
      </c>
      <c r="N76" s="151">
        <f t="shared" si="15"/>
        <v>102.61176570675062</v>
      </c>
      <c r="O76" s="147" t="s">
        <v>125</v>
      </c>
      <c r="P76" s="147"/>
      <c r="Q76" s="147"/>
      <c r="R76" s="163"/>
      <c r="S76" s="149"/>
      <c r="T76" s="149"/>
      <c r="U76" s="149"/>
      <c r="V76" s="149">
        <f aca="true" t="shared" si="16" ref="V76:V83">IF(AND(T76&gt;0,U76&gt;0),U76*100/T76,"")</f>
      </c>
      <c r="W76" s="150"/>
      <c r="X76" s="164"/>
      <c r="Y76" s="151"/>
      <c r="Z76" s="151"/>
      <c r="AA76" s="151"/>
      <c r="AB76" s="152">
        <f aca="true" t="shared" si="17" ref="AB76:AB83">IF(AND(Z76&gt;0,AA76&gt;0),AA76*100/Z76,"")</f>
      </c>
    </row>
    <row r="77" spans="1:28" s="153" customFormat="1" ht="11.25" customHeight="1">
      <c r="A77" s="147" t="s">
        <v>184</v>
      </c>
      <c r="B77" s="149"/>
      <c r="C77" s="149"/>
      <c r="D77" s="163">
        <v>5</v>
      </c>
      <c r="E77" s="155">
        <v>9.45</v>
      </c>
      <c r="F77" s="155">
        <v>9.18924</v>
      </c>
      <c r="G77" s="155">
        <v>8.721</v>
      </c>
      <c r="H77" s="155">
        <f t="shared" si="14"/>
        <v>94.90447523407812</v>
      </c>
      <c r="I77" s="151"/>
      <c r="J77" s="164">
        <v>5</v>
      </c>
      <c r="K77" s="152">
        <v>181.72500000000002</v>
      </c>
      <c r="L77" s="152">
        <v>164.72</v>
      </c>
      <c r="M77" s="152">
        <v>157.27700000000002</v>
      </c>
      <c r="N77" s="151">
        <f t="shared" si="15"/>
        <v>95.48142302088392</v>
      </c>
      <c r="O77" s="147" t="s">
        <v>126</v>
      </c>
      <c r="P77" s="149"/>
      <c r="Q77" s="149"/>
      <c r="R77" s="163">
        <v>10</v>
      </c>
      <c r="S77" s="155">
        <v>1647.2667349775786</v>
      </c>
      <c r="T77" s="155">
        <v>1689.437</v>
      </c>
      <c r="U77" s="155">
        <v>1684.383</v>
      </c>
      <c r="V77" s="155">
        <f t="shared" si="16"/>
        <v>99.70084708692897</v>
      </c>
      <c r="W77" s="151"/>
      <c r="X77" s="164">
        <v>9</v>
      </c>
      <c r="Y77" s="152">
        <v>3828.8247999999994</v>
      </c>
      <c r="Z77" s="152">
        <v>6718.903</v>
      </c>
      <c r="AA77" s="152">
        <v>0</v>
      </c>
      <c r="AB77" s="152">
        <f t="shared" si="17"/>
      </c>
    </row>
    <row r="78" spans="1:28" s="153" customFormat="1" ht="11.25" customHeight="1">
      <c r="A78" s="147" t="s">
        <v>294</v>
      </c>
      <c r="B78" s="149"/>
      <c r="C78" s="149"/>
      <c r="D78" s="163">
        <v>6</v>
      </c>
      <c r="E78" s="155">
        <v>15.663</v>
      </c>
      <c r="F78" s="155">
        <v>15.754</v>
      </c>
      <c r="G78" s="155">
        <v>13.65</v>
      </c>
      <c r="H78" s="155">
        <f t="shared" si="14"/>
        <v>86.64466167322585</v>
      </c>
      <c r="I78" s="151"/>
      <c r="J78" s="164">
        <v>6</v>
      </c>
      <c r="K78" s="152">
        <v>117.126</v>
      </c>
      <c r="L78" s="152">
        <v>113.81664752791069</v>
      </c>
      <c r="M78" s="152">
        <v>86.244</v>
      </c>
      <c r="N78" s="151">
        <f t="shared" si="15"/>
        <v>75.7745038825281</v>
      </c>
      <c r="O78" s="147" t="s">
        <v>127</v>
      </c>
      <c r="P78" s="149"/>
      <c r="Q78" s="149"/>
      <c r="R78" s="163">
        <v>10</v>
      </c>
      <c r="S78" s="155">
        <v>424.3392650224215</v>
      </c>
      <c r="T78" s="155">
        <v>373.76234</v>
      </c>
      <c r="U78" s="155">
        <v>370.34020000000004</v>
      </c>
      <c r="V78" s="155">
        <f t="shared" si="16"/>
        <v>99.08440748738893</v>
      </c>
      <c r="W78" s="151"/>
      <c r="X78" s="164">
        <v>9</v>
      </c>
      <c r="Y78" s="152">
        <v>1159.9394</v>
      </c>
      <c r="Z78" s="152">
        <v>1322.2620000000002</v>
      </c>
      <c r="AA78" s="152">
        <v>0</v>
      </c>
      <c r="AB78" s="152">
        <f t="shared" si="17"/>
      </c>
    </row>
    <row r="79" spans="1:28" s="153" customFormat="1" ht="11.25" customHeight="1">
      <c r="A79" s="147"/>
      <c r="B79" s="149"/>
      <c r="C79" s="149"/>
      <c r="D79" s="163"/>
      <c r="E79" s="155"/>
      <c r="F79" s="155"/>
      <c r="G79" s="155"/>
      <c r="H79" s="155"/>
      <c r="I79" s="151"/>
      <c r="J79" s="164"/>
      <c r="K79" s="152"/>
      <c r="L79" s="152"/>
      <c r="M79" s="152"/>
      <c r="N79" s="151"/>
      <c r="O79" s="147" t="s">
        <v>128</v>
      </c>
      <c r="P79" s="149"/>
      <c r="Q79" s="149"/>
      <c r="R79" s="163">
        <v>10</v>
      </c>
      <c r="S79" s="155">
        <v>2071.606</v>
      </c>
      <c r="T79" s="155">
        <v>2063.19934</v>
      </c>
      <c r="U79" s="155">
        <v>2054.8242</v>
      </c>
      <c r="V79" s="155">
        <f t="shared" si="16"/>
        <v>99.59407024626132</v>
      </c>
      <c r="W79" s="151"/>
      <c r="X79" s="164">
        <v>9</v>
      </c>
      <c r="Y79" s="152">
        <v>4988.7642000000005</v>
      </c>
      <c r="Z79" s="152">
        <v>8041.164999999999</v>
      </c>
      <c r="AA79" s="152">
        <v>0</v>
      </c>
      <c r="AB79" s="152">
        <f t="shared" si="17"/>
      </c>
    </row>
    <row r="80" spans="1:28" s="153" customFormat="1" ht="11.25" customHeight="1">
      <c r="A80"/>
      <c r="B80" s="149"/>
      <c r="C80" s="149"/>
      <c r="D80" s="161"/>
      <c r="E80" s="155"/>
      <c r="F80" s="155">
        <f>IF(AND(D80&gt;0,E80&gt;0),E80*100/D80,"")</f>
      </c>
      <c r="G80" s="155"/>
      <c r="H80" s="155"/>
      <c r="I80" s="151"/>
      <c r="J80" s="162"/>
      <c r="K80" s="152"/>
      <c r="L80" s="152"/>
      <c r="M80" s="152"/>
      <c r="N80" s="152"/>
      <c r="O80" s="147" t="s">
        <v>129</v>
      </c>
      <c r="P80" s="149"/>
      <c r="Q80" s="149"/>
      <c r="R80" s="163">
        <v>10</v>
      </c>
      <c r="S80" s="155">
        <v>281.0767</v>
      </c>
      <c r="T80" s="155">
        <v>318.249</v>
      </c>
      <c r="U80" s="155">
        <v>321.902</v>
      </c>
      <c r="V80" s="155">
        <f t="shared" si="16"/>
        <v>101.1478433553601</v>
      </c>
      <c r="W80" s="151"/>
      <c r="X80" s="164">
        <v>9</v>
      </c>
      <c r="Y80" s="152">
        <v>568.9785</v>
      </c>
      <c r="Z80" s="152">
        <v>936.664</v>
      </c>
      <c r="AA80" s="152">
        <v>0</v>
      </c>
      <c r="AB80" s="152">
        <f t="shared" si="17"/>
      </c>
    </row>
    <row r="81" spans="1:28" s="153" customFormat="1" ht="11.25" customHeight="1">
      <c r="A81" s="254" t="s">
        <v>309</v>
      </c>
      <c r="B81" s="254"/>
      <c r="C81" s="254"/>
      <c r="D81" s="254"/>
      <c r="E81" s="254"/>
      <c r="F81" s="152"/>
      <c r="G81" s="152"/>
      <c r="H81" s="152"/>
      <c r="I81" s="150"/>
      <c r="J81" s="154"/>
      <c r="K81" s="152"/>
      <c r="L81" s="152"/>
      <c r="M81" s="152"/>
      <c r="N81" s="152"/>
      <c r="O81" s="147" t="s">
        <v>130</v>
      </c>
      <c r="P81" s="149"/>
      <c r="Q81" s="149"/>
      <c r="R81" s="163">
        <v>10</v>
      </c>
      <c r="S81" s="155">
        <v>558.224</v>
      </c>
      <c r="T81" s="155">
        <v>553.549</v>
      </c>
      <c r="U81" s="155">
        <v>540.361</v>
      </c>
      <c r="V81" s="155">
        <f t="shared" si="16"/>
        <v>97.61755508545765</v>
      </c>
      <c r="W81" s="151"/>
      <c r="X81" s="164">
        <v>9</v>
      </c>
      <c r="Y81" s="152">
        <v>872.1093999999999</v>
      </c>
      <c r="Z81" s="152">
        <v>1485.773</v>
      </c>
      <c r="AA81" s="152">
        <v>0</v>
      </c>
      <c r="AB81" s="152">
        <f t="shared" si="17"/>
      </c>
    </row>
    <row r="82" spans="1:28" s="153" customFormat="1" ht="11.25" customHeight="1">
      <c r="A82" s="254" t="s">
        <v>310</v>
      </c>
      <c r="B82" s="254"/>
      <c r="C82" s="254"/>
      <c r="D82" s="254"/>
      <c r="E82" s="254"/>
      <c r="F82" s="152"/>
      <c r="G82" s="152"/>
      <c r="H82" s="152"/>
      <c r="I82" s="150"/>
      <c r="J82" s="154"/>
      <c r="K82" s="152"/>
      <c r="L82" s="152"/>
      <c r="M82" s="152"/>
      <c r="N82" s="152"/>
      <c r="O82" s="147" t="s">
        <v>131</v>
      </c>
      <c r="P82" s="149"/>
      <c r="Q82" s="149"/>
      <c r="R82" s="163">
        <v>10</v>
      </c>
      <c r="S82" s="155">
        <v>107.635</v>
      </c>
      <c r="T82" s="155">
        <v>134.761</v>
      </c>
      <c r="U82" s="155">
        <v>133.48860000000002</v>
      </c>
      <c r="V82" s="155">
        <f t="shared" si="16"/>
        <v>99.05580991533161</v>
      </c>
      <c r="W82" s="151"/>
      <c r="X82" s="164">
        <v>9</v>
      </c>
      <c r="Y82" s="152">
        <v>131.784</v>
      </c>
      <c r="Z82" s="152">
        <v>384.31700000000006</v>
      </c>
      <c r="AA82" s="152">
        <v>0</v>
      </c>
      <c r="AB82" s="152">
        <f t="shared" si="17"/>
      </c>
    </row>
    <row r="83" spans="1:28" s="153" customFormat="1" ht="11.25" customHeight="1">
      <c r="A83" s="254" t="s">
        <v>311</v>
      </c>
      <c r="B83" s="254"/>
      <c r="C83" s="254"/>
      <c r="D83" s="254"/>
      <c r="E83" s="254"/>
      <c r="F83" s="152"/>
      <c r="G83" s="152"/>
      <c r="H83" s="152"/>
      <c r="I83" s="150"/>
      <c r="J83" s="154"/>
      <c r="K83" s="152"/>
      <c r="L83" s="152"/>
      <c r="M83" s="152"/>
      <c r="N83" s="152"/>
      <c r="O83" s="147" t="s">
        <v>132</v>
      </c>
      <c r="P83" s="149"/>
      <c r="Q83" s="149"/>
      <c r="R83" s="163">
        <v>10</v>
      </c>
      <c r="S83" s="155">
        <v>190.021</v>
      </c>
      <c r="T83" s="155">
        <v>216.038</v>
      </c>
      <c r="U83" s="155">
        <v>213.0754</v>
      </c>
      <c r="V83" s="155">
        <f t="shared" si="16"/>
        <v>98.62866717892223</v>
      </c>
      <c r="W83" s="151"/>
      <c r="X83" s="164">
        <v>9</v>
      </c>
      <c r="Y83" s="152">
        <v>349.32000000000005</v>
      </c>
      <c r="Z83" s="152">
        <v>664.447</v>
      </c>
      <c r="AA83" s="152">
        <v>0</v>
      </c>
      <c r="AB83" s="152">
        <f t="shared" si="17"/>
      </c>
    </row>
    <row r="84" spans="1:28" s="153" customFormat="1" ht="11.25" customHeight="1">
      <c r="A84" s="254" t="s">
        <v>312</v>
      </c>
      <c r="B84" s="254"/>
      <c r="C84" s="254"/>
      <c r="D84" s="254"/>
      <c r="E84" s="254"/>
      <c r="F84" s="152"/>
      <c r="G84" s="152"/>
      <c r="H84" s="152"/>
      <c r="I84" s="150"/>
      <c r="J84" s="154"/>
      <c r="K84" s="152"/>
      <c r="L84" s="152"/>
      <c r="M84" s="152"/>
      <c r="N84" s="152"/>
      <c r="O84" s="147"/>
      <c r="P84" s="149"/>
      <c r="Q84" s="149"/>
      <c r="R84" s="163"/>
      <c r="S84" s="155"/>
      <c r="T84" s="155"/>
      <c r="U84" s="155"/>
      <c r="V84" s="155"/>
      <c r="W84" s="151"/>
      <c r="X84" s="164"/>
      <c r="Y84" s="152"/>
      <c r="Z84" s="152"/>
      <c r="AA84" s="152"/>
      <c r="AB84" s="152"/>
    </row>
    <row r="85" spans="1:28" s="153" customFormat="1" ht="11.25" customHeight="1">
      <c r="A85" s="254" t="s">
        <v>313</v>
      </c>
      <c r="B85" s="254"/>
      <c r="C85" s="254"/>
      <c r="D85" s="254"/>
      <c r="E85" s="254"/>
      <c r="F85" s="152"/>
      <c r="G85" s="152"/>
      <c r="H85" s="152"/>
      <c r="I85" s="150"/>
      <c r="J85" s="154"/>
      <c r="K85" s="152"/>
      <c r="L85" s="152"/>
      <c r="M85" s="152"/>
      <c r="N85" s="152"/>
      <c r="O85" s="147" t="s">
        <v>133</v>
      </c>
      <c r="P85" s="149"/>
      <c r="Q85" s="149"/>
      <c r="R85" s="163"/>
      <c r="S85" s="155"/>
      <c r="T85" s="155"/>
      <c r="U85" s="155"/>
      <c r="V85" s="155"/>
      <c r="W85" s="151"/>
      <c r="X85" s="164"/>
      <c r="Y85" s="152"/>
      <c r="Z85" s="152"/>
      <c r="AA85" s="152"/>
      <c r="AB85" s="152"/>
    </row>
    <row r="86" spans="1:28" s="153" customFormat="1" ht="11.25" customHeight="1">
      <c r="A86" s="254" t="s">
        <v>314</v>
      </c>
      <c r="B86" s="254"/>
      <c r="C86" s="254"/>
      <c r="D86" s="254"/>
      <c r="E86" s="254"/>
      <c r="F86" s="152"/>
      <c r="G86" s="152"/>
      <c r="H86" s="152"/>
      <c r="I86" s="150"/>
      <c r="J86" s="154"/>
      <c r="K86" s="152"/>
      <c r="L86" s="152"/>
      <c r="M86" s="152"/>
      <c r="N86" s="152"/>
      <c r="O86" s="147" t="s">
        <v>134</v>
      </c>
      <c r="P86" s="149"/>
      <c r="Q86" s="149"/>
      <c r="R86" s="163">
        <v>10</v>
      </c>
      <c r="S86" s="155">
        <v>7.253</v>
      </c>
      <c r="T86" s="155">
        <v>7.69</v>
      </c>
      <c r="U86" s="155">
        <v>7.682</v>
      </c>
      <c r="V86" s="155">
        <f>IF(AND(T86&gt;0,U86&gt;0),U86*100/T86,"")</f>
        <v>99.8959687906372</v>
      </c>
      <c r="W86" s="151"/>
      <c r="X86" s="164">
        <v>9</v>
      </c>
      <c r="Y86" s="152">
        <v>661.378</v>
      </c>
      <c r="Z86" s="152">
        <v>699.653</v>
      </c>
      <c r="AA86" s="152">
        <v>0</v>
      </c>
      <c r="AB86" s="152">
        <f>IF(AND(Z86&gt;0,AA86&gt;0),AA86*100/Z86,"")</f>
      </c>
    </row>
    <row r="87" spans="1:28" s="153" customFormat="1" ht="11.25" customHeight="1">
      <c r="A87" s="254" t="s">
        <v>315</v>
      </c>
      <c r="B87" s="254"/>
      <c r="C87" s="254"/>
      <c r="D87" s="254"/>
      <c r="E87" s="254"/>
      <c r="F87" s="152"/>
      <c r="G87" s="152"/>
      <c r="H87" s="152">
        <f>IF(AND(F87&gt;0,G87&gt;0),G87*100/F87,"")</f>
      </c>
      <c r="I87" s="150"/>
      <c r="J87" s="154"/>
      <c r="K87" s="152"/>
      <c r="L87" s="152"/>
      <c r="M87" s="152"/>
      <c r="N87" s="152">
        <f>IF(AND(L87&gt;0,M87&gt;0),M87*100/L87,"")</f>
      </c>
      <c r="O87" s="147"/>
      <c r="P87" s="149"/>
      <c r="Q87" s="149"/>
      <c r="R87" s="163"/>
      <c r="S87" s="155"/>
      <c r="T87" s="155"/>
      <c r="U87" s="155"/>
      <c r="V87" s="155"/>
      <c r="W87" s="151"/>
      <c r="X87" s="164"/>
      <c r="Y87" s="152"/>
      <c r="Z87" s="152"/>
      <c r="AA87" s="152"/>
      <c r="AB87" s="152"/>
    </row>
    <row r="88" spans="1:28" s="153" customFormat="1" ht="11.25" customHeight="1">
      <c r="A88" s="254" t="s">
        <v>316</v>
      </c>
      <c r="B88" s="254"/>
      <c r="C88" s="254"/>
      <c r="D88" s="254"/>
      <c r="E88" s="254"/>
      <c r="F88" s="152"/>
      <c r="G88" s="152"/>
      <c r="H88" s="152">
        <f>IF(AND(F88&gt;0,G88&gt;0),G88*100/F88,"")</f>
      </c>
      <c r="I88" s="150"/>
      <c r="J88" s="154"/>
      <c r="K88" s="152"/>
      <c r="L88" s="152"/>
      <c r="M88" s="152"/>
      <c r="N88" s="152">
        <f>IF(AND(L88&gt;0,M88&gt;0),M88*100/L88,"")</f>
      </c>
      <c r="O88" s="147" t="s">
        <v>135</v>
      </c>
      <c r="P88" s="149"/>
      <c r="Q88" s="149"/>
      <c r="R88" s="163"/>
      <c r="S88" s="155"/>
      <c r="T88" s="155"/>
      <c r="U88" s="155"/>
      <c r="V88" s="155"/>
      <c r="W88" s="151"/>
      <c r="X88" s="164"/>
      <c r="Y88" s="152"/>
      <c r="Z88" s="152"/>
      <c r="AA88" s="152"/>
      <c r="AB88" s="152"/>
    </row>
    <row r="89" spans="1:28" s="153" customFormat="1" ht="11.25" customHeight="1">
      <c r="A89" s="252" t="s">
        <v>317</v>
      </c>
      <c r="B89" s="252"/>
      <c r="C89" s="252"/>
      <c r="D89" s="252"/>
      <c r="E89" s="252"/>
      <c r="F89" s="252"/>
      <c r="G89" s="252"/>
      <c r="H89" s="160"/>
      <c r="O89" s="147" t="s">
        <v>136</v>
      </c>
      <c r="P89" s="149"/>
      <c r="Q89" s="149"/>
      <c r="R89" s="163">
        <v>10</v>
      </c>
      <c r="S89" s="155">
        <v>11.383</v>
      </c>
      <c r="T89" s="155">
        <v>10.688</v>
      </c>
      <c r="U89" s="155">
        <v>3.806</v>
      </c>
      <c r="V89" s="155">
        <f aca="true" t="shared" si="18" ref="V89:V96">IF(AND(T89&gt;0,U89&gt;0),U89*100/T89,"")</f>
        <v>35.61002994011976</v>
      </c>
      <c r="W89" s="151"/>
      <c r="X89" s="164">
        <v>5</v>
      </c>
      <c r="Y89" s="152">
        <v>1015.3199999999999</v>
      </c>
      <c r="Z89" s="152">
        <v>935.6329999999999</v>
      </c>
      <c r="AA89" s="152">
        <v>0</v>
      </c>
      <c r="AB89" s="152">
        <f aca="true" t="shared" si="19" ref="AB89:AB96">IF(AND(Z89&gt;0,AA89&gt;0),AA89*100/Z89,"")</f>
      </c>
    </row>
    <row r="90" spans="1:28" s="153" customFormat="1" ht="11.25" customHeight="1">
      <c r="A90" s="251" t="s">
        <v>318</v>
      </c>
      <c r="B90" s="251"/>
      <c r="C90" s="251"/>
      <c r="D90" s="251"/>
      <c r="E90" s="251"/>
      <c r="O90" s="147" t="s">
        <v>137</v>
      </c>
      <c r="P90" s="149"/>
      <c r="Q90" s="149"/>
      <c r="R90" s="163">
        <v>10</v>
      </c>
      <c r="S90" s="155">
        <v>4.876</v>
      </c>
      <c r="T90" s="155">
        <v>4.065</v>
      </c>
      <c r="U90" s="155">
        <v>3.942</v>
      </c>
      <c r="V90" s="155">
        <f t="shared" si="18"/>
        <v>96.97416974169742</v>
      </c>
      <c r="W90" s="151"/>
      <c r="X90" s="164">
        <v>8</v>
      </c>
      <c r="Y90" s="152">
        <v>197.47899999999998</v>
      </c>
      <c r="Z90" s="152">
        <v>208.465</v>
      </c>
      <c r="AA90" s="152">
        <v>0</v>
      </c>
      <c r="AB90" s="152">
        <f t="shared" si="19"/>
      </c>
    </row>
    <row r="91" spans="1:28" s="153" customFormat="1" ht="11.25" customHeight="1">
      <c r="A91" s="251" t="s">
        <v>319</v>
      </c>
      <c r="B91" s="251"/>
      <c r="C91" s="251"/>
      <c r="D91" s="251"/>
      <c r="E91" s="251"/>
      <c r="N91" s="227"/>
      <c r="O91" s="147" t="s">
        <v>138</v>
      </c>
      <c r="P91" s="149"/>
      <c r="Q91" s="149"/>
      <c r="R91" s="163">
        <v>10</v>
      </c>
      <c r="S91" s="155">
        <v>2.128</v>
      </c>
      <c r="T91" s="155">
        <v>2.263</v>
      </c>
      <c r="U91" s="155">
        <v>1.937</v>
      </c>
      <c r="V91" s="155">
        <f t="shared" si="18"/>
        <v>85.59434379142732</v>
      </c>
      <c r="W91" s="151"/>
      <c r="X91" s="164">
        <v>10</v>
      </c>
      <c r="Y91" s="152">
        <v>57.5935</v>
      </c>
      <c r="Z91" s="152">
        <v>57.998000000000005</v>
      </c>
      <c r="AA91" s="152">
        <v>52.347</v>
      </c>
      <c r="AB91" s="152">
        <f t="shared" si="19"/>
        <v>90.25656057105417</v>
      </c>
    </row>
    <row r="92" spans="1:28" s="153" customFormat="1" ht="12" customHeight="1">
      <c r="A92" s="252" t="s">
        <v>320</v>
      </c>
      <c r="B92" s="252"/>
      <c r="C92" s="252"/>
      <c r="D92" s="252"/>
      <c r="E92" s="252"/>
      <c r="F92" s="252"/>
      <c r="G92" s="252"/>
      <c r="N92" s="227"/>
      <c r="O92" s="147" t="s">
        <v>139</v>
      </c>
      <c r="P92" s="149"/>
      <c r="Q92" s="149"/>
      <c r="R92" s="163">
        <v>9</v>
      </c>
      <c r="S92" s="155">
        <v>0.43394</v>
      </c>
      <c r="T92" s="155">
        <v>0.41985</v>
      </c>
      <c r="U92" s="155">
        <v>0.44</v>
      </c>
      <c r="V92" s="155">
        <f t="shared" si="18"/>
        <v>104.79933309515303</v>
      </c>
      <c r="W92" s="151"/>
      <c r="X92" s="164">
        <v>10</v>
      </c>
      <c r="Y92" s="152">
        <v>131.71</v>
      </c>
      <c r="Z92" s="152">
        <v>144.117</v>
      </c>
      <c r="AA92" s="152">
        <v>131.61499999999998</v>
      </c>
      <c r="AB92" s="152">
        <f t="shared" si="19"/>
        <v>91.32510390862979</v>
      </c>
    </row>
    <row r="93" spans="1:28" s="132" customFormat="1" ht="11.25">
      <c r="A93" s="251" t="s">
        <v>321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147" t="s">
        <v>140</v>
      </c>
      <c r="P93" s="149"/>
      <c r="Q93" s="149"/>
      <c r="R93" s="163">
        <v>9</v>
      </c>
      <c r="S93" s="155">
        <v>0.0925</v>
      </c>
      <c r="T93" s="155">
        <v>0.08518</v>
      </c>
      <c r="U93" s="155">
        <v>0.125</v>
      </c>
      <c r="V93" s="155">
        <f t="shared" si="18"/>
        <v>146.74806292556937</v>
      </c>
      <c r="W93" s="151"/>
      <c r="X93" s="164">
        <v>10</v>
      </c>
      <c r="Y93" s="152">
        <v>16.176</v>
      </c>
      <c r="Z93" s="152">
        <v>14.799</v>
      </c>
      <c r="AA93" s="152">
        <v>16.524</v>
      </c>
      <c r="AB93" s="152">
        <f t="shared" si="19"/>
        <v>111.65619298601258</v>
      </c>
    </row>
    <row r="94" spans="1:28" s="160" customFormat="1" ht="11.25" customHeight="1">
      <c r="A94" s="253" t="s">
        <v>322</v>
      </c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147" t="s">
        <v>141</v>
      </c>
      <c r="P94" s="149"/>
      <c r="Q94" s="149"/>
      <c r="R94" s="163">
        <v>10</v>
      </c>
      <c r="S94" s="155">
        <v>11.489253000000001</v>
      </c>
      <c r="T94" s="155">
        <v>11.04</v>
      </c>
      <c r="U94" s="155">
        <v>10.7066</v>
      </c>
      <c r="V94" s="155">
        <f t="shared" si="18"/>
        <v>96.98007246376812</v>
      </c>
      <c r="W94" s="151"/>
      <c r="X94" s="164">
        <v>10</v>
      </c>
      <c r="Y94" s="152">
        <v>591.8580000000001</v>
      </c>
      <c r="Z94" s="152">
        <v>585.2330000000001</v>
      </c>
      <c r="AA94" s="152">
        <v>0</v>
      </c>
      <c r="AB94" s="152">
        <f t="shared" si="19"/>
      </c>
    </row>
    <row r="95" spans="1:28" s="160" customFormat="1" ht="10.5" customHeight="1">
      <c r="A95" s="228" t="s">
        <v>323</v>
      </c>
      <c r="B95"/>
      <c r="C95"/>
      <c r="D95"/>
      <c r="E95"/>
      <c r="F95"/>
      <c r="G95"/>
      <c r="H95"/>
      <c r="I95"/>
      <c r="J95"/>
      <c r="K95"/>
      <c r="L95"/>
      <c r="M95"/>
      <c r="N95"/>
      <c r="O95" s="147" t="s">
        <v>142</v>
      </c>
      <c r="P95" s="149"/>
      <c r="Q95" s="149"/>
      <c r="R95" s="163">
        <v>9</v>
      </c>
      <c r="S95" s="155">
        <v>6.194</v>
      </c>
      <c r="T95" s="155">
        <v>6.109</v>
      </c>
      <c r="U95" s="155">
        <v>6.11909</v>
      </c>
      <c r="V95" s="155">
        <f t="shared" si="18"/>
        <v>100.16516614830577</v>
      </c>
      <c r="W95" s="151"/>
      <c r="X95" s="164">
        <v>10</v>
      </c>
      <c r="Y95" s="152">
        <v>74.47000000000003</v>
      </c>
      <c r="Z95" s="152">
        <v>81.466</v>
      </c>
      <c r="AA95" s="152">
        <v>81.252</v>
      </c>
      <c r="AB95" s="152">
        <f t="shared" si="19"/>
        <v>99.73731372597157</v>
      </c>
    </row>
    <row r="96" spans="1:28" s="160" customFormat="1" ht="11.25">
      <c r="A96" s="251" t="s">
        <v>324</v>
      </c>
      <c r="B96" s="251"/>
      <c r="C96" s="251"/>
      <c r="D96" s="251"/>
      <c r="O96" s="147" t="s">
        <v>143</v>
      </c>
      <c r="P96" s="149"/>
      <c r="Q96" s="149"/>
      <c r="R96" s="163">
        <v>10</v>
      </c>
      <c r="S96" s="155">
        <v>0.258</v>
      </c>
      <c r="T96" s="155">
        <v>0.252</v>
      </c>
      <c r="U96" s="155">
        <v>0.22809000000000001</v>
      </c>
      <c r="V96" s="155">
        <f t="shared" si="18"/>
        <v>90.51190476190476</v>
      </c>
      <c r="W96" s="151"/>
      <c r="X96" s="164">
        <v>10</v>
      </c>
      <c r="Y96" s="152">
        <v>4.8100000000000005</v>
      </c>
      <c r="Z96" s="152">
        <v>4.252</v>
      </c>
      <c r="AA96" s="152">
        <v>4.123</v>
      </c>
      <c r="AB96" s="152">
        <f t="shared" si="19"/>
        <v>96.96613358419567</v>
      </c>
    </row>
    <row r="97" spans="1:11" s="160" customFormat="1" ht="9.75">
      <c r="A97" s="251" t="s">
        <v>325</v>
      </c>
      <c r="B97" s="251"/>
      <c r="C97" s="251"/>
      <c r="D97" s="251"/>
      <c r="E97" s="251"/>
      <c r="F97" s="251"/>
      <c r="G97" s="251"/>
      <c r="H97" s="251"/>
      <c r="I97" s="251"/>
      <c r="J97" s="251"/>
      <c r="K97" s="251"/>
    </row>
    <row r="98" spans="1:14" s="160" customFormat="1" ht="11.25" customHeight="1">
      <c r="A98" s="132" t="s">
        <v>326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</row>
    <row r="99" spans="1:14" s="160" customFormat="1" ht="11.25" customHeight="1">
      <c r="A99" s="153"/>
      <c r="B99" s="153"/>
      <c r="C99" s="153"/>
      <c r="D99" s="154"/>
      <c r="E99" s="152"/>
      <c r="F99" s="152"/>
      <c r="G99" s="152"/>
      <c r="H99" s="152">
        <f aca="true" t="shared" si="20" ref="H99:H121">IF(AND(F99&gt;0,G99&gt;0),G99*100/F99,"")</f>
      </c>
      <c r="I99" s="150"/>
      <c r="J99" s="154"/>
      <c r="K99" s="152"/>
      <c r="L99" s="152"/>
      <c r="M99" s="152"/>
      <c r="N99" s="152">
        <f aca="true" t="shared" si="21" ref="N99:N121">IF(AND(L99&gt;0,M99&gt;0),M99*100/L99,"")</f>
      </c>
    </row>
    <row r="100" spans="1:14" s="160" customFormat="1" ht="11.25" customHeight="1">
      <c r="A100" s="153"/>
      <c r="B100" s="153"/>
      <c r="C100" s="153"/>
      <c r="D100" s="154"/>
      <c r="E100" s="152"/>
      <c r="F100" s="152"/>
      <c r="G100" s="152"/>
      <c r="H100" s="152">
        <f t="shared" si="20"/>
      </c>
      <c r="I100" s="150"/>
      <c r="J100" s="154"/>
      <c r="K100" s="152"/>
      <c r="L100" s="152"/>
      <c r="M100" s="152"/>
      <c r="N100" s="152">
        <f t="shared" si="21"/>
      </c>
    </row>
    <row r="101" spans="1:14" ht="11.25" customHeight="1">
      <c r="A101" s="153"/>
      <c r="B101" s="153"/>
      <c r="C101" s="153"/>
      <c r="D101" s="154"/>
      <c r="E101" s="152"/>
      <c r="F101" s="152"/>
      <c r="G101" s="152"/>
      <c r="H101" s="152">
        <f t="shared" si="20"/>
      </c>
      <c r="I101" s="150"/>
      <c r="J101" s="154"/>
      <c r="K101" s="152"/>
      <c r="L101" s="152"/>
      <c r="M101" s="152"/>
      <c r="N101" s="152">
        <f t="shared" si="21"/>
      </c>
    </row>
    <row r="102" spans="1:14" ht="11.25" customHeight="1">
      <c r="A102" s="153"/>
      <c r="B102" s="153"/>
      <c r="C102" s="153"/>
      <c r="D102" s="154"/>
      <c r="E102" s="152"/>
      <c r="F102" s="152"/>
      <c r="G102" s="152"/>
      <c r="H102" s="152">
        <f t="shared" si="20"/>
      </c>
      <c r="I102" s="150"/>
      <c r="J102" s="154"/>
      <c r="K102" s="152"/>
      <c r="L102" s="152"/>
      <c r="M102" s="152"/>
      <c r="N102" s="152">
        <f t="shared" si="21"/>
      </c>
    </row>
    <row r="103" spans="1:14" ht="11.25" customHeight="1">
      <c r="A103" s="153"/>
      <c r="B103" s="153"/>
      <c r="C103" s="153"/>
      <c r="D103" s="154"/>
      <c r="E103" s="152"/>
      <c r="F103" s="152"/>
      <c r="G103" s="152"/>
      <c r="H103" s="152">
        <f t="shared" si="20"/>
      </c>
      <c r="I103" s="150"/>
      <c r="J103" s="154"/>
      <c r="K103" s="152"/>
      <c r="L103" s="152"/>
      <c r="M103" s="152"/>
      <c r="N103" s="152">
        <f t="shared" si="21"/>
      </c>
    </row>
    <row r="104" spans="1:14" ht="11.25" customHeight="1">
      <c r="A104" s="153"/>
      <c r="B104" s="153"/>
      <c r="C104" s="153"/>
      <c r="D104" s="154"/>
      <c r="E104" s="152"/>
      <c r="F104" s="152"/>
      <c r="G104" s="152"/>
      <c r="H104" s="152">
        <f t="shared" si="20"/>
      </c>
      <c r="I104" s="150"/>
      <c r="J104" s="154"/>
      <c r="K104" s="152"/>
      <c r="L104" s="152"/>
      <c r="M104" s="152"/>
      <c r="N104" s="152">
        <f t="shared" si="21"/>
      </c>
    </row>
    <row r="105" spans="1:14" ht="11.25" customHeight="1">
      <c r="A105" s="153"/>
      <c r="B105" s="153"/>
      <c r="C105" s="153"/>
      <c r="D105" s="154"/>
      <c r="E105" s="152"/>
      <c r="F105" s="152"/>
      <c r="G105" s="152"/>
      <c r="H105" s="152">
        <f t="shared" si="20"/>
      </c>
      <c r="I105" s="150"/>
      <c r="J105" s="154"/>
      <c r="K105" s="152"/>
      <c r="L105" s="152"/>
      <c r="M105" s="152"/>
      <c r="N105" s="152">
        <f t="shared" si="21"/>
      </c>
    </row>
    <row r="106" spans="1:14" ht="11.25" customHeight="1">
      <c r="A106" s="153"/>
      <c r="B106" s="153"/>
      <c r="C106" s="153"/>
      <c r="D106" s="154"/>
      <c r="E106" s="152"/>
      <c r="F106" s="152"/>
      <c r="G106" s="152"/>
      <c r="H106" s="152">
        <f t="shared" si="20"/>
      </c>
      <c r="I106" s="150"/>
      <c r="J106" s="154"/>
      <c r="K106" s="152"/>
      <c r="L106" s="152"/>
      <c r="M106" s="152"/>
      <c r="N106" s="152">
        <f t="shared" si="21"/>
      </c>
    </row>
    <row r="107" spans="1:14" ht="11.25" customHeight="1">
      <c r="A107" s="153"/>
      <c r="B107" s="153"/>
      <c r="C107" s="153"/>
      <c r="D107" s="154"/>
      <c r="E107" s="152"/>
      <c r="F107" s="152"/>
      <c r="G107" s="152"/>
      <c r="H107" s="152">
        <f t="shared" si="20"/>
      </c>
      <c r="I107" s="150"/>
      <c r="J107" s="154"/>
      <c r="K107" s="152"/>
      <c r="L107" s="152"/>
      <c r="M107" s="152"/>
      <c r="N107" s="152">
        <f t="shared" si="21"/>
      </c>
    </row>
    <row r="108" spans="1:14" ht="11.25" customHeight="1">
      <c r="A108" s="153"/>
      <c r="B108" s="153"/>
      <c r="C108" s="153"/>
      <c r="D108" s="154"/>
      <c r="E108" s="152"/>
      <c r="F108" s="152"/>
      <c r="G108" s="152"/>
      <c r="H108" s="152">
        <f t="shared" si="20"/>
      </c>
      <c r="I108" s="150"/>
      <c r="J108" s="154"/>
      <c r="K108" s="152"/>
      <c r="L108" s="152"/>
      <c r="M108" s="152"/>
      <c r="N108" s="152">
        <f t="shared" si="21"/>
      </c>
    </row>
    <row r="109" spans="1:14" ht="11.25" customHeight="1">
      <c r="A109" s="153"/>
      <c r="B109" s="153"/>
      <c r="C109" s="153"/>
      <c r="D109" s="154"/>
      <c r="E109" s="152"/>
      <c r="F109" s="152"/>
      <c r="G109" s="152"/>
      <c r="H109" s="152">
        <f t="shared" si="20"/>
      </c>
      <c r="I109" s="150"/>
      <c r="J109" s="154"/>
      <c r="K109" s="152"/>
      <c r="L109" s="152"/>
      <c r="M109" s="152"/>
      <c r="N109" s="152">
        <f t="shared" si="21"/>
      </c>
    </row>
    <row r="110" spans="1:14" ht="11.25" customHeight="1">
      <c r="A110" s="153"/>
      <c r="B110" s="153"/>
      <c r="C110" s="153"/>
      <c r="D110" s="154"/>
      <c r="E110" s="152"/>
      <c r="F110" s="152"/>
      <c r="G110" s="152"/>
      <c r="H110" s="152">
        <f t="shared" si="20"/>
      </c>
      <c r="I110" s="150"/>
      <c r="J110" s="154"/>
      <c r="K110" s="152"/>
      <c r="L110" s="152"/>
      <c r="M110" s="152"/>
      <c r="N110" s="152">
        <f t="shared" si="21"/>
      </c>
    </row>
    <row r="111" spans="1:28" ht="11.25" customHeight="1">
      <c r="A111" s="153"/>
      <c r="B111" s="153"/>
      <c r="C111" s="153"/>
      <c r="D111" s="154"/>
      <c r="E111" s="152"/>
      <c r="F111" s="152"/>
      <c r="G111" s="152"/>
      <c r="H111" s="152">
        <f t="shared" si="20"/>
      </c>
      <c r="I111" s="150"/>
      <c r="J111" s="154"/>
      <c r="K111" s="152"/>
      <c r="L111" s="152"/>
      <c r="M111" s="152"/>
      <c r="N111" s="152">
        <f t="shared" si="21"/>
      </c>
      <c r="O111" s="147"/>
      <c r="P111" s="149"/>
      <c r="Q111" s="149"/>
      <c r="R111" s="163"/>
      <c r="S111" s="155"/>
      <c r="T111" s="155"/>
      <c r="U111" s="155"/>
      <c r="V111" s="155"/>
      <c r="W111" s="151"/>
      <c r="X111" s="164"/>
      <c r="Y111" s="152"/>
      <c r="Z111" s="152"/>
      <c r="AA111" s="152"/>
      <c r="AB111" s="152"/>
    </row>
    <row r="112" spans="1:28" ht="11.25" customHeight="1">
      <c r="A112" s="153"/>
      <c r="B112" s="153"/>
      <c r="C112" s="153"/>
      <c r="D112" s="154"/>
      <c r="E112" s="152"/>
      <c r="F112" s="152"/>
      <c r="G112" s="152"/>
      <c r="H112" s="152">
        <f t="shared" si="20"/>
      </c>
      <c r="I112" s="150"/>
      <c r="J112" s="154"/>
      <c r="K112" s="152"/>
      <c r="L112" s="152"/>
      <c r="M112" s="152"/>
      <c r="N112" s="152">
        <f t="shared" si="21"/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 customHeight="1">
      <c r="A113" s="153"/>
      <c r="B113" s="153"/>
      <c r="C113" s="153"/>
      <c r="D113" s="154"/>
      <c r="E113" s="152"/>
      <c r="F113" s="152"/>
      <c r="G113" s="152"/>
      <c r="H113" s="152">
        <f t="shared" si="20"/>
      </c>
      <c r="I113" s="150"/>
      <c r="J113" s="154"/>
      <c r="K113" s="152"/>
      <c r="L113" s="152"/>
      <c r="M113" s="152"/>
      <c r="N113" s="152">
        <f t="shared" si="21"/>
      </c>
      <c r="O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</row>
    <row r="114" spans="1:28" ht="11.25" customHeight="1">
      <c r="A114" s="153"/>
      <c r="B114" s="153"/>
      <c r="C114" s="153"/>
      <c r="D114" s="154"/>
      <c r="E114" s="152"/>
      <c r="F114" s="152"/>
      <c r="G114" s="152"/>
      <c r="H114" s="152">
        <f t="shared" si="20"/>
      </c>
      <c r="I114" s="150"/>
      <c r="J114" s="154"/>
      <c r="K114" s="152"/>
      <c r="L114" s="152"/>
      <c r="M114" s="152"/>
      <c r="N114" s="152">
        <f t="shared" si="21"/>
      </c>
      <c r="O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</row>
    <row r="115" spans="1:28" ht="11.25" customHeight="1">
      <c r="A115" s="153"/>
      <c r="B115" s="153"/>
      <c r="C115" s="153"/>
      <c r="D115" s="154"/>
      <c r="E115" s="152"/>
      <c r="F115" s="152"/>
      <c r="G115" s="152"/>
      <c r="H115" s="152">
        <f t="shared" si="20"/>
      </c>
      <c r="I115" s="150"/>
      <c r="J115" s="154"/>
      <c r="K115" s="152"/>
      <c r="L115" s="152"/>
      <c r="M115" s="152"/>
      <c r="N115" s="152">
        <f t="shared" si="21"/>
      </c>
      <c r="O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</row>
    <row r="116" spans="1:28" ht="11.25" customHeight="1">
      <c r="A116" s="153"/>
      <c r="B116" s="153"/>
      <c r="C116" s="153"/>
      <c r="D116" s="154"/>
      <c r="E116" s="152"/>
      <c r="F116" s="152"/>
      <c r="G116" s="152"/>
      <c r="H116" s="152">
        <f t="shared" si="20"/>
      </c>
      <c r="I116" s="150"/>
      <c r="J116" s="154"/>
      <c r="K116" s="152"/>
      <c r="L116" s="152"/>
      <c r="M116" s="152"/>
      <c r="N116" s="152">
        <f t="shared" si="21"/>
      </c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</row>
    <row r="117" spans="1:28" ht="11.25" customHeight="1">
      <c r="A117" s="153"/>
      <c r="B117" s="153"/>
      <c r="C117" s="153"/>
      <c r="D117" s="154"/>
      <c r="E117" s="152"/>
      <c r="F117" s="152"/>
      <c r="G117" s="152"/>
      <c r="H117" s="152">
        <f t="shared" si="20"/>
      </c>
      <c r="I117" s="150"/>
      <c r="J117" s="154"/>
      <c r="K117" s="152"/>
      <c r="L117" s="152"/>
      <c r="M117" s="152"/>
      <c r="N117" s="152">
        <f t="shared" si="21"/>
      </c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</row>
    <row r="118" spans="1:28" ht="11.25" customHeight="1">
      <c r="A118" s="153"/>
      <c r="B118" s="153"/>
      <c r="C118" s="153"/>
      <c r="D118" s="154"/>
      <c r="E118" s="152"/>
      <c r="F118" s="152"/>
      <c r="G118" s="152"/>
      <c r="H118" s="152">
        <f t="shared" si="20"/>
      </c>
      <c r="I118" s="150"/>
      <c r="J118" s="154"/>
      <c r="K118" s="152"/>
      <c r="L118" s="152"/>
      <c r="M118" s="152"/>
      <c r="N118" s="152">
        <f t="shared" si="21"/>
      </c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</row>
    <row r="119" spans="1:28" ht="11.25" customHeight="1">
      <c r="A119" s="153"/>
      <c r="B119" s="153"/>
      <c r="C119" s="153"/>
      <c r="D119" s="154"/>
      <c r="E119" s="152"/>
      <c r="F119" s="152"/>
      <c r="G119" s="152"/>
      <c r="H119" s="152">
        <f t="shared" si="20"/>
      </c>
      <c r="I119" s="150"/>
      <c r="J119" s="154"/>
      <c r="K119" s="152"/>
      <c r="L119" s="152"/>
      <c r="M119" s="152"/>
      <c r="N119" s="152">
        <f t="shared" si="21"/>
      </c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</row>
    <row r="120" spans="1:28" ht="11.25" customHeight="1">
      <c r="A120" s="153"/>
      <c r="B120" s="153"/>
      <c r="C120" s="153"/>
      <c r="D120" s="154"/>
      <c r="E120" s="152"/>
      <c r="F120" s="152"/>
      <c r="G120" s="152"/>
      <c r="H120" s="152">
        <f t="shared" si="20"/>
      </c>
      <c r="I120" s="150"/>
      <c r="J120" s="154"/>
      <c r="K120" s="152"/>
      <c r="L120" s="152"/>
      <c r="M120" s="152"/>
      <c r="N120" s="152">
        <f t="shared" si="21"/>
      </c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</row>
    <row r="121" spans="1:28" ht="11.25" customHeight="1">
      <c r="A121" s="153"/>
      <c r="B121" s="153"/>
      <c r="C121" s="153"/>
      <c r="D121" s="154"/>
      <c r="E121" s="152"/>
      <c r="F121" s="152"/>
      <c r="G121" s="152"/>
      <c r="H121" s="152">
        <f t="shared" si="20"/>
      </c>
      <c r="I121" s="150"/>
      <c r="J121" s="154"/>
      <c r="K121" s="152"/>
      <c r="L121" s="152"/>
      <c r="M121" s="152"/>
      <c r="N121" s="152">
        <f t="shared" si="21"/>
      </c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</row>
    <row r="122" ht="11.25">
      <c r="N122" s="156"/>
    </row>
  </sheetData>
  <sheetProtection/>
  <mergeCells count="22">
    <mergeCell ref="R71:V71"/>
    <mergeCell ref="X71:AB71"/>
    <mergeCell ref="A81:E81"/>
    <mergeCell ref="A82:E82"/>
    <mergeCell ref="A83:E83"/>
    <mergeCell ref="D4:H4"/>
    <mergeCell ref="J4:N4"/>
    <mergeCell ref="R4:V4"/>
    <mergeCell ref="X4:AB4"/>
    <mergeCell ref="A84:E84"/>
    <mergeCell ref="A85:E85"/>
    <mergeCell ref="A86:E86"/>
    <mergeCell ref="A87:E87"/>
    <mergeCell ref="A88:E88"/>
    <mergeCell ref="A89:G89"/>
    <mergeCell ref="A97:K97"/>
    <mergeCell ref="A90:E90"/>
    <mergeCell ref="A91:E91"/>
    <mergeCell ref="A92:G92"/>
    <mergeCell ref="A93:N93"/>
    <mergeCell ref="A94:N94"/>
    <mergeCell ref="A96:D96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2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95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9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</v>
      </c>
      <c r="D9" s="94">
        <v>1</v>
      </c>
      <c r="E9" s="94">
        <v>5</v>
      </c>
      <c r="F9" s="95"/>
      <c r="G9" s="95"/>
      <c r="H9" s="219">
        <v>0.024</v>
      </c>
      <c r="I9" s="219">
        <v>0.037</v>
      </c>
      <c r="J9" s="219">
        <v>0.125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>
        <v>2</v>
      </c>
      <c r="D12" s="94">
        <v>3</v>
      </c>
      <c r="E12" s="94">
        <v>3</v>
      </c>
      <c r="F12" s="95"/>
      <c r="G12" s="95"/>
      <c r="H12" s="219">
        <v>0.044</v>
      </c>
      <c r="I12" s="219">
        <v>0.066</v>
      </c>
      <c r="J12" s="219">
        <v>0.065</v>
      </c>
      <c r="K12" s="96"/>
    </row>
    <row r="13" spans="1:11" s="106" customFormat="1" ht="11.25" customHeight="1">
      <c r="A13" s="100" t="s">
        <v>11</v>
      </c>
      <c r="B13" s="101"/>
      <c r="C13" s="102">
        <v>3</v>
      </c>
      <c r="D13" s="102">
        <v>4</v>
      </c>
      <c r="E13" s="102">
        <v>8</v>
      </c>
      <c r="F13" s="103">
        <v>200</v>
      </c>
      <c r="G13" s="104"/>
      <c r="H13" s="220">
        <v>0.068</v>
      </c>
      <c r="I13" s="221">
        <v>0.10300000000000001</v>
      </c>
      <c r="J13" s="221">
        <v>0.19</v>
      </c>
      <c r="K13" s="105">
        <v>184.4660194174757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>
        <v>1</v>
      </c>
      <c r="F15" s="103">
        <v>100</v>
      </c>
      <c r="G15" s="104"/>
      <c r="H15" s="220">
        <v>0.01</v>
      </c>
      <c r="I15" s="221">
        <v>0.011</v>
      </c>
      <c r="J15" s="221">
        <v>0.011</v>
      </c>
      <c r="K15" s="105">
        <v>100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3</v>
      </c>
      <c r="D17" s="102"/>
      <c r="E17" s="102"/>
      <c r="F17" s="103"/>
      <c r="G17" s="104"/>
      <c r="H17" s="220">
        <v>0.042</v>
      </c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31</v>
      </c>
      <c r="D19" s="94">
        <v>29</v>
      </c>
      <c r="E19" s="94">
        <v>3</v>
      </c>
      <c r="F19" s="95"/>
      <c r="G19" s="95"/>
      <c r="H19" s="219">
        <v>0.381</v>
      </c>
      <c r="I19" s="219">
        <v>0.231</v>
      </c>
      <c r="J19" s="219">
        <v>0.025</v>
      </c>
      <c r="K19" s="96"/>
    </row>
    <row r="20" spans="1:11" s="97" customFormat="1" ht="11.25" customHeight="1">
      <c r="A20" s="99" t="s">
        <v>15</v>
      </c>
      <c r="B20" s="93"/>
      <c r="C20" s="94">
        <v>2</v>
      </c>
      <c r="D20" s="94">
        <v>2</v>
      </c>
      <c r="E20" s="94"/>
      <c r="F20" s="95"/>
      <c r="G20" s="95"/>
      <c r="H20" s="219">
        <v>0.031</v>
      </c>
      <c r="I20" s="219">
        <v>0.034</v>
      </c>
      <c r="J20" s="219">
        <v>0.222</v>
      </c>
      <c r="K20" s="96"/>
    </row>
    <row r="21" spans="1:11" s="97" customFormat="1" ht="11.25" customHeight="1">
      <c r="A21" s="99" t="s">
        <v>16</v>
      </c>
      <c r="B21" s="93"/>
      <c r="C21" s="94">
        <v>3</v>
      </c>
      <c r="D21" s="94">
        <v>3</v>
      </c>
      <c r="E21" s="94"/>
      <c r="F21" s="95"/>
      <c r="G21" s="95"/>
      <c r="H21" s="219">
        <v>0.067</v>
      </c>
      <c r="I21" s="219">
        <v>0.033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36</v>
      </c>
      <c r="D22" s="102">
        <v>34</v>
      </c>
      <c r="E22" s="102">
        <v>3</v>
      </c>
      <c r="F22" s="103">
        <v>8.823529411764707</v>
      </c>
      <c r="G22" s="104"/>
      <c r="H22" s="220">
        <v>0.47900000000000004</v>
      </c>
      <c r="I22" s="221">
        <v>0.29800000000000004</v>
      </c>
      <c r="J22" s="221">
        <v>0.247</v>
      </c>
      <c r="K22" s="105">
        <v>82.88590604026844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868</v>
      </c>
      <c r="D24" s="102">
        <v>985</v>
      </c>
      <c r="E24" s="102">
        <v>985</v>
      </c>
      <c r="F24" s="103">
        <v>100</v>
      </c>
      <c r="G24" s="104"/>
      <c r="H24" s="220">
        <v>19.791</v>
      </c>
      <c r="I24" s="221">
        <v>20.618</v>
      </c>
      <c r="J24" s="221">
        <v>19.911</v>
      </c>
      <c r="K24" s="105">
        <v>96.57095741585024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8</v>
      </c>
      <c r="D26" s="102">
        <v>7</v>
      </c>
      <c r="E26" s="102">
        <v>7</v>
      </c>
      <c r="F26" s="103">
        <v>100</v>
      </c>
      <c r="G26" s="104"/>
      <c r="H26" s="220">
        <v>0.176</v>
      </c>
      <c r="I26" s="221">
        <v>0.14</v>
      </c>
      <c r="J26" s="221">
        <v>0.12</v>
      </c>
      <c r="K26" s="105">
        <v>85.71428571428571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122</v>
      </c>
      <c r="D28" s="94">
        <v>122</v>
      </c>
      <c r="E28" s="94">
        <v>132</v>
      </c>
      <c r="F28" s="95"/>
      <c r="G28" s="95"/>
      <c r="H28" s="219">
        <v>2.853</v>
      </c>
      <c r="I28" s="219">
        <v>4.012</v>
      </c>
      <c r="J28" s="219">
        <v>4.341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81</v>
      </c>
      <c r="D30" s="94">
        <v>44</v>
      </c>
      <c r="E30" s="94">
        <v>31</v>
      </c>
      <c r="F30" s="95"/>
      <c r="G30" s="95"/>
      <c r="H30" s="219">
        <v>1.82</v>
      </c>
      <c r="I30" s="219">
        <v>0.651</v>
      </c>
      <c r="J30" s="219">
        <v>1.846</v>
      </c>
      <c r="K30" s="96"/>
    </row>
    <row r="31" spans="1:11" s="106" customFormat="1" ht="11.25" customHeight="1">
      <c r="A31" s="107" t="s">
        <v>23</v>
      </c>
      <c r="B31" s="101"/>
      <c r="C31" s="102">
        <v>203</v>
      </c>
      <c r="D31" s="102">
        <v>166</v>
      </c>
      <c r="E31" s="102">
        <v>163</v>
      </c>
      <c r="F31" s="103">
        <v>98.19277108433735</v>
      </c>
      <c r="G31" s="104"/>
      <c r="H31" s="220">
        <v>4.673</v>
      </c>
      <c r="I31" s="221">
        <v>4.662999999999999</v>
      </c>
      <c r="J31" s="221">
        <v>6.187</v>
      </c>
      <c r="K31" s="105">
        <v>132.6828222174566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114</v>
      </c>
      <c r="D33" s="94">
        <v>100</v>
      </c>
      <c r="E33" s="94">
        <v>110</v>
      </c>
      <c r="F33" s="95"/>
      <c r="G33" s="95"/>
      <c r="H33" s="219">
        <v>1.161</v>
      </c>
      <c r="I33" s="219">
        <v>0.82</v>
      </c>
      <c r="J33" s="219">
        <v>1.2</v>
      </c>
      <c r="K33" s="96"/>
    </row>
    <row r="34" spans="1:11" s="97" customFormat="1" ht="11.25" customHeight="1">
      <c r="A34" s="99" t="s">
        <v>25</v>
      </c>
      <c r="B34" s="93"/>
      <c r="C34" s="94">
        <v>13</v>
      </c>
      <c r="D34" s="94">
        <v>13</v>
      </c>
      <c r="E34" s="94">
        <v>7</v>
      </c>
      <c r="F34" s="95"/>
      <c r="G34" s="95"/>
      <c r="H34" s="219">
        <v>0.204</v>
      </c>
      <c r="I34" s="219">
        <v>0.2</v>
      </c>
      <c r="J34" s="219">
        <v>0.114</v>
      </c>
      <c r="K34" s="96"/>
    </row>
    <row r="35" spans="1:11" s="97" customFormat="1" ht="11.25" customHeight="1">
      <c r="A35" s="99" t="s">
        <v>26</v>
      </c>
      <c r="B35" s="93"/>
      <c r="C35" s="94">
        <v>23</v>
      </c>
      <c r="D35" s="94">
        <v>20</v>
      </c>
      <c r="E35" s="94">
        <v>25</v>
      </c>
      <c r="F35" s="95"/>
      <c r="G35" s="95"/>
      <c r="H35" s="219">
        <v>0.344</v>
      </c>
      <c r="I35" s="219">
        <v>0.3</v>
      </c>
      <c r="J35" s="219">
        <v>0.35</v>
      </c>
      <c r="K35" s="96"/>
    </row>
    <row r="36" spans="1:11" s="97" customFormat="1" ht="11.25" customHeight="1">
      <c r="A36" s="99" t="s">
        <v>27</v>
      </c>
      <c r="B36" s="93"/>
      <c r="C36" s="94">
        <v>58</v>
      </c>
      <c r="D36" s="94">
        <v>97</v>
      </c>
      <c r="E36" s="94">
        <v>70</v>
      </c>
      <c r="F36" s="95"/>
      <c r="G36" s="95"/>
      <c r="H36" s="219">
        <v>0.696</v>
      </c>
      <c r="I36" s="219">
        <v>0.65</v>
      </c>
      <c r="J36" s="219">
        <v>0.91</v>
      </c>
      <c r="K36" s="96"/>
    </row>
    <row r="37" spans="1:11" s="106" customFormat="1" ht="11.25" customHeight="1">
      <c r="A37" s="100" t="s">
        <v>28</v>
      </c>
      <c r="B37" s="101"/>
      <c r="C37" s="102">
        <v>208</v>
      </c>
      <c r="D37" s="102">
        <v>230</v>
      </c>
      <c r="E37" s="102">
        <v>212</v>
      </c>
      <c r="F37" s="103">
        <v>92.17391304347827</v>
      </c>
      <c r="G37" s="104"/>
      <c r="H37" s="220">
        <v>2.4050000000000002</v>
      </c>
      <c r="I37" s="221">
        <v>1.9700000000000002</v>
      </c>
      <c r="J37" s="221">
        <v>2.5740000000000003</v>
      </c>
      <c r="K37" s="105">
        <v>130.65989847715736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14</v>
      </c>
      <c r="D39" s="102">
        <v>14</v>
      </c>
      <c r="E39" s="102">
        <v>10</v>
      </c>
      <c r="F39" s="103">
        <v>71.42857142857143</v>
      </c>
      <c r="G39" s="104"/>
      <c r="H39" s="220">
        <v>0.26</v>
      </c>
      <c r="I39" s="221">
        <v>0.17</v>
      </c>
      <c r="J39" s="221">
        <v>0.17</v>
      </c>
      <c r="K39" s="105">
        <v>99.99999999999999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98</v>
      </c>
      <c r="D41" s="94">
        <v>82</v>
      </c>
      <c r="E41" s="94">
        <v>150</v>
      </c>
      <c r="F41" s="95"/>
      <c r="G41" s="95"/>
      <c r="H41" s="219">
        <v>1.96</v>
      </c>
      <c r="I41" s="219">
        <v>1.148</v>
      </c>
      <c r="J41" s="219">
        <v>2.37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>
        <v>75</v>
      </c>
      <c r="D43" s="94">
        <v>1</v>
      </c>
      <c r="E43" s="94"/>
      <c r="F43" s="95"/>
      <c r="G43" s="95"/>
      <c r="H43" s="219">
        <v>0.9</v>
      </c>
      <c r="I43" s="219">
        <v>0.012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5</v>
      </c>
      <c r="D45" s="94">
        <v>3</v>
      </c>
      <c r="E45" s="94"/>
      <c r="F45" s="95"/>
      <c r="G45" s="95"/>
      <c r="H45" s="219">
        <v>0.125</v>
      </c>
      <c r="I45" s="219">
        <v>0.075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39</v>
      </c>
      <c r="D46" s="94">
        <v>12</v>
      </c>
      <c r="E46" s="94">
        <v>4</v>
      </c>
      <c r="F46" s="95"/>
      <c r="G46" s="95"/>
      <c r="H46" s="219">
        <v>0.585</v>
      </c>
      <c r="I46" s="219">
        <v>0.18</v>
      </c>
      <c r="J46" s="219">
        <v>0.06</v>
      </c>
      <c r="K46" s="96"/>
    </row>
    <row r="47" spans="1:11" s="97" customFormat="1" ht="11.25" customHeight="1">
      <c r="A47" s="99" t="s">
        <v>36</v>
      </c>
      <c r="B47" s="93"/>
      <c r="C47" s="94"/>
      <c r="D47" s="94">
        <v>13</v>
      </c>
      <c r="E47" s="94">
        <v>23</v>
      </c>
      <c r="F47" s="95"/>
      <c r="G47" s="95"/>
      <c r="H47" s="219"/>
      <c r="I47" s="219">
        <v>0.195</v>
      </c>
      <c r="J47" s="219">
        <v>0.115</v>
      </c>
      <c r="K47" s="96"/>
    </row>
    <row r="48" spans="1:11" s="97" customFormat="1" ht="11.25" customHeight="1">
      <c r="A48" s="99" t="s">
        <v>37</v>
      </c>
      <c r="B48" s="93"/>
      <c r="C48" s="94">
        <v>163</v>
      </c>
      <c r="D48" s="94">
        <v>303</v>
      </c>
      <c r="E48" s="94">
        <v>348</v>
      </c>
      <c r="F48" s="95"/>
      <c r="G48" s="95"/>
      <c r="H48" s="219">
        <v>3.586</v>
      </c>
      <c r="I48" s="219">
        <v>6.666</v>
      </c>
      <c r="J48" s="219">
        <v>7.656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>
        <v>16</v>
      </c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380</v>
      </c>
      <c r="D50" s="102">
        <v>414</v>
      </c>
      <c r="E50" s="102">
        <v>541</v>
      </c>
      <c r="F50" s="103">
        <v>130.67632850241546</v>
      </c>
      <c r="G50" s="104"/>
      <c r="H50" s="220">
        <v>7.156</v>
      </c>
      <c r="I50" s="221">
        <v>8.276</v>
      </c>
      <c r="J50" s="221">
        <v>10.201</v>
      </c>
      <c r="K50" s="105">
        <v>123.26002899951668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2</v>
      </c>
      <c r="D52" s="102">
        <v>2</v>
      </c>
      <c r="E52" s="102">
        <v>2</v>
      </c>
      <c r="F52" s="103">
        <v>100</v>
      </c>
      <c r="G52" s="104"/>
      <c r="H52" s="220">
        <v>0.038</v>
      </c>
      <c r="I52" s="221">
        <v>0.038</v>
      </c>
      <c r="J52" s="221">
        <v>0.038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246</v>
      </c>
      <c r="D54" s="94">
        <v>180</v>
      </c>
      <c r="E54" s="94">
        <v>250</v>
      </c>
      <c r="F54" s="95"/>
      <c r="G54" s="95"/>
      <c r="H54" s="219">
        <v>6.15</v>
      </c>
      <c r="I54" s="219">
        <v>4.68</v>
      </c>
      <c r="J54" s="219">
        <v>6.25</v>
      </c>
      <c r="K54" s="96"/>
    </row>
    <row r="55" spans="1:11" s="97" customFormat="1" ht="11.25" customHeight="1">
      <c r="A55" s="99" t="s">
        <v>42</v>
      </c>
      <c r="B55" s="93"/>
      <c r="C55" s="94">
        <v>4</v>
      </c>
      <c r="D55" s="94">
        <v>2</v>
      </c>
      <c r="E55" s="94">
        <v>3</v>
      </c>
      <c r="F55" s="95"/>
      <c r="G55" s="95"/>
      <c r="H55" s="219">
        <v>0.065</v>
      </c>
      <c r="I55" s="219">
        <v>0.033</v>
      </c>
      <c r="J55" s="219">
        <v>0.048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>
        <v>16.62</v>
      </c>
      <c r="F56" s="95"/>
      <c r="G56" s="95"/>
      <c r="H56" s="219"/>
      <c r="I56" s="219"/>
      <c r="J56" s="219">
        <v>0.309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2</v>
      </c>
      <c r="D58" s="94">
        <v>2</v>
      </c>
      <c r="E58" s="94">
        <v>3</v>
      </c>
      <c r="F58" s="95"/>
      <c r="G58" s="95"/>
      <c r="H58" s="219">
        <v>0.035</v>
      </c>
      <c r="I58" s="219">
        <v>0.032</v>
      </c>
      <c r="J58" s="219">
        <v>0.039</v>
      </c>
      <c r="K58" s="96"/>
    </row>
    <row r="59" spans="1:11" s="106" customFormat="1" ht="11.25" customHeight="1">
      <c r="A59" s="100" t="s">
        <v>46</v>
      </c>
      <c r="B59" s="101"/>
      <c r="C59" s="102">
        <v>252</v>
      </c>
      <c r="D59" s="102">
        <v>184</v>
      </c>
      <c r="E59" s="102">
        <v>272.62</v>
      </c>
      <c r="F59" s="103">
        <v>148.16304347826087</v>
      </c>
      <c r="G59" s="104"/>
      <c r="H59" s="220">
        <v>6.250000000000001</v>
      </c>
      <c r="I59" s="221">
        <v>4.745</v>
      </c>
      <c r="J59" s="221">
        <v>6.646</v>
      </c>
      <c r="K59" s="105">
        <v>140.06322444678608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302</v>
      </c>
      <c r="D61" s="94">
        <v>220</v>
      </c>
      <c r="E61" s="94">
        <v>300</v>
      </c>
      <c r="F61" s="95"/>
      <c r="G61" s="95"/>
      <c r="H61" s="219">
        <v>6.04</v>
      </c>
      <c r="I61" s="219">
        <v>7</v>
      </c>
      <c r="J61" s="219">
        <v>7.5</v>
      </c>
      <c r="K61" s="96"/>
    </row>
    <row r="62" spans="1:11" s="97" customFormat="1" ht="11.25" customHeight="1">
      <c r="A62" s="99" t="s">
        <v>48</v>
      </c>
      <c r="B62" s="93"/>
      <c r="C62" s="94">
        <v>21</v>
      </c>
      <c r="D62" s="94">
        <v>13</v>
      </c>
      <c r="E62" s="94">
        <v>13</v>
      </c>
      <c r="F62" s="95"/>
      <c r="G62" s="95"/>
      <c r="H62" s="219">
        <v>0.473</v>
      </c>
      <c r="I62" s="219">
        <v>0.278</v>
      </c>
      <c r="J62" s="219">
        <v>0.278</v>
      </c>
      <c r="K62" s="96"/>
    </row>
    <row r="63" spans="1:11" s="97" customFormat="1" ht="11.25" customHeight="1">
      <c r="A63" s="99" t="s">
        <v>49</v>
      </c>
      <c r="B63" s="93"/>
      <c r="C63" s="94">
        <v>193</v>
      </c>
      <c r="D63" s="94">
        <v>193</v>
      </c>
      <c r="E63" s="94">
        <v>193</v>
      </c>
      <c r="F63" s="95"/>
      <c r="G63" s="95"/>
      <c r="H63" s="219">
        <v>2.731</v>
      </c>
      <c r="I63" s="219">
        <v>3.31</v>
      </c>
      <c r="J63" s="219">
        <v>4.825</v>
      </c>
      <c r="K63" s="96"/>
    </row>
    <row r="64" spans="1:11" s="106" customFormat="1" ht="11.25" customHeight="1">
      <c r="A64" s="100" t="s">
        <v>50</v>
      </c>
      <c r="B64" s="101"/>
      <c r="C64" s="102">
        <v>516</v>
      </c>
      <c r="D64" s="102">
        <v>426</v>
      </c>
      <c r="E64" s="102">
        <v>506</v>
      </c>
      <c r="F64" s="103">
        <v>118.77934272300469</v>
      </c>
      <c r="G64" s="104"/>
      <c r="H64" s="220">
        <v>9.244</v>
      </c>
      <c r="I64" s="221">
        <v>10.588000000000001</v>
      </c>
      <c r="J64" s="221">
        <v>12.603000000000002</v>
      </c>
      <c r="K64" s="105">
        <v>119.03097846618815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930</v>
      </c>
      <c r="D66" s="102">
        <v>870</v>
      </c>
      <c r="E66" s="102">
        <v>1050</v>
      </c>
      <c r="F66" s="103">
        <v>120.6896551724138</v>
      </c>
      <c r="G66" s="104"/>
      <c r="H66" s="220">
        <v>10.695</v>
      </c>
      <c r="I66" s="221">
        <v>13.127</v>
      </c>
      <c r="J66" s="221">
        <v>12.24</v>
      </c>
      <c r="K66" s="105">
        <v>93.24293440999466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385</v>
      </c>
      <c r="D68" s="94">
        <v>350</v>
      </c>
      <c r="E68" s="94">
        <v>300</v>
      </c>
      <c r="F68" s="95"/>
      <c r="G68" s="95"/>
      <c r="H68" s="219">
        <v>5.837</v>
      </c>
      <c r="I68" s="219">
        <v>4</v>
      </c>
      <c r="J68" s="219">
        <v>4.5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>
        <v>385</v>
      </c>
      <c r="D70" s="102">
        <v>350</v>
      </c>
      <c r="E70" s="102">
        <v>300</v>
      </c>
      <c r="F70" s="103">
        <v>85.71428571428571</v>
      </c>
      <c r="G70" s="104"/>
      <c r="H70" s="220">
        <v>5.837</v>
      </c>
      <c r="I70" s="221">
        <v>4</v>
      </c>
      <c r="J70" s="221">
        <v>4.5</v>
      </c>
      <c r="K70" s="105">
        <v>112.5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405</v>
      </c>
      <c r="D72" s="94">
        <v>365</v>
      </c>
      <c r="E72" s="94">
        <v>340</v>
      </c>
      <c r="F72" s="95"/>
      <c r="G72" s="95"/>
      <c r="H72" s="219">
        <v>4.365</v>
      </c>
      <c r="I72" s="219">
        <v>3.65</v>
      </c>
      <c r="J72" s="219">
        <v>3.85</v>
      </c>
      <c r="K72" s="96"/>
    </row>
    <row r="73" spans="1:11" s="97" customFormat="1" ht="11.25" customHeight="1">
      <c r="A73" s="99" t="s">
        <v>56</v>
      </c>
      <c r="B73" s="93"/>
      <c r="C73" s="94">
        <v>50</v>
      </c>
      <c r="D73" s="94">
        <v>50</v>
      </c>
      <c r="E73" s="94">
        <v>48</v>
      </c>
      <c r="F73" s="95"/>
      <c r="G73" s="95"/>
      <c r="H73" s="219">
        <v>0.9</v>
      </c>
      <c r="I73" s="219">
        <v>0.8</v>
      </c>
      <c r="J73" s="219">
        <v>0.8</v>
      </c>
      <c r="K73" s="96"/>
    </row>
    <row r="74" spans="1:11" s="97" customFormat="1" ht="11.25" customHeight="1">
      <c r="A74" s="99" t="s">
        <v>57</v>
      </c>
      <c r="B74" s="93"/>
      <c r="C74" s="94">
        <v>94</v>
      </c>
      <c r="D74" s="94">
        <v>100</v>
      </c>
      <c r="E74" s="94">
        <v>64</v>
      </c>
      <c r="F74" s="95"/>
      <c r="G74" s="95"/>
      <c r="H74" s="219">
        <v>1.88</v>
      </c>
      <c r="I74" s="219">
        <v>2</v>
      </c>
      <c r="J74" s="219">
        <v>1.28</v>
      </c>
      <c r="K74" s="96"/>
    </row>
    <row r="75" spans="1:11" s="97" customFormat="1" ht="11.25" customHeight="1">
      <c r="A75" s="99" t="s">
        <v>58</v>
      </c>
      <c r="B75" s="93"/>
      <c r="C75" s="94">
        <v>146</v>
      </c>
      <c r="D75" s="94">
        <v>146</v>
      </c>
      <c r="E75" s="94">
        <v>79</v>
      </c>
      <c r="F75" s="95"/>
      <c r="G75" s="95"/>
      <c r="H75" s="219">
        <v>1.888</v>
      </c>
      <c r="I75" s="219">
        <v>1.888</v>
      </c>
      <c r="J75" s="219">
        <v>1.11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>
        <v>20</v>
      </c>
      <c r="D77" s="94">
        <v>2</v>
      </c>
      <c r="E77" s="94">
        <v>5</v>
      </c>
      <c r="F77" s="95"/>
      <c r="G77" s="95"/>
      <c r="H77" s="219">
        <v>0.24</v>
      </c>
      <c r="I77" s="219">
        <v>0.03</v>
      </c>
      <c r="J77" s="219">
        <v>0.06</v>
      </c>
      <c r="K77" s="96"/>
    </row>
    <row r="78" spans="1:11" s="97" customFormat="1" ht="11.25" customHeight="1">
      <c r="A78" s="99" t="s">
        <v>61</v>
      </c>
      <c r="B78" s="93"/>
      <c r="C78" s="94">
        <v>18</v>
      </c>
      <c r="D78" s="94">
        <v>18</v>
      </c>
      <c r="E78" s="94">
        <v>18</v>
      </c>
      <c r="F78" s="95"/>
      <c r="G78" s="95"/>
      <c r="H78" s="219">
        <v>0.342</v>
      </c>
      <c r="I78" s="219">
        <v>0.342</v>
      </c>
      <c r="J78" s="219">
        <v>0.342</v>
      </c>
      <c r="K78" s="96"/>
    </row>
    <row r="79" spans="1:11" s="97" customFormat="1" ht="11.25" customHeight="1">
      <c r="A79" s="99" t="s">
        <v>62</v>
      </c>
      <c r="B79" s="93"/>
      <c r="C79" s="94">
        <v>507</v>
      </c>
      <c r="D79" s="94">
        <v>504.45</v>
      </c>
      <c r="E79" s="94">
        <v>32</v>
      </c>
      <c r="F79" s="95"/>
      <c r="G79" s="95"/>
      <c r="H79" s="219">
        <v>9.119</v>
      </c>
      <c r="I79" s="219">
        <v>9.641</v>
      </c>
      <c r="J79" s="219">
        <v>0.576</v>
      </c>
      <c r="K79" s="96"/>
    </row>
    <row r="80" spans="1:11" s="106" customFormat="1" ht="11.25" customHeight="1">
      <c r="A80" s="107" t="s">
        <v>63</v>
      </c>
      <c r="B80" s="101"/>
      <c r="C80" s="102">
        <v>1240</v>
      </c>
      <c r="D80" s="102">
        <v>1185.45</v>
      </c>
      <c r="E80" s="102">
        <v>586</v>
      </c>
      <c r="F80" s="103">
        <v>49.43270488000337</v>
      </c>
      <c r="G80" s="104"/>
      <c r="H80" s="220">
        <v>18.734</v>
      </c>
      <c r="I80" s="221">
        <v>18.351</v>
      </c>
      <c r="J80" s="221">
        <v>8.018</v>
      </c>
      <c r="K80" s="105">
        <v>43.69244182878318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24</v>
      </c>
      <c r="D82" s="94">
        <v>24</v>
      </c>
      <c r="E82" s="94">
        <v>23</v>
      </c>
      <c r="F82" s="95"/>
      <c r="G82" s="95"/>
      <c r="H82" s="219">
        <v>0.446</v>
      </c>
      <c r="I82" s="219">
        <v>0.446</v>
      </c>
      <c r="J82" s="219">
        <v>0.443</v>
      </c>
      <c r="K82" s="96"/>
    </row>
    <row r="83" spans="1:11" s="97" customFormat="1" ht="11.25" customHeight="1">
      <c r="A83" s="99" t="s">
        <v>65</v>
      </c>
      <c r="B83" s="93"/>
      <c r="C83" s="94">
        <v>35</v>
      </c>
      <c r="D83" s="94">
        <v>35</v>
      </c>
      <c r="E83" s="94">
        <v>32</v>
      </c>
      <c r="F83" s="95"/>
      <c r="G83" s="95"/>
      <c r="H83" s="219">
        <v>0.686</v>
      </c>
      <c r="I83" s="219">
        <v>0.67</v>
      </c>
      <c r="J83" s="219">
        <v>0.634</v>
      </c>
      <c r="K83" s="96"/>
    </row>
    <row r="84" spans="1:11" s="106" customFormat="1" ht="11.25" customHeight="1">
      <c r="A84" s="100" t="s">
        <v>66</v>
      </c>
      <c r="B84" s="101"/>
      <c r="C84" s="102">
        <v>59</v>
      </c>
      <c r="D84" s="102">
        <v>59</v>
      </c>
      <c r="E84" s="102">
        <v>55</v>
      </c>
      <c r="F84" s="103">
        <v>93.22033898305085</v>
      </c>
      <c r="G84" s="104"/>
      <c r="H84" s="220">
        <v>1.1320000000000001</v>
      </c>
      <c r="I84" s="221">
        <v>1.116</v>
      </c>
      <c r="J84" s="221">
        <v>1.077</v>
      </c>
      <c r="K84" s="105">
        <v>96.505376344086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5108</v>
      </c>
      <c r="D87" s="117">
        <v>4931.45</v>
      </c>
      <c r="E87" s="117">
        <v>4701.62</v>
      </c>
      <c r="F87" s="118">
        <f>IF(D87&gt;0,100*E87/D87,0)</f>
        <v>95.33950460817813</v>
      </c>
      <c r="G87" s="104"/>
      <c r="H87" s="224">
        <v>86.99000000000001</v>
      </c>
      <c r="I87" s="225">
        <v>88.21399999999998</v>
      </c>
      <c r="J87" s="225">
        <v>84.51100000000001</v>
      </c>
      <c r="K87" s="118">
        <f>IF(I87&gt;0,100*J87/I87,0)</f>
        <v>95.80225361053803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8" zoomScaleSheetLayoutView="98" zoomScalePageLayoutView="0" workbookViewId="0" topLeftCell="A1">
      <selection activeCell="C9" sqref="C9:E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96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9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226"/>
      <c r="D9" s="226"/>
      <c r="E9" s="226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226"/>
      <c r="D10" s="226"/>
      <c r="E10" s="226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226"/>
      <c r="D11" s="226"/>
      <c r="E11" s="226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226"/>
      <c r="D12" s="226"/>
      <c r="E12" s="226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209"/>
      <c r="D13" s="209"/>
      <c r="E13" s="209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226"/>
      <c r="D14" s="226"/>
      <c r="E14" s="226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209"/>
      <c r="D15" s="209"/>
      <c r="E15" s="209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226"/>
      <c r="D16" s="226"/>
      <c r="E16" s="226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209"/>
      <c r="D17" s="209"/>
      <c r="E17" s="209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226"/>
      <c r="D18" s="226"/>
      <c r="E18" s="226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226"/>
      <c r="D19" s="226"/>
      <c r="E19" s="226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226"/>
      <c r="D20" s="226"/>
      <c r="E20" s="226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226"/>
      <c r="D21" s="226"/>
      <c r="E21" s="226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209"/>
      <c r="D22" s="209"/>
      <c r="E22" s="209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226"/>
      <c r="D23" s="226"/>
      <c r="E23" s="226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209">
        <v>9</v>
      </c>
      <c r="D24" s="209">
        <v>4</v>
      </c>
      <c r="E24" s="209">
        <v>4</v>
      </c>
      <c r="F24" s="103">
        <v>100</v>
      </c>
      <c r="G24" s="104"/>
      <c r="H24" s="220">
        <v>2.745</v>
      </c>
      <c r="I24" s="221">
        <v>0.945</v>
      </c>
      <c r="J24" s="221">
        <v>0.945</v>
      </c>
      <c r="K24" s="105">
        <v>100</v>
      </c>
    </row>
    <row r="25" spans="1:11" s="97" customFormat="1" ht="11.25" customHeight="1">
      <c r="A25" s="99"/>
      <c r="B25" s="93"/>
      <c r="C25" s="226"/>
      <c r="D25" s="226"/>
      <c r="E25" s="226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209">
        <v>215</v>
      </c>
      <c r="D26" s="209">
        <v>215</v>
      </c>
      <c r="E26" s="209">
        <v>215</v>
      </c>
      <c r="F26" s="103">
        <v>100</v>
      </c>
      <c r="G26" s="104"/>
      <c r="H26" s="220">
        <v>68</v>
      </c>
      <c r="I26" s="221">
        <v>70</v>
      </c>
      <c r="J26" s="221">
        <v>70</v>
      </c>
      <c r="K26" s="105">
        <v>100</v>
      </c>
    </row>
    <row r="27" spans="1:11" s="97" customFormat="1" ht="11.25" customHeight="1">
      <c r="A27" s="99"/>
      <c r="B27" s="93"/>
      <c r="C27" s="226"/>
      <c r="D27" s="226"/>
      <c r="E27" s="226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226"/>
      <c r="D28" s="226"/>
      <c r="E28" s="226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226"/>
      <c r="D29" s="226"/>
      <c r="E29" s="226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226"/>
      <c r="D30" s="226"/>
      <c r="E30" s="226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209"/>
      <c r="D31" s="209"/>
      <c r="E31" s="209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226"/>
      <c r="D32" s="226"/>
      <c r="E32" s="226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226"/>
      <c r="D33" s="226"/>
      <c r="E33" s="226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226"/>
      <c r="D34" s="226"/>
      <c r="E34" s="226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226"/>
      <c r="D35" s="226"/>
      <c r="E35" s="226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226"/>
      <c r="D36" s="226"/>
      <c r="E36" s="226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209"/>
      <c r="D37" s="209"/>
      <c r="E37" s="209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226"/>
      <c r="D38" s="226"/>
      <c r="E38" s="226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209">
        <v>12.94</v>
      </c>
      <c r="D39" s="209">
        <v>12.56</v>
      </c>
      <c r="E39" s="209">
        <v>10</v>
      </c>
      <c r="F39" s="103">
        <v>79.61783439490445</v>
      </c>
      <c r="G39" s="104"/>
      <c r="H39" s="220">
        <v>1.94</v>
      </c>
      <c r="I39" s="221">
        <v>1.88</v>
      </c>
      <c r="J39" s="221">
        <v>1.69</v>
      </c>
      <c r="K39" s="105">
        <v>89.8936170212766</v>
      </c>
    </row>
    <row r="40" spans="1:11" s="97" customFormat="1" ht="11.25" customHeight="1">
      <c r="A40" s="99"/>
      <c r="B40" s="93"/>
      <c r="C40" s="226"/>
      <c r="D40" s="226"/>
      <c r="E40" s="226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226"/>
      <c r="D41" s="226"/>
      <c r="E41" s="226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226"/>
      <c r="D42" s="226"/>
      <c r="E42" s="226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226"/>
      <c r="D43" s="226"/>
      <c r="E43" s="226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226"/>
      <c r="D44" s="226"/>
      <c r="E44" s="226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226"/>
      <c r="D45" s="226"/>
      <c r="E45" s="226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226"/>
      <c r="D46" s="226"/>
      <c r="E46" s="226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226"/>
      <c r="D47" s="226"/>
      <c r="E47" s="226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226"/>
      <c r="D48" s="226"/>
      <c r="E48" s="226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226"/>
      <c r="D49" s="226"/>
      <c r="E49" s="226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209"/>
      <c r="D50" s="209"/>
      <c r="E50" s="209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208"/>
      <c r="D51" s="208"/>
      <c r="E51" s="208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209"/>
      <c r="D52" s="209"/>
      <c r="E52" s="209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226"/>
      <c r="D53" s="226"/>
      <c r="E53" s="226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226">
        <v>65</v>
      </c>
      <c r="D54" s="226">
        <v>65</v>
      </c>
      <c r="E54" s="226">
        <v>66</v>
      </c>
      <c r="F54" s="95"/>
      <c r="G54" s="95"/>
      <c r="H54" s="219">
        <v>19.5</v>
      </c>
      <c r="I54" s="219">
        <v>20.8</v>
      </c>
      <c r="J54" s="219">
        <v>21.45</v>
      </c>
      <c r="K54" s="96"/>
    </row>
    <row r="55" spans="1:11" s="97" customFormat="1" ht="11.25" customHeight="1">
      <c r="A55" s="99" t="s">
        <v>42</v>
      </c>
      <c r="B55" s="93"/>
      <c r="C55" s="226"/>
      <c r="D55" s="226"/>
      <c r="E55" s="226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226">
        <v>125</v>
      </c>
      <c r="D56" s="226">
        <v>118.29</v>
      </c>
      <c r="E56" s="226">
        <v>140</v>
      </c>
      <c r="F56" s="95"/>
      <c r="G56" s="95"/>
      <c r="H56" s="219">
        <v>38.5</v>
      </c>
      <c r="I56" s="219">
        <v>50.036</v>
      </c>
      <c r="J56" s="219">
        <v>37.12</v>
      </c>
      <c r="K56" s="96"/>
    </row>
    <row r="57" spans="1:11" s="97" customFormat="1" ht="11.25" customHeight="1">
      <c r="A57" s="99" t="s">
        <v>44</v>
      </c>
      <c r="B57" s="93"/>
      <c r="C57" s="226"/>
      <c r="D57" s="226"/>
      <c r="E57" s="226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226"/>
      <c r="D58" s="226"/>
      <c r="E58" s="226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209">
        <v>190</v>
      </c>
      <c r="D59" s="209">
        <v>183.29000000000002</v>
      </c>
      <c r="E59" s="209">
        <v>206</v>
      </c>
      <c r="F59" s="103">
        <v>112.39020132031206</v>
      </c>
      <c r="G59" s="104"/>
      <c r="H59" s="220">
        <v>58</v>
      </c>
      <c r="I59" s="221">
        <v>70.836</v>
      </c>
      <c r="J59" s="221">
        <v>58.56999999999999</v>
      </c>
      <c r="K59" s="105">
        <v>82.68394601614997</v>
      </c>
    </row>
    <row r="60" spans="1:11" s="97" customFormat="1" ht="11.25" customHeight="1">
      <c r="A60" s="99"/>
      <c r="B60" s="93"/>
      <c r="C60" s="226"/>
      <c r="D60" s="226"/>
      <c r="E60" s="226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226"/>
      <c r="D61" s="226"/>
      <c r="E61" s="226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226"/>
      <c r="D62" s="226"/>
      <c r="E62" s="226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226">
        <v>3</v>
      </c>
      <c r="D63" s="226">
        <v>3</v>
      </c>
      <c r="E63" s="226">
        <v>3</v>
      </c>
      <c r="F63" s="95"/>
      <c r="G63" s="95"/>
      <c r="H63" s="219">
        <v>0.225</v>
      </c>
      <c r="I63" s="219">
        <v>0.225</v>
      </c>
      <c r="J63" s="219">
        <v>0.225</v>
      </c>
      <c r="K63" s="96"/>
    </row>
    <row r="64" spans="1:11" s="106" customFormat="1" ht="11.25" customHeight="1">
      <c r="A64" s="100" t="s">
        <v>50</v>
      </c>
      <c r="B64" s="101"/>
      <c r="C64" s="209">
        <v>3</v>
      </c>
      <c r="D64" s="209">
        <v>3</v>
      </c>
      <c r="E64" s="209">
        <v>3</v>
      </c>
      <c r="F64" s="103">
        <v>100</v>
      </c>
      <c r="G64" s="104"/>
      <c r="H64" s="220">
        <v>0.225</v>
      </c>
      <c r="I64" s="221">
        <v>0.225</v>
      </c>
      <c r="J64" s="221">
        <v>0.225</v>
      </c>
      <c r="K64" s="105">
        <v>100</v>
      </c>
    </row>
    <row r="65" spans="1:11" s="97" customFormat="1" ht="11.25" customHeight="1">
      <c r="A65" s="99"/>
      <c r="B65" s="93"/>
      <c r="C65" s="226"/>
      <c r="D65" s="226"/>
      <c r="E65" s="226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209"/>
      <c r="D66" s="209"/>
      <c r="E66" s="209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226"/>
      <c r="D67" s="226"/>
      <c r="E67" s="226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226"/>
      <c r="D68" s="226"/>
      <c r="E68" s="226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226"/>
      <c r="D69" s="226"/>
      <c r="E69" s="226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209"/>
      <c r="D70" s="209"/>
      <c r="E70" s="209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226"/>
      <c r="D71" s="226"/>
      <c r="E71" s="226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226"/>
      <c r="D72" s="226"/>
      <c r="E72" s="226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226"/>
      <c r="D73" s="226"/>
      <c r="E73" s="226"/>
      <c r="F73" s="95"/>
      <c r="G73" s="95"/>
      <c r="H73" s="219"/>
      <c r="I73" s="219"/>
      <c r="J73" s="219"/>
      <c r="K73" s="96"/>
    </row>
    <row r="74" spans="1:11" s="97" customFormat="1" ht="11.25" customHeight="1">
      <c r="A74" s="99" t="s">
        <v>57</v>
      </c>
      <c r="B74" s="93"/>
      <c r="C74" s="226"/>
      <c r="D74" s="226"/>
      <c r="E74" s="226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226">
        <v>4</v>
      </c>
      <c r="D75" s="226">
        <v>1</v>
      </c>
      <c r="E75" s="226">
        <v>1</v>
      </c>
      <c r="F75" s="95"/>
      <c r="G75" s="95"/>
      <c r="H75" s="219">
        <v>0.8</v>
      </c>
      <c r="I75" s="219">
        <v>0.025</v>
      </c>
      <c r="J75" s="219">
        <v>0.025</v>
      </c>
      <c r="K75" s="96"/>
    </row>
    <row r="76" spans="1:11" s="97" customFormat="1" ht="11.25" customHeight="1">
      <c r="A76" s="99" t="s">
        <v>59</v>
      </c>
      <c r="B76" s="93"/>
      <c r="C76" s="226"/>
      <c r="D76" s="226"/>
      <c r="E76" s="226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226"/>
      <c r="D77" s="226">
        <v>1</v>
      </c>
      <c r="E77" s="226">
        <v>1</v>
      </c>
      <c r="F77" s="95"/>
      <c r="G77" s="95"/>
      <c r="H77" s="219"/>
      <c r="I77" s="219">
        <v>0.206</v>
      </c>
      <c r="J77" s="219">
        <v>0.16</v>
      </c>
      <c r="K77" s="96"/>
    </row>
    <row r="78" spans="1:11" s="97" customFormat="1" ht="11.25" customHeight="1">
      <c r="A78" s="99" t="s">
        <v>61</v>
      </c>
      <c r="B78" s="93"/>
      <c r="C78" s="226"/>
      <c r="D78" s="226"/>
      <c r="E78" s="226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226"/>
      <c r="D79" s="226"/>
      <c r="E79" s="226"/>
      <c r="F79" s="95"/>
      <c r="G79" s="95"/>
      <c r="H79" s="219"/>
      <c r="I79" s="219"/>
      <c r="J79" s="219"/>
      <c r="K79" s="96"/>
    </row>
    <row r="80" spans="1:11" s="106" customFormat="1" ht="11.25" customHeight="1">
      <c r="A80" s="107" t="s">
        <v>63</v>
      </c>
      <c r="B80" s="101"/>
      <c r="C80" s="209">
        <v>4</v>
      </c>
      <c r="D80" s="209">
        <v>2</v>
      </c>
      <c r="E80" s="209">
        <v>2</v>
      </c>
      <c r="F80" s="103">
        <v>100</v>
      </c>
      <c r="G80" s="104"/>
      <c r="H80" s="220">
        <v>0.8</v>
      </c>
      <c r="I80" s="221">
        <v>0.23099999999999998</v>
      </c>
      <c r="J80" s="221">
        <v>0.185</v>
      </c>
      <c r="K80" s="105">
        <v>80.0865800865801</v>
      </c>
    </row>
    <row r="81" spans="1:11" s="97" customFormat="1" ht="11.25" customHeight="1">
      <c r="A81" s="99"/>
      <c r="B81" s="93"/>
      <c r="C81" s="226"/>
      <c r="D81" s="226"/>
      <c r="E81" s="226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226"/>
      <c r="D82" s="226"/>
      <c r="E82" s="226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226"/>
      <c r="D83" s="226"/>
      <c r="E83" s="226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209"/>
      <c r="D84" s="209"/>
      <c r="E84" s="209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226"/>
      <c r="D85" s="226"/>
      <c r="E85" s="226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210"/>
      <c r="D86" s="210"/>
      <c r="E86" s="210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211">
        <v>433.94</v>
      </c>
      <c r="D87" s="211">
        <v>419.85</v>
      </c>
      <c r="E87" s="211">
        <v>440</v>
      </c>
      <c r="F87" s="118">
        <f>IF(D87&gt;0,100*E87/D87,0)</f>
        <v>104.79933309515303</v>
      </c>
      <c r="G87" s="104"/>
      <c r="H87" s="224">
        <v>131.71</v>
      </c>
      <c r="I87" s="225">
        <v>144.117</v>
      </c>
      <c r="J87" s="225">
        <v>131.61499999999998</v>
      </c>
      <c r="K87" s="118">
        <f>IF(I87&gt;0,100*J87/I87,0)</f>
        <v>91.32510390862979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9" zoomScaleSheetLayoutView="99" zoomScalePageLayoutView="0" workbookViewId="0" topLeftCell="A1">
      <selection activeCell="C9" sqref="C9:E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97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9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226"/>
      <c r="D9" s="226"/>
      <c r="E9" s="226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226"/>
      <c r="D10" s="226"/>
      <c r="E10" s="226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226"/>
      <c r="D11" s="226"/>
      <c r="E11" s="226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226"/>
      <c r="D12" s="226"/>
      <c r="E12" s="226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209"/>
      <c r="D13" s="209"/>
      <c r="E13" s="209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226"/>
      <c r="D14" s="226"/>
      <c r="E14" s="226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209"/>
      <c r="D15" s="209"/>
      <c r="E15" s="209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226"/>
      <c r="D16" s="226"/>
      <c r="E16" s="226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209"/>
      <c r="D17" s="209"/>
      <c r="E17" s="209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226"/>
      <c r="D18" s="226"/>
      <c r="E18" s="226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226"/>
      <c r="D19" s="226"/>
      <c r="E19" s="226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226"/>
      <c r="D20" s="226"/>
      <c r="E20" s="226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226"/>
      <c r="D21" s="226"/>
      <c r="E21" s="226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209"/>
      <c r="D22" s="209"/>
      <c r="E22" s="209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226"/>
      <c r="D23" s="226"/>
      <c r="E23" s="226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209">
        <v>1</v>
      </c>
      <c r="D24" s="209">
        <v>1</v>
      </c>
      <c r="E24" s="209">
        <v>1</v>
      </c>
      <c r="F24" s="103">
        <v>100</v>
      </c>
      <c r="G24" s="104"/>
      <c r="H24" s="220">
        <v>0.315</v>
      </c>
      <c r="I24" s="221">
        <v>0.066</v>
      </c>
      <c r="J24" s="221">
        <v>0.066</v>
      </c>
      <c r="K24" s="105">
        <v>100</v>
      </c>
    </row>
    <row r="25" spans="1:11" s="97" customFormat="1" ht="11.25" customHeight="1">
      <c r="A25" s="99"/>
      <c r="B25" s="93"/>
      <c r="C25" s="226"/>
      <c r="D25" s="226"/>
      <c r="E25" s="226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209">
        <v>47</v>
      </c>
      <c r="D26" s="209">
        <v>47</v>
      </c>
      <c r="E26" s="209">
        <v>47</v>
      </c>
      <c r="F26" s="103">
        <v>100</v>
      </c>
      <c r="G26" s="104"/>
      <c r="H26" s="220">
        <v>5.2</v>
      </c>
      <c r="I26" s="221">
        <v>6.4</v>
      </c>
      <c r="J26" s="221">
        <v>6.4</v>
      </c>
      <c r="K26" s="105">
        <v>100</v>
      </c>
    </row>
    <row r="27" spans="1:11" s="97" customFormat="1" ht="11.25" customHeight="1">
      <c r="A27" s="99"/>
      <c r="B27" s="93"/>
      <c r="C27" s="226"/>
      <c r="D27" s="226"/>
      <c r="E27" s="226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226"/>
      <c r="D28" s="226"/>
      <c r="E28" s="226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226"/>
      <c r="D29" s="226"/>
      <c r="E29" s="226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226"/>
      <c r="D30" s="226"/>
      <c r="E30" s="226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209"/>
      <c r="D31" s="209"/>
      <c r="E31" s="209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226"/>
      <c r="D32" s="226"/>
      <c r="E32" s="226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226"/>
      <c r="D33" s="226"/>
      <c r="E33" s="226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226"/>
      <c r="D34" s="226"/>
      <c r="E34" s="226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226"/>
      <c r="D35" s="226"/>
      <c r="E35" s="226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226"/>
      <c r="D36" s="226"/>
      <c r="E36" s="226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209"/>
      <c r="D37" s="209"/>
      <c r="E37" s="209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226"/>
      <c r="D38" s="226"/>
      <c r="E38" s="226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209">
        <v>0.18</v>
      </c>
      <c r="D39" s="209">
        <v>0.34</v>
      </c>
      <c r="E39" s="209">
        <v>1</v>
      </c>
      <c r="F39" s="103">
        <v>294.11764705882354</v>
      </c>
      <c r="G39" s="104"/>
      <c r="H39" s="220">
        <v>0.023</v>
      </c>
      <c r="I39" s="221">
        <v>0.045</v>
      </c>
      <c r="J39" s="221">
        <v>0.05</v>
      </c>
      <c r="K39" s="105">
        <v>111.11111111111111</v>
      </c>
    </row>
    <row r="40" spans="1:11" s="97" customFormat="1" ht="11.25" customHeight="1">
      <c r="A40" s="99"/>
      <c r="B40" s="93"/>
      <c r="C40" s="226"/>
      <c r="D40" s="226"/>
      <c r="E40" s="226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226"/>
      <c r="D41" s="226"/>
      <c r="E41" s="226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226"/>
      <c r="D42" s="226"/>
      <c r="E42" s="226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226"/>
      <c r="D43" s="226"/>
      <c r="E43" s="226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226"/>
      <c r="D44" s="226"/>
      <c r="E44" s="226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226"/>
      <c r="D45" s="226"/>
      <c r="E45" s="226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226"/>
      <c r="D46" s="226"/>
      <c r="E46" s="226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226">
        <v>0.72</v>
      </c>
      <c r="D47" s="226"/>
      <c r="E47" s="226"/>
      <c r="F47" s="95"/>
      <c r="G47" s="95"/>
      <c r="H47" s="219">
        <v>0.2</v>
      </c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226">
        <v>1.6</v>
      </c>
      <c r="D48" s="226"/>
      <c r="E48" s="226"/>
      <c r="F48" s="95"/>
      <c r="G48" s="95"/>
      <c r="H48" s="219">
        <v>0.4</v>
      </c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226"/>
      <c r="D49" s="226"/>
      <c r="E49" s="226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209">
        <v>2.3200000000000003</v>
      </c>
      <c r="D50" s="209"/>
      <c r="E50" s="209"/>
      <c r="F50" s="103"/>
      <c r="G50" s="104"/>
      <c r="H50" s="220">
        <v>0.6000000000000001</v>
      </c>
      <c r="I50" s="221"/>
      <c r="J50" s="221"/>
      <c r="K50" s="105"/>
    </row>
    <row r="51" spans="1:11" s="97" customFormat="1" ht="11.25" customHeight="1">
      <c r="A51" s="99"/>
      <c r="B51" s="108"/>
      <c r="C51" s="208"/>
      <c r="D51" s="208"/>
      <c r="E51" s="208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209"/>
      <c r="D52" s="209"/>
      <c r="E52" s="209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226"/>
      <c r="D53" s="226"/>
      <c r="E53" s="226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226">
        <v>12</v>
      </c>
      <c r="D54" s="226">
        <v>12</v>
      </c>
      <c r="E54" s="226">
        <v>12</v>
      </c>
      <c r="F54" s="95"/>
      <c r="G54" s="95"/>
      <c r="H54" s="219">
        <v>3</v>
      </c>
      <c r="I54" s="219">
        <v>3.12</v>
      </c>
      <c r="J54" s="219">
        <v>3.12</v>
      </c>
      <c r="K54" s="96"/>
    </row>
    <row r="55" spans="1:11" s="97" customFormat="1" ht="11.25" customHeight="1">
      <c r="A55" s="99" t="s">
        <v>42</v>
      </c>
      <c r="B55" s="93"/>
      <c r="C55" s="226"/>
      <c r="D55" s="226"/>
      <c r="E55" s="226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226">
        <v>19</v>
      </c>
      <c r="D56" s="226">
        <v>17.84</v>
      </c>
      <c r="E56" s="226">
        <v>26</v>
      </c>
      <c r="F56" s="95"/>
      <c r="G56" s="95"/>
      <c r="H56" s="219">
        <v>6.5</v>
      </c>
      <c r="I56" s="219">
        <v>4.76</v>
      </c>
      <c r="J56" s="219">
        <v>6.48</v>
      </c>
      <c r="K56" s="96"/>
    </row>
    <row r="57" spans="1:11" s="97" customFormat="1" ht="11.25" customHeight="1">
      <c r="A57" s="99" t="s">
        <v>44</v>
      </c>
      <c r="B57" s="93"/>
      <c r="C57" s="226"/>
      <c r="D57" s="226"/>
      <c r="E57" s="226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226"/>
      <c r="D58" s="226"/>
      <c r="E58" s="226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209">
        <v>31</v>
      </c>
      <c r="D59" s="209">
        <v>29.84</v>
      </c>
      <c r="E59" s="209">
        <v>38</v>
      </c>
      <c r="F59" s="103">
        <v>127.34584450402144</v>
      </c>
      <c r="G59" s="104"/>
      <c r="H59" s="220">
        <v>9.5</v>
      </c>
      <c r="I59" s="221">
        <v>7.88</v>
      </c>
      <c r="J59" s="221">
        <v>9.600000000000001</v>
      </c>
      <c r="K59" s="105">
        <v>121.82741116751271</v>
      </c>
    </row>
    <row r="60" spans="1:11" s="97" customFormat="1" ht="11.25" customHeight="1">
      <c r="A60" s="99"/>
      <c r="B60" s="93"/>
      <c r="C60" s="226"/>
      <c r="D60" s="226"/>
      <c r="E60" s="226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226"/>
      <c r="D61" s="226"/>
      <c r="E61" s="226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226"/>
      <c r="D62" s="226"/>
      <c r="E62" s="226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226"/>
      <c r="D63" s="226"/>
      <c r="E63" s="226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209"/>
      <c r="D64" s="209"/>
      <c r="E64" s="209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226"/>
      <c r="D65" s="226"/>
      <c r="E65" s="226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209"/>
      <c r="D66" s="209"/>
      <c r="E66" s="209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226"/>
      <c r="D67" s="226"/>
      <c r="E67" s="226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226"/>
      <c r="D68" s="226"/>
      <c r="E68" s="226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226"/>
      <c r="D69" s="226"/>
      <c r="E69" s="226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209"/>
      <c r="D70" s="209"/>
      <c r="E70" s="209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226"/>
      <c r="D71" s="226"/>
      <c r="E71" s="226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226">
        <v>2</v>
      </c>
      <c r="D72" s="226">
        <v>2</v>
      </c>
      <c r="E72" s="226">
        <v>2</v>
      </c>
      <c r="F72" s="95"/>
      <c r="G72" s="95"/>
      <c r="H72" s="219">
        <v>0.16</v>
      </c>
      <c r="I72" s="219">
        <v>0.16</v>
      </c>
      <c r="J72" s="219">
        <v>0.16</v>
      </c>
      <c r="K72" s="96"/>
    </row>
    <row r="73" spans="1:11" s="97" customFormat="1" ht="11.25" customHeight="1">
      <c r="A73" s="99" t="s">
        <v>56</v>
      </c>
      <c r="B73" s="93"/>
      <c r="C73" s="226"/>
      <c r="D73" s="226"/>
      <c r="E73" s="226"/>
      <c r="F73" s="95"/>
      <c r="G73" s="95"/>
      <c r="H73" s="219"/>
      <c r="I73" s="219"/>
      <c r="J73" s="219"/>
      <c r="K73" s="96"/>
    </row>
    <row r="74" spans="1:11" s="97" customFormat="1" ht="11.25" customHeight="1">
      <c r="A74" s="99" t="s">
        <v>57</v>
      </c>
      <c r="B74" s="93"/>
      <c r="C74" s="226"/>
      <c r="D74" s="226"/>
      <c r="E74" s="226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226">
        <v>9</v>
      </c>
      <c r="D75" s="226">
        <v>4</v>
      </c>
      <c r="E75" s="226">
        <v>35</v>
      </c>
      <c r="F75" s="95"/>
      <c r="G75" s="95"/>
      <c r="H75" s="219">
        <v>0.378</v>
      </c>
      <c r="I75" s="219">
        <v>0.168</v>
      </c>
      <c r="J75" s="219">
        <v>0.168</v>
      </c>
      <c r="K75" s="96"/>
    </row>
    <row r="76" spans="1:11" s="97" customFormat="1" ht="11.25" customHeight="1">
      <c r="A76" s="99" t="s">
        <v>59</v>
      </c>
      <c r="B76" s="93"/>
      <c r="C76" s="226"/>
      <c r="D76" s="226"/>
      <c r="E76" s="226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226"/>
      <c r="D77" s="226">
        <v>1</v>
      </c>
      <c r="E77" s="226">
        <v>1</v>
      </c>
      <c r="F77" s="95"/>
      <c r="G77" s="95"/>
      <c r="H77" s="219"/>
      <c r="I77" s="219">
        <v>0.08</v>
      </c>
      <c r="J77" s="219">
        <v>0.08</v>
      </c>
      <c r="K77" s="96"/>
    </row>
    <row r="78" spans="1:11" s="97" customFormat="1" ht="11.25" customHeight="1">
      <c r="A78" s="99" t="s">
        <v>61</v>
      </c>
      <c r="B78" s="93"/>
      <c r="C78" s="226"/>
      <c r="D78" s="226"/>
      <c r="E78" s="226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226"/>
      <c r="D79" s="226"/>
      <c r="E79" s="226"/>
      <c r="F79" s="95"/>
      <c r="G79" s="95"/>
      <c r="H79" s="219"/>
      <c r="I79" s="219"/>
      <c r="J79" s="219"/>
      <c r="K79" s="96"/>
    </row>
    <row r="80" spans="1:11" s="106" customFormat="1" ht="11.25" customHeight="1">
      <c r="A80" s="107" t="s">
        <v>63</v>
      </c>
      <c r="B80" s="101"/>
      <c r="C80" s="209">
        <v>11</v>
      </c>
      <c r="D80" s="209">
        <v>7</v>
      </c>
      <c r="E80" s="209">
        <v>38</v>
      </c>
      <c r="F80" s="103">
        <v>542.8571428571429</v>
      </c>
      <c r="G80" s="104"/>
      <c r="H80" s="220">
        <v>0.538</v>
      </c>
      <c r="I80" s="221">
        <v>0.40800000000000003</v>
      </c>
      <c r="J80" s="221">
        <v>0.40800000000000003</v>
      </c>
      <c r="K80" s="105">
        <v>100</v>
      </c>
    </row>
    <row r="81" spans="1:11" s="97" customFormat="1" ht="11.25" customHeight="1">
      <c r="A81" s="99"/>
      <c r="B81" s="93"/>
      <c r="C81" s="226"/>
      <c r="D81" s="226"/>
      <c r="E81" s="226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226"/>
      <c r="D82" s="226"/>
      <c r="E82" s="226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226"/>
      <c r="D83" s="226"/>
      <c r="E83" s="226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209"/>
      <c r="D84" s="209"/>
      <c r="E84" s="209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226"/>
      <c r="D85" s="226"/>
      <c r="E85" s="226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210"/>
      <c r="D86" s="210"/>
      <c r="E86" s="210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211">
        <v>92.5</v>
      </c>
      <c r="D87" s="211">
        <v>85.18</v>
      </c>
      <c r="E87" s="211">
        <v>125</v>
      </c>
      <c r="F87" s="118">
        <f>IF(D87&gt;0,100*E87/D87,0)</f>
        <v>146.74806292556937</v>
      </c>
      <c r="G87" s="104"/>
      <c r="H87" s="224">
        <v>16.176</v>
      </c>
      <c r="I87" s="225">
        <v>14.799</v>
      </c>
      <c r="J87" s="225">
        <v>16.524</v>
      </c>
      <c r="K87" s="118">
        <f>IF(I87&gt;0,100*J87/I87,0)</f>
        <v>111.65619298601258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98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10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/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>
        <v>5</v>
      </c>
      <c r="F9" s="95"/>
      <c r="G9" s="95"/>
      <c r="H9" s="219"/>
      <c r="I9" s="219">
        <v>0.12</v>
      </c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>
        <v>5</v>
      </c>
      <c r="F11" s="95"/>
      <c r="G11" s="95"/>
      <c r="H11" s="219"/>
      <c r="I11" s="219">
        <v>0.13</v>
      </c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>
        <v>10</v>
      </c>
      <c r="F13" s="103"/>
      <c r="G13" s="104"/>
      <c r="H13" s="220"/>
      <c r="I13" s="221">
        <v>0.25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>
        <v>1</v>
      </c>
      <c r="F15" s="103">
        <v>100</v>
      </c>
      <c r="G15" s="104"/>
      <c r="H15" s="220">
        <v>0.015</v>
      </c>
      <c r="I15" s="221">
        <v>0.014</v>
      </c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49</v>
      </c>
      <c r="D19" s="94">
        <v>54</v>
      </c>
      <c r="E19" s="94">
        <v>39</v>
      </c>
      <c r="F19" s="95"/>
      <c r="G19" s="95"/>
      <c r="H19" s="219">
        <v>0.637</v>
      </c>
      <c r="I19" s="219">
        <v>0.702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49</v>
      </c>
      <c r="D22" s="102">
        <v>54</v>
      </c>
      <c r="E22" s="102">
        <v>39</v>
      </c>
      <c r="F22" s="103">
        <v>72.22222222222223</v>
      </c>
      <c r="G22" s="104"/>
      <c r="H22" s="220">
        <v>0.637</v>
      </c>
      <c r="I22" s="221">
        <v>0.702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5676</v>
      </c>
      <c r="D24" s="102">
        <v>5750</v>
      </c>
      <c r="E24" s="102">
        <v>5745</v>
      </c>
      <c r="F24" s="103">
        <v>99.91304347826087</v>
      </c>
      <c r="G24" s="104"/>
      <c r="H24" s="220">
        <v>83.891</v>
      </c>
      <c r="I24" s="221">
        <v>76.894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189</v>
      </c>
      <c r="D26" s="102">
        <v>200</v>
      </c>
      <c r="E26" s="102">
        <v>200</v>
      </c>
      <c r="F26" s="103">
        <v>100</v>
      </c>
      <c r="G26" s="104"/>
      <c r="H26" s="220">
        <v>2.741</v>
      </c>
      <c r="I26" s="221">
        <v>2.85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>
        <v>79</v>
      </c>
      <c r="E28" s="94">
        <v>114</v>
      </c>
      <c r="F28" s="95"/>
      <c r="G28" s="95"/>
      <c r="H28" s="219"/>
      <c r="I28" s="219">
        <v>1.58</v>
      </c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547</v>
      </c>
      <c r="D30" s="94">
        <v>1828</v>
      </c>
      <c r="E30" s="94">
        <v>1872</v>
      </c>
      <c r="F30" s="95"/>
      <c r="G30" s="95"/>
      <c r="H30" s="219">
        <v>10.94</v>
      </c>
      <c r="I30" s="219">
        <v>33.708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547</v>
      </c>
      <c r="D31" s="102">
        <v>1907</v>
      </c>
      <c r="E31" s="102">
        <v>1986</v>
      </c>
      <c r="F31" s="103">
        <v>104.14263240692186</v>
      </c>
      <c r="G31" s="104"/>
      <c r="H31" s="220">
        <v>10.94</v>
      </c>
      <c r="I31" s="221">
        <v>35.288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50</v>
      </c>
      <c r="D33" s="94">
        <v>45</v>
      </c>
      <c r="E33" s="94">
        <v>45</v>
      </c>
      <c r="F33" s="95"/>
      <c r="G33" s="95"/>
      <c r="H33" s="219">
        <v>0.782</v>
      </c>
      <c r="I33" s="219">
        <v>0.663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10</v>
      </c>
      <c r="D34" s="94">
        <v>9</v>
      </c>
      <c r="E34" s="94">
        <v>9</v>
      </c>
      <c r="F34" s="95"/>
      <c r="G34" s="95"/>
      <c r="H34" s="219">
        <v>0.225</v>
      </c>
      <c r="I34" s="219">
        <v>0.2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7</v>
      </c>
      <c r="D35" s="94">
        <v>5</v>
      </c>
      <c r="E35" s="94"/>
      <c r="F35" s="95"/>
      <c r="G35" s="95"/>
      <c r="H35" s="219">
        <v>0.159</v>
      </c>
      <c r="I35" s="219">
        <v>0.16</v>
      </c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>
        <v>30</v>
      </c>
      <c r="E36" s="94">
        <v>30</v>
      </c>
      <c r="F36" s="95"/>
      <c r="G36" s="95"/>
      <c r="H36" s="219"/>
      <c r="I36" s="219">
        <v>0.6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67</v>
      </c>
      <c r="D37" s="102">
        <v>89</v>
      </c>
      <c r="E37" s="102">
        <v>84</v>
      </c>
      <c r="F37" s="103">
        <v>94.38202247191012</v>
      </c>
      <c r="G37" s="104"/>
      <c r="H37" s="220">
        <v>1.1660000000000001</v>
      </c>
      <c r="I37" s="221">
        <v>1.6229999999999998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38</v>
      </c>
      <c r="D39" s="102">
        <v>30</v>
      </c>
      <c r="E39" s="102">
        <v>25</v>
      </c>
      <c r="F39" s="103">
        <v>83.33333333333333</v>
      </c>
      <c r="G39" s="104"/>
      <c r="H39" s="220">
        <v>0.665</v>
      </c>
      <c r="I39" s="221">
        <v>0.5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>
        <v>10</v>
      </c>
      <c r="D42" s="94">
        <v>13</v>
      </c>
      <c r="E42" s="94">
        <v>10</v>
      </c>
      <c r="F42" s="95"/>
      <c r="G42" s="95"/>
      <c r="H42" s="219">
        <v>0.15</v>
      </c>
      <c r="I42" s="219">
        <v>0.221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34</v>
      </c>
      <c r="D43" s="94">
        <v>14</v>
      </c>
      <c r="E43" s="94">
        <v>38</v>
      </c>
      <c r="F43" s="95"/>
      <c r="G43" s="95"/>
      <c r="H43" s="219">
        <v>0.51</v>
      </c>
      <c r="I43" s="219">
        <v>0.21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>
        <v>2</v>
      </c>
      <c r="E44" s="94"/>
      <c r="F44" s="95"/>
      <c r="G44" s="95"/>
      <c r="H44" s="219"/>
      <c r="I44" s="219">
        <v>0.005</v>
      </c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>
        <v>1</v>
      </c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>
        <v>11</v>
      </c>
      <c r="D46" s="94">
        <v>6</v>
      </c>
      <c r="E46" s="94">
        <v>2</v>
      </c>
      <c r="F46" s="95"/>
      <c r="G46" s="95"/>
      <c r="H46" s="219">
        <v>0.198</v>
      </c>
      <c r="I46" s="219">
        <v>0.108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4</v>
      </c>
      <c r="D47" s="94">
        <v>6</v>
      </c>
      <c r="E47" s="94">
        <v>12</v>
      </c>
      <c r="F47" s="95"/>
      <c r="G47" s="95"/>
      <c r="H47" s="219">
        <v>0.048</v>
      </c>
      <c r="I47" s="219">
        <v>0.072</v>
      </c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59</v>
      </c>
      <c r="D50" s="102">
        <v>41</v>
      </c>
      <c r="E50" s="102">
        <v>63</v>
      </c>
      <c r="F50" s="103">
        <v>153.65853658536585</v>
      </c>
      <c r="G50" s="104"/>
      <c r="H50" s="220">
        <v>0.9060000000000001</v>
      </c>
      <c r="I50" s="221">
        <v>0.616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</v>
      </c>
      <c r="D52" s="102">
        <v>1</v>
      </c>
      <c r="E52" s="102">
        <v>1</v>
      </c>
      <c r="F52" s="103">
        <v>100</v>
      </c>
      <c r="G52" s="104"/>
      <c r="H52" s="220">
        <v>0.015</v>
      </c>
      <c r="I52" s="221">
        <v>0.015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2000</v>
      </c>
      <c r="D54" s="94">
        <v>2015</v>
      </c>
      <c r="E54" s="94">
        <v>2100</v>
      </c>
      <c r="F54" s="95"/>
      <c r="G54" s="95"/>
      <c r="H54" s="219">
        <v>30</v>
      </c>
      <c r="I54" s="219">
        <v>31.233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114</v>
      </c>
      <c r="D55" s="94">
        <v>183</v>
      </c>
      <c r="E55" s="94">
        <v>80</v>
      </c>
      <c r="F55" s="95"/>
      <c r="G55" s="95"/>
      <c r="H55" s="219">
        <v>1.442</v>
      </c>
      <c r="I55" s="219">
        <v>2.315</v>
      </c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>
        <v>25</v>
      </c>
      <c r="E56" s="94">
        <v>85.2</v>
      </c>
      <c r="F56" s="95"/>
      <c r="G56" s="95"/>
      <c r="H56" s="219"/>
      <c r="I56" s="219">
        <v>0.338</v>
      </c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>
        <v>5</v>
      </c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6</v>
      </c>
      <c r="D58" s="94">
        <v>34</v>
      </c>
      <c r="E58" s="94">
        <v>32</v>
      </c>
      <c r="F58" s="95"/>
      <c r="G58" s="95"/>
      <c r="H58" s="219">
        <v>0.072</v>
      </c>
      <c r="I58" s="219">
        <v>0.423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2120</v>
      </c>
      <c r="D59" s="102">
        <v>2262</v>
      </c>
      <c r="E59" s="102">
        <v>2297.2</v>
      </c>
      <c r="F59" s="103">
        <v>101.55614500442086</v>
      </c>
      <c r="G59" s="104"/>
      <c r="H59" s="220">
        <v>31.514</v>
      </c>
      <c r="I59" s="221">
        <v>34.309000000000005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2284</v>
      </c>
      <c r="D61" s="94">
        <v>2150</v>
      </c>
      <c r="E61" s="94">
        <v>2350</v>
      </c>
      <c r="F61" s="95"/>
      <c r="G61" s="95"/>
      <c r="H61" s="219">
        <v>48.192</v>
      </c>
      <c r="I61" s="219">
        <v>49.45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75</v>
      </c>
      <c r="D62" s="94">
        <v>79</v>
      </c>
      <c r="E62" s="94">
        <v>71</v>
      </c>
      <c r="F62" s="95"/>
      <c r="G62" s="95"/>
      <c r="H62" s="219">
        <v>1.575</v>
      </c>
      <c r="I62" s="219">
        <v>1.576</v>
      </c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>
        <v>2359</v>
      </c>
      <c r="D64" s="102">
        <v>2229</v>
      </c>
      <c r="E64" s="102">
        <v>2421</v>
      </c>
      <c r="F64" s="103">
        <v>108.61372812920592</v>
      </c>
      <c r="G64" s="104"/>
      <c r="H64" s="220">
        <v>49.767</v>
      </c>
      <c r="I64" s="221">
        <v>51.026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11900</v>
      </c>
      <c r="D66" s="102">
        <v>11389</v>
      </c>
      <c r="E66" s="102">
        <v>12671</v>
      </c>
      <c r="F66" s="103">
        <v>111.25647554658003</v>
      </c>
      <c r="G66" s="104"/>
      <c r="H66" s="220">
        <v>208.25</v>
      </c>
      <c r="I66" s="221">
        <v>192.475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2180</v>
      </c>
      <c r="D68" s="94">
        <v>5125</v>
      </c>
      <c r="E68" s="94">
        <v>5400</v>
      </c>
      <c r="F68" s="95"/>
      <c r="G68" s="95"/>
      <c r="H68" s="219">
        <v>30.15</v>
      </c>
      <c r="I68" s="219">
        <v>67.7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3</v>
      </c>
      <c r="D69" s="94">
        <v>10</v>
      </c>
      <c r="E69" s="94">
        <v>30</v>
      </c>
      <c r="F69" s="95"/>
      <c r="G69" s="95"/>
      <c r="H69" s="219">
        <v>0.039</v>
      </c>
      <c r="I69" s="219">
        <v>0.13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2183</v>
      </c>
      <c r="D70" s="102">
        <v>5135</v>
      </c>
      <c r="E70" s="102">
        <v>5430</v>
      </c>
      <c r="F70" s="103">
        <v>105.74488802336903</v>
      </c>
      <c r="G70" s="104"/>
      <c r="H70" s="220">
        <v>30.189</v>
      </c>
      <c r="I70" s="221">
        <v>67.83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583</v>
      </c>
      <c r="D72" s="94">
        <v>561</v>
      </c>
      <c r="E72" s="94">
        <v>561</v>
      </c>
      <c r="F72" s="95"/>
      <c r="G72" s="95"/>
      <c r="H72" s="219">
        <v>14.894</v>
      </c>
      <c r="I72" s="219">
        <v>13.318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340</v>
      </c>
      <c r="D73" s="94">
        <v>330</v>
      </c>
      <c r="E73" s="94">
        <v>330</v>
      </c>
      <c r="F73" s="95"/>
      <c r="G73" s="95"/>
      <c r="H73" s="219">
        <v>17.25</v>
      </c>
      <c r="I73" s="219">
        <v>16.266</v>
      </c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>
        <v>17</v>
      </c>
      <c r="E74" s="94">
        <v>16</v>
      </c>
      <c r="F74" s="95"/>
      <c r="G74" s="95"/>
      <c r="H74" s="219"/>
      <c r="I74" s="219">
        <v>0.425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1324</v>
      </c>
      <c r="D75" s="94">
        <v>1688</v>
      </c>
      <c r="E75" s="94">
        <v>1688</v>
      </c>
      <c r="F75" s="95"/>
      <c r="G75" s="95"/>
      <c r="H75" s="219">
        <v>24.75</v>
      </c>
      <c r="I75" s="219">
        <v>30.452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5</v>
      </c>
      <c r="D76" s="94"/>
      <c r="E76" s="94"/>
      <c r="F76" s="95"/>
      <c r="G76" s="95"/>
      <c r="H76" s="219">
        <v>0.095</v>
      </c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>
        <v>25</v>
      </c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>
        <v>81</v>
      </c>
      <c r="D79" s="94">
        <v>34</v>
      </c>
      <c r="E79" s="94">
        <v>200</v>
      </c>
      <c r="F79" s="95"/>
      <c r="G79" s="95"/>
      <c r="H79" s="219">
        <v>0.974</v>
      </c>
      <c r="I79" s="219">
        <v>0.68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2333</v>
      </c>
      <c r="D80" s="102">
        <v>2630</v>
      </c>
      <c r="E80" s="102">
        <v>2820</v>
      </c>
      <c r="F80" s="103">
        <v>107.22433460076046</v>
      </c>
      <c r="G80" s="104"/>
      <c r="H80" s="220">
        <v>57.962999999999994</v>
      </c>
      <c r="I80" s="221">
        <v>61.141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27522</v>
      </c>
      <c r="D87" s="117">
        <v>31718</v>
      </c>
      <c r="E87" s="117">
        <v>33793.2</v>
      </c>
      <c r="F87" s="118">
        <f>IF(D87&gt;0,100*E87/D87,0)</f>
        <v>106.5426571662778</v>
      </c>
      <c r="G87" s="104"/>
      <c r="H87" s="224">
        <v>478.659</v>
      </c>
      <c r="I87" s="225">
        <v>525.533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8" zoomScaleSheetLayoutView="98" zoomScalePageLayoutView="0" workbookViewId="0" topLeftCell="A1">
      <selection activeCell="F13" sqref="F13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99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 t="s">
        <v>281</v>
      </c>
      <c r="D7" s="85" t="s">
        <v>6</v>
      </c>
      <c r="E7" s="85">
        <v>5</v>
      </c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37</v>
      </c>
      <c r="D9" s="94">
        <v>22</v>
      </c>
      <c r="E9" s="94">
        <v>30</v>
      </c>
      <c r="F9" s="95"/>
      <c r="G9" s="95"/>
      <c r="H9" s="219">
        <v>2.594</v>
      </c>
      <c r="I9" s="219">
        <v>1.612</v>
      </c>
      <c r="J9" s="219">
        <v>2.14</v>
      </c>
      <c r="K9" s="96"/>
    </row>
    <row r="10" spans="1:11" s="97" customFormat="1" ht="11.25" customHeight="1">
      <c r="A10" s="99" t="s">
        <v>8</v>
      </c>
      <c r="B10" s="93"/>
      <c r="C10" s="94">
        <v>23</v>
      </c>
      <c r="D10" s="94">
        <v>20</v>
      </c>
      <c r="E10" s="94">
        <v>22</v>
      </c>
      <c r="F10" s="95"/>
      <c r="G10" s="95"/>
      <c r="H10" s="219">
        <v>1.595</v>
      </c>
      <c r="I10" s="219">
        <v>1.591</v>
      </c>
      <c r="J10" s="219">
        <v>1.524</v>
      </c>
      <c r="K10" s="96"/>
    </row>
    <row r="11" spans="1:11" s="97" customFormat="1" ht="11.25" customHeight="1">
      <c r="A11" s="92" t="s">
        <v>9</v>
      </c>
      <c r="B11" s="93"/>
      <c r="C11" s="94">
        <v>29</v>
      </c>
      <c r="D11" s="94">
        <v>22</v>
      </c>
      <c r="E11" s="94">
        <v>20</v>
      </c>
      <c r="F11" s="95"/>
      <c r="G11" s="95"/>
      <c r="H11" s="219">
        <v>1.45</v>
      </c>
      <c r="I11" s="219">
        <v>1.369</v>
      </c>
      <c r="J11" s="219">
        <v>1.244</v>
      </c>
      <c r="K11" s="96"/>
    </row>
    <row r="12" spans="1:11" s="97" customFormat="1" ht="11.25" customHeight="1">
      <c r="A12" s="99" t="s">
        <v>10</v>
      </c>
      <c r="B12" s="93"/>
      <c r="C12" s="94">
        <v>24</v>
      </c>
      <c r="D12" s="94">
        <v>21</v>
      </c>
      <c r="E12" s="94">
        <v>21</v>
      </c>
      <c r="F12" s="95"/>
      <c r="G12" s="95"/>
      <c r="H12" s="219">
        <v>1.566</v>
      </c>
      <c r="I12" s="219">
        <v>1.369</v>
      </c>
      <c r="J12" s="219">
        <v>1.302</v>
      </c>
      <c r="K12" s="96"/>
    </row>
    <row r="13" spans="1:11" s="106" customFormat="1" ht="11.25" customHeight="1">
      <c r="A13" s="100" t="s">
        <v>11</v>
      </c>
      <c r="B13" s="101"/>
      <c r="C13" s="102">
        <v>113</v>
      </c>
      <c r="D13" s="102">
        <v>85</v>
      </c>
      <c r="E13" s="102">
        <v>93</v>
      </c>
      <c r="F13" s="103">
        <v>109.41176470588235</v>
      </c>
      <c r="G13" s="104"/>
      <c r="H13" s="220">
        <v>7.205</v>
      </c>
      <c r="I13" s="221">
        <v>5.941</v>
      </c>
      <c r="J13" s="221">
        <v>6.210000000000001</v>
      </c>
      <c r="K13" s="105">
        <v>104.52785726308704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40</v>
      </c>
      <c r="D15" s="102">
        <v>40</v>
      </c>
      <c r="E15" s="102">
        <v>51</v>
      </c>
      <c r="F15" s="103">
        <v>127.5</v>
      </c>
      <c r="G15" s="104"/>
      <c r="H15" s="220">
        <v>0.77</v>
      </c>
      <c r="I15" s="221">
        <v>1.025</v>
      </c>
      <c r="J15" s="221">
        <v>1</v>
      </c>
      <c r="K15" s="105">
        <v>97.5609756097561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>
        <v>1</v>
      </c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3</v>
      </c>
      <c r="D19" s="94">
        <v>3</v>
      </c>
      <c r="E19" s="94">
        <v>3</v>
      </c>
      <c r="F19" s="95"/>
      <c r="G19" s="95"/>
      <c r="H19" s="219">
        <v>0.096</v>
      </c>
      <c r="I19" s="219">
        <v>0.096</v>
      </c>
      <c r="J19" s="219"/>
      <c r="K19" s="96"/>
    </row>
    <row r="20" spans="1:11" s="97" customFormat="1" ht="11.25" customHeight="1">
      <c r="A20" s="99" t="s">
        <v>15</v>
      </c>
      <c r="B20" s="93"/>
      <c r="C20" s="94">
        <v>6</v>
      </c>
      <c r="D20" s="94">
        <v>6</v>
      </c>
      <c r="E20" s="94">
        <v>6</v>
      </c>
      <c r="F20" s="95"/>
      <c r="G20" s="95"/>
      <c r="H20" s="219">
        <v>0.096</v>
      </c>
      <c r="I20" s="219">
        <v>0.091</v>
      </c>
      <c r="J20" s="219">
        <v>0.082</v>
      </c>
      <c r="K20" s="96"/>
    </row>
    <row r="21" spans="1:11" s="97" customFormat="1" ht="11.25" customHeight="1">
      <c r="A21" s="99" t="s">
        <v>16</v>
      </c>
      <c r="B21" s="93"/>
      <c r="C21" s="94">
        <v>40</v>
      </c>
      <c r="D21" s="94">
        <v>40</v>
      </c>
      <c r="E21" s="94">
        <v>36</v>
      </c>
      <c r="F21" s="95"/>
      <c r="G21" s="95"/>
      <c r="H21" s="219">
        <v>0.742</v>
      </c>
      <c r="I21" s="219">
        <v>0.742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49</v>
      </c>
      <c r="D22" s="102">
        <v>49</v>
      </c>
      <c r="E22" s="102">
        <v>45</v>
      </c>
      <c r="F22" s="103">
        <v>91.83673469387755</v>
      </c>
      <c r="G22" s="104"/>
      <c r="H22" s="220">
        <v>0.9339999999999999</v>
      </c>
      <c r="I22" s="221">
        <v>0.929</v>
      </c>
      <c r="J22" s="221">
        <v>0.082</v>
      </c>
      <c r="K22" s="105">
        <v>8.826695371367062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104</v>
      </c>
      <c r="D24" s="102">
        <v>103</v>
      </c>
      <c r="E24" s="102">
        <v>123</v>
      </c>
      <c r="F24" s="103">
        <v>119.41747572815534</v>
      </c>
      <c r="G24" s="104"/>
      <c r="H24" s="220">
        <v>8.446</v>
      </c>
      <c r="I24" s="221">
        <v>8.564</v>
      </c>
      <c r="J24" s="221">
        <v>9.75</v>
      </c>
      <c r="K24" s="105">
        <v>113.84866884633348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23</v>
      </c>
      <c r="D26" s="102">
        <v>23</v>
      </c>
      <c r="E26" s="102">
        <v>25</v>
      </c>
      <c r="F26" s="103">
        <v>108.69565217391305</v>
      </c>
      <c r="G26" s="104"/>
      <c r="H26" s="220">
        <v>1.104</v>
      </c>
      <c r="I26" s="221">
        <v>1.1</v>
      </c>
      <c r="J26" s="221">
        <v>1.2</v>
      </c>
      <c r="K26" s="105">
        <v>109.09090909090908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4</v>
      </c>
      <c r="D28" s="94">
        <v>4</v>
      </c>
      <c r="E28" s="94">
        <v>11</v>
      </c>
      <c r="F28" s="95"/>
      <c r="G28" s="95"/>
      <c r="H28" s="219">
        <v>0.28</v>
      </c>
      <c r="I28" s="219">
        <v>0.169</v>
      </c>
      <c r="J28" s="219">
        <v>0.169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46</v>
      </c>
      <c r="D30" s="94">
        <v>80</v>
      </c>
      <c r="E30" s="94">
        <v>49</v>
      </c>
      <c r="F30" s="95"/>
      <c r="G30" s="95"/>
      <c r="H30" s="219">
        <v>3.278</v>
      </c>
      <c r="I30" s="219">
        <v>3.025</v>
      </c>
      <c r="J30" s="219">
        <v>0.806</v>
      </c>
      <c r="K30" s="96"/>
    </row>
    <row r="31" spans="1:11" s="106" customFormat="1" ht="11.25" customHeight="1">
      <c r="A31" s="107" t="s">
        <v>23</v>
      </c>
      <c r="B31" s="101"/>
      <c r="C31" s="102">
        <v>50</v>
      </c>
      <c r="D31" s="102">
        <v>84</v>
      </c>
      <c r="E31" s="102">
        <v>60</v>
      </c>
      <c r="F31" s="103">
        <v>71.42857142857143</v>
      </c>
      <c r="G31" s="104"/>
      <c r="H31" s="220">
        <v>3.558</v>
      </c>
      <c r="I31" s="221">
        <v>3.194</v>
      </c>
      <c r="J31" s="221">
        <v>0.9750000000000001</v>
      </c>
      <c r="K31" s="105">
        <v>30.525986224170325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103</v>
      </c>
      <c r="D33" s="94">
        <v>100</v>
      </c>
      <c r="E33" s="94">
        <v>90</v>
      </c>
      <c r="F33" s="95"/>
      <c r="G33" s="95"/>
      <c r="H33" s="219">
        <v>4.729</v>
      </c>
      <c r="I33" s="219">
        <v>4.6</v>
      </c>
      <c r="J33" s="219">
        <v>3.8</v>
      </c>
      <c r="K33" s="96"/>
    </row>
    <row r="34" spans="1:11" s="97" customFormat="1" ht="11.25" customHeight="1">
      <c r="A34" s="99" t="s">
        <v>25</v>
      </c>
      <c r="B34" s="93"/>
      <c r="C34" s="94">
        <v>53</v>
      </c>
      <c r="D34" s="94">
        <v>50</v>
      </c>
      <c r="E34" s="94">
        <v>30</v>
      </c>
      <c r="F34" s="95"/>
      <c r="G34" s="95"/>
      <c r="H34" s="219">
        <v>1.449</v>
      </c>
      <c r="I34" s="219">
        <v>1.449</v>
      </c>
      <c r="J34" s="219">
        <v>0.87</v>
      </c>
      <c r="K34" s="96"/>
    </row>
    <row r="35" spans="1:11" s="97" customFormat="1" ht="11.25" customHeight="1">
      <c r="A35" s="99" t="s">
        <v>26</v>
      </c>
      <c r="B35" s="93"/>
      <c r="C35" s="94">
        <v>29</v>
      </c>
      <c r="D35" s="94">
        <v>25</v>
      </c>
      <c r="E35" s="94">
        <v>25</v>
      </c>
      <c r="F35" s="95"/>
      <c r="G35" s="95"/>
      <c r="H35" s="219">
        <v>0.793</v>
      </c>
      <c r="I35" s="219">
        <v>0.7</v>
      </c>
      <c r="J35" s="219">
        <v>0.7</v>
      </c>
      <c r="K35" s="96"/>
    </row>
    <row r="36" spans="1:11" s="97" customFormat="1" ht="11.25" customHeight="1">
      <c r="A36" s="99" t="s">
        <v>27</v>
      </c>
      <c r="B36" s="93"/>
      <c r="C36" s="94">
        <v>211</v>
      </c>
      <c r="D36" s="94">
        <v>210</v>
      </c>
      <c r="E36" s="94">
        <v>131</v>
      </c>
      <c r="F36" s="95"/>
      <c r="G36" s="95"/>
      <c r="H36" s="219">
        <v>6.273</v>
      </c>
      <c r="I36" s="219">
        <v>6.2</v>
      </c>
      <c r="J36" s="219">
        <v>3.125</v>
      </c>
      <c r="K36" s="96"/>
    </row>
    <row r="37" spans="1:11" s="106" customFormat="1" ht="11.25" customHeight="1">
      <c r="A37" s="100" t="s">
        <v>28</v>
      </c>
      <c r="B37" s="101"/>
      <c r="C37" s="102">
        <v>396</v>
      </c>
      <c r="D37" s="102">
        <v>385</v>
      </c>
      <c r="E37" s="102">
        <v>276</v>
      </c>
      <c r="F37" s="103">
        <v>71.68831168831169</v>
      </c>
      <c r="G37" s="104"/>
      <c r="H37" s="220">
        <v>13.244</v>
      </c>
      <c r="I37" s="221">
        <v>12.949</v>
      </c>
      <c r="J37" s="221">
        <v>8.495000000000001</v>
      </c>
      <c r="K37" s="105">
        <v>65.60352150745233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119</v>
      </c>
      <c r="D39" s="102">
        <v>120</v>
      </c>
      <c r="E39" s="102">
        <v>150</v>
      </c>
      <c r="F39" s="103">
        <v>125</v>
      </c>
      <c r="G39" s="104"/>
      <c r="H39" s="220">
        <v>3.194</v>
      </c>
      <c r="I39" s="221">
        <v>3.2</v>
      </c>
      <c r="J39" s="221">
        <v>4.3</v>
      </c>
      <c r="K39" s="105">
        <v>134.375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>
        <v>1</v>
      </c>
      <c r="F42" s="95"/>
      <c r="G42" s="95"/>
      <c r="H42" s="219"/>
      <c r="I42" s="219"/>
      <c r="J42" s="219">
        <v>0.03</v>
      </c>
      <c r="K42" s="96"/>
    </row>
    <row r="43" spans="1:11" s="97" customFormat="1" ht="11.25" customHeight="1">
      <c r="A43" s="99" t="s">
        <v>32</v>
      </c>
      <c r="B43" s="93"/>
      <c r="C43" s="94">
        <v>6</v>
      </c>
      <c r="D43" s="94">
        <v>3</v>
      </c>
      <c r="E43" s="94">
        <v>3</v>
      </c>
      <c r="F43" s="95"/>
      <c r="G43" s="95"/>
      <c r="H43" s="219">
        <v>0.15</v>
      </c>
      <c r="I43" s="219">
        <v>0.075</v>
      </c>
      <c r="J43" s="219">
        <v>0.105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>
        <v>2</v>
      </c>
      <c r="E45" s="94">
        <v>2</v>
      </c>
      <c r="F45" s="95"/>
      <c r="G45" s="95"/>
      <c r="H45" s="219"/>
      <c r="I45" s="219">
        <v>0.044</v>
      </c>
      <c r="J45" s="219">
        <v>0.046</v>
      </c>
      <c r="K45" s="96"/>
    </row>
    <row r="46" spans="1:11" s="97" customFormat="1" ht="11.25" customHeight="1">
      <c r="A46" s="99" t="s">
        <v>35</v>
      </c>
      <c r="B46" s="93"/>
      <c r="C46" s="94">
        <v>16</v>
      </c>
      <c r="D46" s="94">
        <v>16</v>
      </c>
      <c r="E46" s="94">
        <v>13</v>
      </c>
      <c r="F46" s="95"/>
      <c r="G46" s="95"/>
      <c r="H46" s="219">
        <v>0.4</v>
      </c>
      <c r="I46" s="219">
        <v>0.384</v>
      </c>
      <c r="J46" s="219">
        <v>0.325</v>
      </c>
      <c r="K46" s="96"/>
    </row>
    <row r="47" spans="1:11" s="97" customFormat="1" ht="11.25" customHeight="1">
      <c r="A47" s="99" t="s">
        <v>36</v>
      </c>
      <c r="B47" s="93"/>
      <c r="C47" s="94">
        <v>8</v>
      </c>
      <c r="D47" s="94">
        <v>11</v>
      </c>
      <c r="E47" s="94">
        <v>10</v>
      </c>
      <c r="F47" s="95"/>
      <c r="G47" s="95"/>
      <c r="H47" s="219">
        <v>0.28</v>
      </c>
      <c r="I47" s="219">
        <v>0.55</v>
      </c>
      <c r="J47" s="219">
        <v>0.35</v>
      </c>
      <c r="K47" s="96"/>
    </row>
    <row r="48" spans="1:11" s="97" customFormat="1" ht="11.25" customHeight="1">
      <c r="A48" s="99" t="s">
        <v>37</v>
      </c>
      <c r="B48" s="93"/>
      <c r="C48" s="94">
        <v>12</v>
      </c>
      <c r="D48" s="94">
        <v>15</v>
      </c>
      <c r="E48" s="94">
        <v>15</v>
      </c>
      <c r="F48" s="95"/>
      <c r="G48" s="95"/>
      <c r="H48" s="219">
        <v>0.276</v>
      </c>
      <c r="I48" s="219">
        <v>0.345</v>
      </c>
      <c r="J48" s="219">
        <v>0.345</v>
      </c>
      <c r="K48" s="96"/>
    </row>
    <row r="49" spans="1:11" s="97" customFormat="1" ht="11.25" customHeight="1">
      <c r="A49" s="99" t="s">
        <v>38</v>
      </c>
      <c r="B49" s="93"/>
      <c r="C49" s="94"/>
      <c r="D49" s="94">
        <v>11</v>
      </c>
      <c r="E49" s="94">
        <v>11</v>
      </c>
      <c r="F49" s="95"/>
      <c r="G49" s="95"/>
      <c r="H49" s="219"/>
      <c r="I49" s="219">
        <v>0.275</v>
      </c>
      <c r="J49" s="219">
        <v>0.275</v>
      </c>
      <c r="K49" s="96"/>
    </row>
    <row r="50" spans="1:11" s="106" customFormat="1" ht="11.25" customHeight="1">
      <c r="A50" s="107" t="s">
        <v>39</v>
      </c>
      <c r="B50" s="101"/>
      <c r="C50" s="102">
        <v>42</v>
      </c>
      <c r="D50" s="102">
        <v>58</v>
      </c>
      <c r="E50" s="102">
        <v>55</v>
      </c>
      <c r="F50" s="103">
        <v>94.82758620689656</v>
      </c>
      <c r="G50" s="104"/>
      <c r="H50" s="220">
        <v>1.106</v>
      </c>
      <c r="I50" s="221">
        <v>1.673</v>
      </c>
      <c r="J50" s="221">
        <v>1.476</v>
      </c>
      <c r="K50" s="105">
        <v>88.22474596533173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13</v>
      </c>
      <c r="D52" s="102">
        <v>12</v>
      </c>
      <c r="E52" s="102">
        <v>13</v>
      </c>
      <c r="F52" s="103">
        <v>108.33333333333333</v>
      </c>
      <c r="G52" s="104"/>
      <c r="H52" s="220">
        <v>0.403</v>
      </c>
      <c r="I52" s="221">
        <v>0.403</v>
      </c>
      <c r="J52" s="221">
        <v>0.403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>
        <v>27</v>
      </c>
      <c r="D55" s="94">
        <v>17</v>
      </c>
      <c r="E55" s="94">
        <v>17</v>
      </c>
      <c r="F55" s="95"/>
      <c r="G55" s="95"/>
      <c r="H55" s="219">
        <v>0.77</v>
      </c>
      <c r="I55" s="219">
        <v>0.485</v>
      </c>
      <c r="J55" s="219">
        <v>0.485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>
        <v>5</v>
      </c>
      <c r="F56" s="95"/>
      <c r="G56" s="95"/>
      <c r="H56" s="219"/>
      <c r="I56" s="219"/>
      <c r="J56" s="219">
        <v>0.144</v>
      </c>
      <c r="K56" s="96"/>
    </row>
    <row r="57" spans="1:11" s="97" customFormat="1" ht="11.25" customHeight="1">
      <c r="A57" s="99" t="s">
        <v>44</v>
      </c>
      <c r="B57" s="93"/>
      <c r="C57" s="94">
        <v>4</v>
      </c>
      <c r="D57" s="94">
        <v>11</v>
      </c>
      <c r="E57" s="94">
        <v>4</v>
      </c>
      <c r="F57" s="95"/>
      <c r="G57" s="95"/>
      <c r="H57" s="219">
        <v>0.08</v>
      </c>
      <c r="I57" s="219">
        <v>0.293</v>
      </c>
      <c r="J57" s="219">
        <v>0.094</v>
      </c>
      <c r="K57" s="96"/>
    </row>
    <row r="58" spans="1:11" s="97" customFormat="1" ht="11.25" customHeight="1">
      <c r="A58" s="99" t="s">
        <v>45</v>
      </c>
      <c r="B58" s="93"/>
      <c r="C58" s="94">
        <v>26</v>
      </c>
      <c r="D58" s="94">
        <v>40</v>
      </c>
      <c r="E58" s="94">
        <v>8</v>
      </c>
      <c r="F58" s="95"/>
      <c r="G58" s="95"/>
      <c r="H58" s="219">
        <v>0.582</v>
      </c>
      <c r="I58" s="219">
        <v>0.294</v>
      </c>
      <c r="J58" s="219">
        <v>0.33</v>
      </c>
      <c r="K58" s="96"/>
    </row>
    <row r="59" spans="1:11" s="106" customFormat="1" ht="11.25" customHeight="1">
      <c r="A59" s="100" t="s">
        <v>46</v>
      </c>
      <c r="B59" s="101"/>
      <c r="C59" s="102">
        <v>57</v>
      </c>
      <c r="D59" s="102">
        <v>68</v>
      </c>
      <c r="E59" s="102">
        <v>34</v>
      </c>
      <c r="F59" s="103">
        <v>50</v>
      </c>
      <c r="G59" s="104"/>
      <c r="H59" s="220">
        <v>1.432</v>
      </c>
      <c r="I59" s="221">
        <v>1.072</v>
      </c>
      <c r="J59" s="221">
        <v>1.053</v>
      </c>
      <c r="K59" s="105">
        <v>98.2276119402985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124</v>
      </c>
      <c r="D61" s="94">
        <v>110</v>
      </c>
      <c r="E61" s="94">
        <v>75</v>
      </c>
      <c r="F61" s="95"/>
      <c r="G61" s="95"/>
      <c r="H61" s="219">
        <v>7.025</v>
      </c>
      <c r="I61" s="219">
        <v>6.15</v>
      </c>
      <c r="J61" s="219">
        <v>4.225</v>
      </c>
      <c r="K61" s="96"/>
    </row>
    <row r="62" spans="1:11" s="97" customFormat="1" ht="11.25" customHeight="1">
      <c r="A62" s="99" t="s">
        <v>48</v>
      </c>
      <c r="B62" s="93"/>
      <c r="C62" s="94">
        <v>76</v>
      </c>
      <c r="D62" s="94">
        <v>80</v>
      </c>
      <c r="E62" s="94">
        <v>70</v>
      </c>
      <c r="F62" s="95"/>
      <c r="G62" s="95"/>
      <c r="H62" s="219">
        <v>2.23</v>
      </c>
      <c r="I62" s="219">
        <v>2.342</v>
      </c>
      <c r="J62" s="219">
        <v>1.94</v>
      </c>
      <c r="K62" s="96"/>
    </row>
    <row r="63" spans="1:11" s="97" customFormat="1" ht="11.25" customHeight="1">
      <c r="A63" s="99" t="s">
        <v>49</v>
      </c>
      <c r="B63" s="93"/>
      <c r="C63" s="94">
        <v>206</v>
      </c>
      <c r="D63" s="94">
        <v>206</v>
      </c>
      <c r="E63" s="94">
        <v>202</v>
      </c>
      <c r="F63" s="95"/>
      <c r="G63" s="95"/>
      <c r="H63" s="219">
        <v>6.18</v>
      </c>
      <c r="I63" s="219">
        <v>9.078</v>
      </c>
      <c r="J63" s="219">
        <v>8.135</v>
      </c>
      <c r="K63" s="96"/>
    </row>
    <row r="64" spans="1:11" s="106" customFormat="1" ht="11.25" customHeight="1">
      <c r="A64" s="100" t="s">
        <v>50</v>
      </c>
      <c r="B64" s="101"/>
      <c r="C64" s="102">
        <v>406</v>
      </c>
      <c r="D64" s="102">
        <v>396</v>
      </c>
      <c r="E64" s="102">
        <v>347</v>
      </c>
      <c r="F64" s="103">
        <v>87.62626262626263</v>
      </c>
      <c r="G64" s="104"/>
      <c r="H64" s="220">
        <v>15.435</v>
      </c>
      <c r="I64" s="221">
        <v>17.57</v>
      </c>
      <c r="J64" s="221">
        <v>14.299999999999999</v>
      </c>
      <c r="K64" s="105">
        <v>81.38873079112123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311</v>
      </c>
      <c r="D66" s="102">
        <v>311</v>
      </c>
      <c r="E66" s="102">
        <v>315</v>
      </c>
      <c r="F66" s="103">
        <v>101.28617363344051</v>
      </c>
      <c r="G66" s="104"/>
      <c r="H66" s="220">
        <v>18.23</v>
      </c>
      <c r="I66" s="221">
        <v>16.407</v>
      </c>
      <c r="J66" s="221">
        <v>17.945</v>
      </c>
      <c r="K66" s="105">
        <v>109.37404766258304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133</v>
      </c>
      <c r="D68" s="94">
        <v>170</v>
      </c>
      <c r="E68" s="94">
        <v>100</v>
      </c>
      <c r="F68" s="95"/>
      <c r="G68" s="95"/>
      <c r="H68" s="219">
        <v>6.45</v>
      </c>
      <c r="I68" s="219">
        <v>6</v>
      </c>
      <c r="J68" s="219">
        <v>5</v>
      </c>
      <c r="K68" s="96"/>
    </row>
    <row r="69" spans="1:11" s="97" customFormat="1" ht="11.25" customHeight="1">
      <c r="A69" s="99" t="s">
        <v>53</v>
      </c>
      <c r="B69" s="93"/>
      <c r="C69" s="94">
        <v>14</v>
      </c>
      <c r="D69" s="94">
        <v>25</v>
      </c>
      <c r="E69" s="94">
        <v>25</v>
      </c>
      <c r="F69" s="95"/>
      <c r="G69" s="95"/>
      <c r="H69" s="219">
        <v>0.49</v>
      </c>
      <c r="I69" s="219">
        <v>0.85</v>
      </c>
      <c r="J69" s="219">
        <v>1</v>
      </c>
      <c r="K69" s="96"/>
    </row>
    <row r="70" spans="1:11" s="106" customFormat="1" ht="11.25" customHeight="1">
      <c r="A70" s="100" t="s">
        <v>54</v>
      </c>
      <c r="B70" s="101"/>
      <c r="C70" s="102">
        <v>147</v>
      </c>
      <c r="D70" s="102">
        <v>195</v>
      </c>
      <c r="E70" s="102">
        <v>125</v>
      </c>
      <c r="F70" s="103">
        <v>64.1025641025641</v>
      </c>
      <c r="G70" s="104"/>
      <c r="H70" s="220">
        <v>6.94</v>
      </c>
      <c r="I70" s="221">
        <v>6.85</v>
      </c>
      <c r="J70" s="221">
        <v>6</v>
      </c>
      <c r="K70" s="105">
        <v>87.59124087591242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7630</v>
      </c>
      <c r="D72" s="94">
        <v>7970</v>
      </c>
      <c r="E72" s="94">
        <v>7970</v>
      </c>
      <c r="F72" s="95"/>
      <c r="G72" s="95"/>
      <c r="H72" s="219">
        <v>434.195</v>
      </c>
      <c r="I72" s="219">
        <v>448.975</v>
      </c>
      <c r="J72" s="219">
        <v>456.045</v>
      </c>
      <c r="K72" s="96"/>
    </row>
    <row r="73" spans="1:11" s="97" customFormat="1" ht="11.25" customHeight="1">
      <c r="A73" s="99" t="s">
        <v>56</v>
      </c>
      <c r="B73" s="93"/>
      <c r="C73" s="94">
        <v>205</v>
      </c>
      <c r="D73" s="94">
        <v>205</v>
      </c>
      <c r="E73" s="94">
        <v>157</v>
      </c>
      <c r="F73" s="95"/>
      <c r="G73" s="95"/>
      <c r="H73" s="219">
        <v>9.105</v>
      </c>
      <c r="I73" s="219">
        <v>6.105</v>
      </c>
      <c r="J73" s="219">
        <v>6.105</v>
      </c>
      <c r="K73" s="96"/>
    </row>
    <row r="74" spans="1:11" s="97" customFormat="1" ht="11.25" customHeight="1">
      <c r="A74" s="99" t="s">
        <v>57</v>
      </c>
      <c r="B74" s="93"/>
      <c r="C74" s="94">
        <v>116</v>
      </c>
      <c r="D74" s="94">
        <v>120</v>
      </c>
      <c r="E74" s="94">
        <v>38</v>
      </c>
      <c r="F74" s="95"/>
      <c r="G74" s="95"/>
      <c r="H74" s="219">
        <v>3.896</v>
      </c>
      <c r="I74" s="219">
        <v>4.32</v>
      </c>
      <c r="J74" s="219">
        <v>1.368</v>
      </c>
      <c r="K74" s="96"/>
    </row>
    <row r="75" spans="1:11" s="97" customFormat="1" ht="11.25" customHeight="1">
      <c r="A75" s="99" t="s">
        <v>58</v>
      </c>
      <c r="B75" s="93"/>
      <c r="C75" s="94">
        <v>502</v>
      </c>
      <c r="D75" s="94">
        <v>502</v>
      </c>
      <c r="E75" s="94">
        <v>455</v>
      </c>
      <c r="F75" s="95"/>
      <c r="G75" s="95"/>
      <c r="H75" s="219">
        <v>17.348</v>
      </c>
      <c r="I75" s="219">
        <v>17.348</v>
      </c>
      <c r="J75" s="219">
        <v>16.409</v>
      </c>
      <c r="K75" s="96"/>
    </row>
    <row r="76" spans="1:11" s="97" customFormat="1" ht="11.25" customHeight="1">
      <c r="A76" s="99" t="s">
        <v>59</v>
      </c>
      <c r="B76" s="93"/>
      <c r="C76" s="94">
        <v>25</v>
      </c>
      <c r="D76" s="94">
        <v>20</v>
      </c>
      <c r="E76" s="94">
        <v>20</v>
      </c>
      <c r="F76" s="95"/>
      <c r="G76" s="95"/>
      <c r="H76" s="219">
        <v>0.675</v>
      </c>
      <c r="I76" s="219">
        <v>0.546</v>
      </c>
      <c r="J76" s="219">
        <v>0.546</v>
      </c>
      <c r="K76" s="96"/>
    </row>
    <row r="77" spans="1:11" s="97" customFormat="1" ht="11.25" customHeight="1">
      <c r="A77" s="99" t="s">
        <v>60</v>
      </c>
      <c r="B77" s="93"/>
      <c r="C77" s="94">
        <v>57</v>
      </c>
      <c r="D77" s="94">
        <v>64</v>
      </c>
      <c r="E77" s="94">
        <v>40</v>
      </c>
      <c r="F77" s="95"/>
      <c r="G77" s="95"/>
      <c r="H77" s="219">
        <v>1.71</v>
      </c>
      <c r="I77" s="219">
        <v>1.5</v>
      </c>
      <c r="J77" s="219">
        <v>1.02</v>
      </c>
      <c r="K77" s="96"/>
    </row>
    <row r="78" spans="1:11" s="97" customFormat="1" ht="11.25" customHeight="1">
      <c r="A78" s="99" t="s">
        <v>61</v>
      </c>
      <c r="B78" s="93"/>
      <c r="C78" s="94">
        <v>182</v>
      </c>
      <c r="D78" s="94">
        <v>182</v>
      </c>
      <c r="E78" s="94">
        <v>182</v>
      </c>
      <c r="F78" s="95"/>
      <c r="G78" s="95"/>
      <c r="H78" s="219">
        <v>9.1</v>
      </c>
      <c r="I78" s="219">
        <v>9.1</v>
      </c>
      <c r="J78" s="219">
        <v>9.1</v>
      </c>
      <c r="K78" s="96"/>
    </row>
    <row r="79" spans="1:11" s="97" customFormat="1" ht="11.25" customHeight="1">
      <c r="A79" s="99" t="s">
        <v>62</v>
      </c>
      <c r="B79" s="93"/>
      <c r="C79" s="94">
        <v>56</v>
      </c>
      <c r="D79" s="94">
        <v>59.25300000000001</v>
      </c>
      <c r="E79" s="94">
        <v>59</v>
      </c>
      <c r="F79" s="95"/>
      <c r="G79" s="95"/>
      <c r="H79" s="219">
        <v>1.301</v>
      </c>
      <c r="I79" s="219">
        <v>0.911</v>
      </c>
      <c r="J79" s="219">
        <v>0.702</v>
      </c>
      <c r="K79" s="96"/>
    </row>
    <row r="80" spans="1:11" s="106" customFormat="1" ht="11.25" customHeight="1">
      <c r="A80" s="107" t="s">
        <v>63</v>
      </c>
      <c r="B80" s="101"/>
      <c r="C80" s="102">
        <v>8773</v>
      </c>
      <c r="D80" s="102">
        <v>9122.253</v>
      </c>
      <c r="E80" s="102">
        <v>8921</v>
      </c>
      <c r="F80" s="103">
        <v>97.79382352144803</v>
      </c>
      <c r="G80" s="104"/>
      <c r="H80" s="220">
        <v>477.33000000000004</v>
      </c>
      <c r="I80" s="221">
        <v>488.80500000000006</v>
      </c>
      <c r="J80" s="221">
        <v>491.295</v>
      </c>
      <c r="K80" s="105">
        <v>100.50940559118666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170</v>
      </c>
      <c r="D82" s="94">
        <v>170</v>
      </c>
      <c r="E82" s="94">
        <v>166</v>
      </c>
      <c r="F82" s="95"/>
      <c r="G82" s="95"/>
      <c r="H82" s="219">
        <v>7.476</v>
      </c>
      <c r="I82" s="219">
        <v>7.476</v>
      </c>
      <c r="J82" s="219">
        <v>7.749</v>
      </c>
      <c r="K82" s="96"/>
    </row>
    <row r="83" spans="1:11" s="97" customFormat="1" ht="11.25" customHeight="1">
      <c r="A83" s="99" t="s">
        <v>65</v>
      </c>
      <c r="B83" s="93"/>
      <c r="C83" s="94">
        <v>268</v>
      </c>
      <c r="D83" s="94">
        <v>268</v>
      </c>
      <c r="E83" s="94">
        <v>240</v>
      </c>
      <c r="F83" s="95"/>
      <c r="G83" s="95"/>
      <c r="H83" s="219">
        <v>14.696</v>
      </c>
      <c r="I83" s="219">
        <v>14.7</v>
      </c>
      <c r="J83" s="219">
        <v>13</v>
      </c>
      <c r="K83" s="96"/>
    </row>
    <row r="84" spans="1:11" s="106" customFormat="1" ht="11.25" customHeight="1">
      <c r="A84" s="100" t="s">
        <v>66</v>
      </c>
      <c r="B84" s="101"/>
      <c r="C84" s="102">
        <v>438</v>
      </c>
      <c r="D84" s="102">
        <v>438</v>
      </c>
      <c r="E84" s="102">
        <v>406</v>
      </c>
      <c r="F84" s="103">
        <v>92.69406392694064</v>
      </c>
      <c r="G84" s="104"/>
      <c r="H84" s="220">
        <v>22.172</v>
      </c>
      <c r="I84" s="221">
        <v>22.176</v>
      </c>
      <c r="J84" s="221">
        <v>20.749</v>
      </c>
      <c r="K84" s="105">
        <v>93.56511544011545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11081</v>
      </c>
      <c r="D87" s="117">
        <v>11489.253</v>
      </c>
      <c r="E87" s="117">
        <v>11040</v>
      </c>
      <c r="F87" s="118">
        <f>IF(D87&gt;0,100*E87/D87,0)</f>
        <v>96.08979800514446</v>
      </c>
      <c r="G87" s="104"/>
      <c r="H87" s="224">
        <v>581.503</v>
      </c>
      <c r="I87" s="225">
        <v>591.8580000000001</v>
      </c>
      <c r="J87" s="225">
        <v>585.2330000000001</v>
      </c>
      <c r="K87" s="118">
        <f>IF(I87&gt;0,100*J87/I87,0)</f>
        <v>98.88064366790682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8" zoomScaleSheetLayoutView="98" zoomScalePageLayoutView="0" workbookViewId="0" topLeftCell="A1">
      <selection activeCell="J10" sqref="J10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100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9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3082</v>
      </c>
      <c r="D9" s="94">
        <v>3113</v>
      </c>
      <c r="E9" s="94">
        <v>3113</v>
      </c>
      <c r="F9" s="95"/>
      <c r="G9" s="95"/>
      <c r="H9" s="219">
        <v>33.875</v>
      </c>
      <c r="I9" s="219">
        <v>34.212</v>
      </c>
      <c r="J9" s="219">
        <v>35.239</v>
      </c>
      <c r="K9" s="96"/>
    </row>
    <row r="10" spans="1:11" s="97" customFormat="1" ht="11.25" customHeight="1">
      <c r="A10" s="99" t="s">
        <v>8</v>
      </c>
      <c r="B10" s="93"/>
      <c r="C10" s="94">
        <v>1970</v>
      </c>
      <c r="D10" s="94">
        <v>1989</v>
      </c>
      <c r="E10" s="94">
        <v>1989</v>
      </c>
      <c r="F10" s="95"/>
      <c r="G10" s="95"/>
      <c r="H10" s="219">
        <v>27.055</v>
      </c>
      <c r="I10" s="219">
        <v>27.309</v>
      </c>
      <c r="J10" s="219">
        <v>27.309</v>
      </c>
      <c r="K10" s="96"/>
    </row>
    <row r="11" spans="1:11" s="97" customFormat="1" ht="11.25" customHeight="1">
      <c r="A11" s="92" t="s">
        <v>9</v>
      </c>
      <c r="B11" s="93"/>
      <c r="C11" s="94">
        <v>405</v>
      </c>
      <c r="D11" s="94">
        <v>409</v>
      </c>
      <c r="E11" s="94">
        <v>409</v>
      </c>
      <c r="F11" s="95"/>
      <c r="G11" s="95"/>
      <c r="H11" s="219">
        <v>3.044</v>
      </c>
      <c r="I11" s="219">
        <v>8.912</v>
      </c>
      <c r="J11" s="219">
        <v>7.9</v>
      </c>
      <c r="K11" s="96"/>
    </row>
    <row r="12" spans="1:11" s="97" customFormat="1" ht="11.25" customHeight="1">
      <c r="A12" s="99" t="s">
        <v>10</v>
      </c>
      <c r="B12" s="93"/>
      <c r="C12" s="94">
        <v>404</v>
      </c>
      <c r="D12" s="94">
        <v>323</v>
      </c>
      <c r="E12" s="94">
        <v>318</v>
      </c>
      <c r="F12" s="95"/>
      <c r="G12" s="95"/>
      <c r="H12" s="219">
        <v>2.574</v>
      </c>
      <c r="I12" s="219">
        <v>2.557</v>
      </c>
      <c r="J12" s="219">
        <v>2.557</v>
      </c>
      <c r="K12" s="96"/>
    </row>
    <row r="13" spans="1:11" s="106" customFormat="1" ht="11.25" customHeight="1">
      <c r="A13" s="100" t="s">
        <v>11</v>
      </c>
      <c r="B13" s="101"/>
      <c r="C13" s="102">
        <v>5861</v>
      </c>
      <c r="D13" s="102">
        <v>5834</v>
      </c>
      <c r="E13" s="102">
        <v>5829</v>
      </c>
      <c r="F13" s="103">
        <v>99.91429550908468</v>
      </c>
      <c r="G13" s="104"/>
      <c r="H13" s="220">
        <v>66.548</v>
      </c>
      <c r="I13" s="221">
        <v>72.99000000000001</v>
      </c>
      <c r="J13" s="221">
        <v>73.00500000000001</v>
      </c>
      <c r="K13" s="105">
        <v>100.02055076037813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2</v>
      </c>
      <c r="D15" s="102"/>
      <c r="E15" s="102">
        <v>1</v>
      </c>
      <c r="F15" s="103"/>
      <c r="G15" s="104"/>
      <c r="H15" s="220">
        <v>0.03</v>
      </c>
      <c r="I15" s="221"/>
      <c r="J15" s="221">
        <v>0.015</v>
      </c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43</v>
      </c>
      <c r="D24" s="102">
        <v>21</v>
      </c>
      <c r="E24" s="102">
        <v>40</v>
      </c>
      <c r="F24" s="103">
        <v>190.47619047619048</v>
      </c>
      <c r="G24" s="104"/>
      <c r="H24" s="220">
        <v>0.43</v>
      </c>
      <c r="I24" s="221">
        <v>0.3</v>
      </c>
      <c r="J24" s="221">
        <v>0.45</v>
      </c>
      <c r="K24" s="105">
        <v>150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6</v>
      </c>
      <c r="D26" s="102">
        <v>2</v>
      </c>
      <c r="E26" s="102">
        <v>2</v>
      </c>
      <c r="F26" s="103">
        <v>100</v>
      </c>
      <c r="G26" s="104"/>
      <c r="H26" s="220">
        <v>0.3</v>
      </c>
      <c r="I26" s="221">
        <v>0.15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>
        <v>1</v>
      </c>
      <c r="E30" s="94">
        <v>2</v>
      </c>
      <c r="F30" s="95"/>
      <c r="G30" s="95"/>
      <c r="H30" s="219"/>
      <c r="I30" s="219"/>
      <c r="J30" s="219">
        <v>0.02</v>
      </c>
      <c r="K30" s="96"/>
    </row>
    <row r="31" spans="1:11" s="106" customFormat="1" ht="11.25" customHeight="1">
      <c r="A31" s="107" t="s">
        <v>23</v>
      </c>
      <c r="B31" s="101"/>
      <c r="C31" s="102"/>
      <c r="D31" s="102">
        <v>1</v>
      </c>
      <c r="E31" s="102">
        <v>2</v>
      </c>
      <c r="F31" s="103">
        <v>200</v>
      </c>
      <c r="G31" s="104"/>
      <c r="H31" s="220"/>
      <c r="I31" s="221"/>
      <c r="J31" s="221">
        <v>0.02</v>
      </c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</v>
      </c>
      <c r="D33" s="94">
        <v>1</v>
      </c>
      <c r="E33" s="94">
        <v>1</v>
      </c>
      <c r="F33" s="95"/>
      <c r="G33" s="95"/>
      <c r="H33" s="219">
        <v>0.021</v>
      </c>
      <c r="I33" s="219">
        <v>0.021</v>
      </c>
      <c r="J33" s="219">
        <v>0.02</v>
      </c>
      <c r="K33" s="96"/>
    </row>
    <row r="34" spans="1:11" s="97" customFormat="1" ht="11.25" customHeight="1">
      <c r="A34" s="99" t="s">
        <v>25</v>
      </c>
      <c r="B34" s="93"/>
      <c r="C34" s="94">
        <v>14</v>
      </c>
      <c r="D34" s="94">
        <v>30</v>
      </c>
      <c r="E34" s="94">
        <v>38</v>
      </c>
      <c r="F34" s="95"/>
      <c r="G34" s="95"/>
      <c r="H34" s="219">
        <v>0.265</v>
      </c>
      <c r="I34" s="219">
        <v>0.7</v>
      </c>
      <c r="J34" s="219">
        <v>0.7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>
        <v>3</v>
      </c>
      <c r="D36" s="94">
        <v>3</v>
      </c>
      <c r="E36" s="94">
        <v>3</v>
      </c>
      <c r="F36" s="95"/>
      <c r="G36" s="95"/>
      <c r="H36" s="219">
        <v>0.06</v>
      </c>
      <c r="I36" s="219">
        <v>0.02</v>
      </c>
      <c r="J36" s="219">
        <v>0.02</v>
      </c>
      <c r="K36" s="96"/>
    </row>
    <row r="37" spans="1:11" s="106" customFormat="1" ht="11.25" customHeight="1">
      <c r="A37" s="100" t="s">
        <v>28</v>
      </c>
      <c r="B37" s="101"/>
      <c r="C37" s="102">
        <v>18</v>
      </c>
      <c r="D37" s="102">
        <v>34</v>
      </c>
      <c r="E37" s="102">
        <v>42</v>
      </c>
      <c r="F37" s="103">
        <v>123.52941176470588</v>
      </c>
      <c r="G37" s="104"/>
      <c r="H37" s="220">
        <v>0.34600000000000003</v>
      </c>
      <c r="I37" s="221">
        <v>0.741</v>
      </c>
      <c r="J37" s="221">
        <v>0.74</v>
      </c>
      <c r="K37" s="105">
        <v>99.86504723346829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8</v>
      </c>
      <c r="D39" s="102">
        <v>7</v>
      </c>
      <c r="E39" s="102">
        <v>7</v>
      </c>
      <c r="F39" s="103">
        <v>100</v>
      </c>
      <c r="G39" s="104"/>
      <c r="H39" s="220">
        <v>0.165</v>
      </c>
      <c r="I39" s="221">
        <v>0.14</v>
      </c>
      <c r="J39" s="221">
        <v>0.13</v>
      </c>
      <c r="K39" s="105">
        <v>92.85714285714285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>
        <v>1</v>
      </c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>
        <v>26</v>
      </c>
      <c r="D46" s="94">
        <v>26</v>
      </c>
      <c r="E46" s="94">
        <v>31</v>
      </c>
      <c r="F46" s="95"/>
      <c r="G46" s="95"/>
      <c r="H46" s="219">
        <v>1.04</v>
      </c>
      <c r="I46" s="219">
        <v>0.988</v>
      </c>
      <c r="J46" s="219">
        <v>0.93</v>
      </c>
      <c r="K46" s="96"/>
    </row>
    <row r="47" spans="1:11" s="97" customFormat="1" ht="11.25" customHeight="1">
      <c r="A47" s="99" t="s">
        <v>36</v>
      </c>
      <c r="B47" s="93"/>
      <c r="C47" s="94">
        <v>21</v>
      </c>
      <c r="D47" s="94"/>
      <c r="E47" s="94">
        <v>3</v>
      </c>
      <c r="F47" s="95"/>
      <c r="G47" s="95"/>
      <c r="H47" s="219">
        <v>0.273</v>
      </c>
      <c r="I47" s="219"/>
      <c r="J47" s="219">
        <v>0.015</v>
      </c>
      <c r="K47" s="96"/>
    </row>
    <row r="48" spans="1:11" s="97" customFormat="1" ht="11.25" customHeight="1">
      <c r="A48" s="99" t="s">
        <v>37</v>
      </c>
      <c r="B48" s="93"/>
      <c r="C48" s="94">
        <v>6</v>
      </c>
      <c r="D48" s="94"/>
      <c r="E48" s="94">
        <v>6</v>
      </c>
      <c r="F48" s="95"/>
      <c r="G48" s="95"/>
      <c r="H48" s="219">
        <v>0.27</v>
      </c>
      <c r="I48" s="219"/>
      <c r="J48" s="219">
        <v>0.27</v>
      </c>
      <c r="K48" s="96"/>
    </row>
    <row r="49" spans="1:11" s="97" customFormat="1" ht="11.25" customHeight="1">
      <c r="A49" s="99" t="s">
        <v>38</v>
      </c>
      <c r="B49" s="93"/>
      <c r="C49" s="94">
        <v>1</v>
      </c>
      <c r="D49" s="94"/>
      <c r="E49" s="94"/>
      <c r="F49" s="95"/>
      <c r="G49" s="95"/>
      <c r="H49" s="219">
        <v>0.025</v>
      </c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54</v>
      </c>
      <c r="D50" s="102">
        <v>26</v>
      </c>
      <c r="E50" s="102">
        <v>41</v>
      </c>
      <c r="F50" s="103">
        <v>157.69230769230768</v>
      </c>
      <c r="G50" s="104"/>
      <c r="H50" s="220">
        <v>1.608</v>
      </c>
      <c r="I50" s="221">
        <v>0.988</v>
      </c>
      <c r="J50" s="221">
        <v>1.215</v>
      </c>
      <c r="K50" s="105">
        <v>122.9757085020243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>
        <v>0.21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>
        <v>0.09</v>
      </c>
      <c r="F56" s="95"/>
      <c r="G56" s="95"/>
      <c r="H56" s="219"/>
      <c r="I56" s="219"/>
      <c r="J56" s="219">
        <v>0.002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6</v>
      </c>
      <c r="D58" s="94">
        <v>7</v>
      </c>
      <c r="E58" s="94">
        <v>11</v>
      </c>
      <c r="F58" s="95"/>
      <c r="G58" s="95"/>
      <c r="H58" s="219">
        <v>0.147</v>
      </c>
      <c r="I58" s="219">
        <v>0.147</v>
      </c>
      <c r="J58" s="219">
        <v>0.385</v>
      </c>
      <c r="K58" s="96"/>
    </row>
    <row r="59" spans="1:11" s="106" customFormat="1" ht="11.25" customHeight="1">
      <c r="A59" s="100" t="s">
        <v>46</v>
      </c>
      <c r="B59" s="101"/>
      <c r="C59" s="102">
        <v>6</v>
      </c>
      <c r="D59" s="102">
        <v>7</v>
      </c>
      <c r="E59" s="102">
        <v>11.09</v>
      </c>
      <c r="F59" s="103">
        <v>158.42857142857142</v>
      </c>
      <c r="G59" s="104"/>
      <c r="H59" s="220">
        <v>0.147</v>
      </c>
      <c r="I59" s="221">
        <v>0.147</v>
      </c>
      <c r="J59" s="221">
        <v>0.387</v>
      </c>
      <c r="K59" s="105">
        <v>263.26530612244903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45</v>
      </c>
      <c r="D61" s="94">
        <v>45</v>
      </c>
      <c r="E61" s="94">
        <v>45</v>
      </c>
      <c r="F61" s="95"/>
      <c r="G61" s="95"/>
      <c r="H61" s="219">
        <v>1.575</v>
      </c>
      <c r="I61" s="219">
        <v>2.925</v>
      </c>
      <c r="J61" s="219">
        <v>2.925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>
        <v>57</v>
      </c>
      <c r="D63" s="94">
        <v>57</v>
      </c>
      <c r="E63" s="94">
        <v>48</v>
      </c>
      <c r="F63" s="95"/>
      <c r="G63" s="95"/>
      <c r="H63" s="219">
        <v>1.473</v>
      </c>
      <c r="I63" s="219">
        <v>1.473</v>
      </c>
      <c r="J63" s="219">
        <v>1.241</v>
      </c>
      <c r="K63" s="96"/>
    </row>
    <row r="64" spans="1:11" s="106" customFormat="1" ht="11.25" customHeight="1">
      <c r="A64" s="100" t="s">
        <v>50</v>
      </c>
      <c r="B64" s="101"/>
      <c r="C64" s="102">
        <v>102</v>
      </c>
      <c r="D64" s="102">
        <v>102</v>
      </c>
      <c r="E64" s="102">
        <v>93</v>
      </c>
      <c r="F64" s="103">
        <v>91.17647058823529</v>
      </c>
      <c r="G64" s="104"/>
      <c r="H64" s="220">
        <v>3.048</v>
      </c>
      <c r="I64" s="221">
        <v>4.398</v>
      </c>
      <c r="J64" s="221">
        <v>4.166</v>
      </c>
      <c r="K64" s="105">
        <v>94.724874943156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5</v>
      </c>
      <c r="D66" s="102">
        <v>12</v>
      </c>
      <c r="E66" s="102">
        <v>10</v>
      </c>
      <c r="F66" s="103">
        <v>83.33333333333333</v>
      </c>
      <c r="G66" s="104"/>
      <c r="H66" s="220">
        <v>0.069</v>
      </c>
      <c r="I66" s="221">
        <v>0.21</v>
      </c>
      <c r="J66" s="221">
        <v>0.184</v>
      </c>
      <c r="K66" s="105">
        <v>87.61904761904762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12</v>
      </c>
      <c r="D68" s="94"/>
      <c r="E68" s="94"/>
      <c r="F68" s="95"/>
      <c r="G68" s="95"/>
      <c r="H68" s="219">
        <v>0.201</v>
      </c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>
        <v>12</v>
      </c>
      <c r="D70" s="102"/>
      <c r="E70" s="102"/>
      <c r="F70" s="103"/>
      <c r="G70" s="104"/>
      <c r="H70" s="220">
        <v>0.201</v>
      </c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>
        <v>1</v>
      </c>
      <c r="D73" s="94">
        <v>4</v>
      </c>
      <c r="E73" s="94">
        <v>4</v>
      </c>
      <c r="F73" s="95"/>
      <c r="G73" s="95"/>
      <c r="H73" s="219">
        <v>0.03</v>
      </c>
      <c r="I73" s="219">
        <v>0.03</v>
      </c>
      <c r="J73" s="219">
        <v>0.16</v>
      </c>
      <c r="K73" s="96"/>
    </row>
    <row r="74" spans="1:11" s="97" customFormat="1" ht="11.25" customHeight="1">
      <c r="A74" s="99" t="s">
        <v>57</v>
      </c>
      <c r="B74" s="93"/>
      <c r="C74" s="94">
        <v>20</v>
      </c>
      <c r="D74" s="94">
        <v>20</v>
      </c>
      <c r="E74" s="94"/>
      <c r="F74" s="95"/>
      <c r="G74" s="95"/>
      <c r="H74" s="219">
        <v>0.39</v>
      </c>
      <c r="I74" s="219">
        <v>0.39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7</v>
      </c>
      <c r="D75" s="94">
        <v>3</v>
      </c>
      <c r="E75" s="94">
        <v>3</v>
      </c>
      <c r="F75" s="95"/>
      <c r="G75" s="95"/>
      <c r="H75" s="219">
        <v>0.127</v>
      </c>
      <c r="I75" s="219">
        <v>0.01</v>
      </c>
      <c r="J75" s="219">
        <v>0.055</v>
      </c>
      <c r="K75" s="96"/>
    </row>
    <row r="76" spans="1:11" s="97" customFormat="1" ht="11.25" customHeight="1">
      <c r="A76" s="99" t="s">
        <v>59</v>
      </c>
      <c r="B76" s="93"/>
      <c r="C76" s="94">
        <v>4</v>
      </c>
      <c r="D76" s="94"/>
      <c r="E76" s="94"/>
      <c r="F76" s="95"/>
      <c r="G76" s="95"/>
      <c r="H76" s="219">
        <v>0.135</v>
      </c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>
        <v>1</v>
      </c>
      <c r="E77" s="94"/>
      <c r="F77" s="95"/>
      <c r="G77" s="95"/>
      <c r="H77" s="219"/>
      <c r="I77" s="219">
        <v>0.012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25</v>
      </c>
      <c r="D78" s="94">
        <v>25</v>
      </c>
      <c r="E78" s="94">
        <v>25</v>
      </c>
      <c r="F78" s="95"/>
      <c r="G78" s="95"/>
      <c r="H78" s="219">
        <v>0.5</v>
      </c>
      <c r="I78" s="219">
        <v>0.5</v>
      </c>
      <c r="J78" s="219">
        <v>0.5</v>
      </c>
      <c r="K78" s="96"/>
    </row>
    <row r="79" spans="1:11" s="97" customFormat="1" ht="11.25" customHeight="1">
      <c r="A79" s="99" t="s">
        <v>62</v>
      </c>
      <c r="B79" s="93"/>
      <c r="C79" s="94">
        <v>13</v>
      </c>
      <c r="D79" s="94">
        <v>1</v>
      </c>
      <c r="E79" s="94"/>
      <c r="F79" s="95"/>
      <c r="G79" s="95"/>
      <c r="H79" s="219">
        <v>0.221</v>
      </c>
      <c r="I79" s="219">
        <v>0.025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70</v>
      </c>
      <c r="D80" s="102">
        <v>54</v>
      </c>
      <c r="E80" s="102">
        <v>32</v>
      </c>
      <c r="F80" s="103">
        <v>59.25925925925926</v>
      </c>
      <c r="G80" s="104"/>
      <c r="H80" s="220">
        <v>1.403</v>
      </c>
      <c r="I80" s="221">
        <v>0.9670000000000001</v>
      </c>
      <c r="J80" s="221">
        <v>0.715</v>
      </c>
      <c r="K80" s="105">
        <v>73.94002068252327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7</v>
      </c>
      <c r="D82" s="94">
        <v>9</v>
      </c>
      <c r="E82" s="94">
        <v>9</v>
      </c>
      <c r="F82" s="95"/>
      <c r="G82" s="95"/>
      <c r="H82" s="219">
        <v>0.175</v>
      </c>
      <c r="I82" s="219">
        <v>0.225</v>
      </c>
      <c r="J82" s="219">
        <v>0.225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>
        <v>7</v>
      </c>
      <c r="D84" s="102">
        <v>9</v>
      </c>
      <c r="E84" s="102">
        <v>9</v>
      </c>
      <c r="F84" s="103">
        <v>100</v>
      </c>
      <c r="G84" s="104"/>
      <c r="H84" s="220">
        <v>0.175</v>
      </c>
      <c r="I84" s="221">
        <v>0.225</v>
      </c>
      <c r="J84" s="221">
        <v>0.225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6194</v>
      </c>
      <c r="D87" s="117">
        <v>6109</v>
      </c>
      <c r="E87" s="117">
        <v>6119.09</v>
      </c>
      <c r="F87" s="118">
        <f>IF(D87&gt;0,100*E87/D87,0)</f>
        <v>100.16516614830577</v>
      </c>
      <c r="G87" s="104"/>
      <c r="H87" s="224">
        <v>74.47000000000003</v>
      </c>
      <c r="I87" s="225">
        <v>81.466</v>
      </c>
      <c r="J87" s="225">
        <v>81.252</v>
      </c>
      <c r="K87" s="118">
        <f>IF(I87&gt;0,100*J87/I87,0)</f>
        <v>99.73731372597157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8" zoomScaleSheetLayoutView="98" zoomScalePageLayoutView="0" workbookViewId="0" topLeftCell="A58">
      <selection activeCell="J10" sqref="J10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101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1</v>
      </c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>
        <v>1</v>
      </c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27</v>
      </c>
      <c r="D33" s="94">
        <v>30</v>
      </c>
      <c r="E33" s="94">
        <v>30</v>
      </c>
      <c r="F33" s="95"/>
      <c r="G33" s="95"/>
      <c r="H33" s="219">
        <v>0.385</v>
      </c>
      <c r="I33" s="219">
        <v>0.45</v>
      </c>
      <c r="J33" s="219">
        <v>0.4</v>
      </c>
      <c r="K33" s="96"/>
    </row>
    <row r="34" spans="1:11" s="97" customFormat="1" ht="11.25" customHeight="1">
      <c r="A34" s="99" t="s">
        <v>25</v>
      </c>
      <c r="B34" s="93"/>
      <c r="C34" s="94"/>
      <c r="D34" s="94">
        <v>2</v>
      </c>
      <c r="E34" s="94">
        <v>2</v>
      </c>
      <c r="F34" s="95"/>
      <c r="G34" s="95"/>
      <c r="H34" s="219"/>
      <c r="I34" s="219">
        <v>0.033</v>
      </c>
      <c r="J34" s="219">
        <v>0.033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>
        <v>3</v>
      </c>
      <c r="D36" s="94">
        <v>1</v>
      </c>
      <c r="E36" s="94">
        <v>1</v>
      </c>
      <c r="F36" s="95"/>
      <c r="G36" s="95"/>
      <c r="H36" s="219">
        <v>0.07</v>
      </c>
      <c r="I36" s="219">
        <v>0.024</v>
      </c>
      <c r="J36" s="219">
        <v>0.024</v>
      </c>
      <c r="K36" s="96"/>
    </row>
    <row r="37" spans="1:11" s="106" customFormat="1" ht="11.25" customHeight="1">
      <c r="A37" s="100" t="s">
        <v>28</v>
      </c>
      <c r="B37" s="101"/>
      <c r="C37" s="102">
        <v>30</v>
      </c>
      <c r="D37" s="102">
        <v>33</v>
      </c>
      <c r="E37" s="102">
        <v>33</v>
      </c>
      <c r="F37" s="103">
        <v>100</v>
      </c>
      <c r="G37" s="104"/>
      <c r="H37" s="220">
        <v>0.455</v>
      </c>
      <c r="I37" s="221">
        <v>0.507</v>
      </c>
      <c r="J37" s="221">
        <v>0.4570000000000001</v>
      </c>
      <c r="K37" s="105">
        <v>90.138067061144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4</v>
      </c>
      <c r="D39" s="102">
        <v>20</v>
      </c>
      <c r="E39" s="102">
        <v>20</v>
      </c>
      <c r="F39" s="103">
        <v>100</v>
      </c>
      <c r="G39" s="104"/>
      <c r="H39" s="220">
        <v>0.039</v>
      </c>
      <c r="I39" s="221">
        <v>0.039</v>
      </c>
      <c r="J39" s="221">
        <v>0.1</v>
      </c>
      <c r="K39" s="105">
        <v>256.4102564102564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>
        <v>16</v>
      </c>
      <c r="D46" s="94">
        <v>13</v>
      </c>
      <c r="E46" s="94">
        <v>12</v>
      </c>
      <c r="F46" s="95"/>
      <c r="G46" s="95"/>
      <c r="H46" s="219">
        <v>0.48</v>
      </c>
      <c r="I46" s="219">
        <v>0.39</v>
      </c>
      <c r="J46" s="219">
        <v>0.456</v>
      </c>
      <c r="K46" s="96"/>
    </row>
    <row r="47" spans="1:11" s="97" customFormat="1" ht="11.25" customHeight="1">
      <c r="A47" s="99" t="s">
        <v>36</v>
      </c>
      <c r="B47" s="93"/>
      <c r="C47" s="94">
        <v>1</v>
      </c>
      <c r="D47" s="94">
        <v>2</v>
      </c>
      <c r="E47" s="94">
        <v>1</v>
      </c>
      <c r="F47" s="95"/>
      <c r="G47" s="95"/>
      <c r="H47" s="219">
        <v>0.015</v>
      </c>
      <c r="I47" s="219">
        <v>0.02</v>
      </c>
      <c r="J47" s="219">
        <v>0.025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17</v>
      </c>
      <c r="D50" s="102">
        <v>15</v>
      </c>
      <c r="E50" s="102">
        <v>13</v>
      </c>
      <c r="F50" s="103">
        <v>86.66666666666667</v>
      </c>
      <c r="G50" s="104"/>
      <c r="H50" s="220">
        <v>0.495</v>
      </c>
      <c r="I50" s="221">
        <v>0.41000000000000003</v>
      </c>
      <c r="J50" s="221">
        <v>0.48100000000000004</v>
      </c>
      <c r="K50" s="105">
        <v>117.3170731707317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>
        <v>0.09</v>
      </c>
      <c r="F56" s="95"/>
      <c r="G56" s="95"/>
      <c r="H56" s="219"/>
      <c r="I56" s="219"/>
      <c r="J56" s="219">
        <v>0.001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>
        <v>0.09</v>
      </c>
      <c r="F59" s="103"/>
      <c r="G59" s="104"/>
      <c r="H59" s="220"/>
      <c r="I59" s="221"/>
      <c r="J59" s="221">
        <v>0.001</v>
      </c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20</v>
      </c>
      <c r="D61" s="94"/>
      <c r="E61" s="94">
        <v>20</v>
      </c>
      <c r="F61" s="95"/>
      <c r="G61" s="95"/>
      <c r="H61" s="219">
        <v>0.7</v>
      </c>
      <c r="I61" s="219">
        <v>0.7</v>
      </c>
      <c r="J61" s="219">
        <v>0.7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>
        <v>33</v>
      </c>
      <c r="D63" s="94">
        <v>33</v>
      </c>
      <c r="E63" s="94">
        <v>33</v>
      </c>
      <c r="F63" s="95"/>
      <c r="G63" s="95"/>
      <c r="H63" s="219">
        <v>0.594</v>
      </c>
      <c r="I63" s="219">
        <v>0.594</v>
      </c>
      <c r="J63" s="219">
        <v>0.594</v>
      </c>
      <c r="K63" s="96"/>
    </row>
    <row r="64" spans="1:11" s="106" customFormat="1" ht="11.25" customHeight="1">
      <c r="A64" s="100" t="s">
        <v>50</v>
      </c>
      <c r="B64" s="101"/>
      <c r="C64" s="102">
        <v>53</v>
      </c>
      <c r="D64" s="102">
        <v>33</v>
      </c>
      <c r="E64" s="102">
        <v>53</v>
      </c>
      <c r="F64" s="103">
        <v>160.6060606060606</v>
      </c>
      <c r="G64" s="104"/>
      <c r="H64" s="220">
        <v>1.294</v>
      </c>
      <c r="I64" s="221">
        <v>1.294</v>
      </c>
      <c r="J64" s="221">
        <v>1.294</v>
      </c>
      <c r="K64" s="105">
        <v>100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6</v>
      </c>
      <c r="D66" s="102">
        <v>16</v>
      </c>
      <c r="E66" s="102">
        <v>18</v>
      </c>
      <c r="F66" s="103">
        <v>112.5</v>
      </c>
      <c r="G66" s="104"/>
      <c r="H66" s="220">
        <v>0.102</v>
      </c>
      <c r="I66" s="221">
        <v>0.39</v>
      </c>
      <c r="J66" s="221">
        <v>0.243</v>
      </c>
      <c r="K66" s="105">
        <v>62.30769230769231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25</v>
      </c>
      <c r="D72" s="94">
        <v>25</v>
      </c>
      <c r="E72" s="94">
        <v>25</v>
      </c>
      <c r="F72" s="95"/>
      <c r="G72" s="95"/>
      <c r="H72" s="219">
        <v>0.275</v>
      </c>
      <c r="I72" s="219">
        <v>0.275</v>
      </c>
      <c r="J72" s="219">
        <v>0.275</v>
      </c>
      <c r="K72" s="96"/>
    </row>
    <row r="73" spans="1:11" s="97" customFormat="1" ht="11.25" customHeight="1">
      <c r="A73" s="99" t="s">
        <v>56</v>
      </c>
      <c r="B73" s="93"/>
      <c r="C73" s="94">
        <v>20</v>
      </c>
      <c r="D73" s="94">
        <v>20</v>
      </c>
      <c r="E73" s="94">
        <v>20</v>
      </c>
      <c r="F73" s="95"/>
      <c r="G73" s="95"/>
      <c r="H73" s="219">
        <v>0.4</v>
      </c>
      <c r="I73" s="219">
        <v>0.4</v>
      </c>
      <c r="J73" s="219">
        <v>0.4</v>
      </c>
      <c r="K73" s="96"/>
    </row>
    <row r="74" spans="1:11" s="97" customFormat="1" ht="11.25" customHeight="1">
      <c r="A74" s="99" t="s">
        <v>57</v>
      </c>
      <c r="B74" s="93"/>
      <c r="C74" s="94">
        <v>15</v>
      </c>
      <c r="D74" s="94">
        <v>15</v>
      </c>
      <c r="E74" s="94"/>
      <c r="F74" s="95"/>
      <c r="G74" s="95"/>
      <c r="H74" s="219">
        <v>0.225</v>
      </c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>
        <v>1</v>
      </c>
      <c r="D75" s="94"/>
      <c r="E75" s="94"/>
      <c r="F75" s="95"/>
      <c r="G75" s="95"/>
      <c r="H75" s="219">
        <v>0.01</v>
      </c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>
        <v>35</v>
      </c>
      <c r="D76" s="94">
        <v>35</v>
      </c>
      <c r="E76" s="94">
        <v>5</v>
      </c>
      <c r="F76" s="95"/>
      <c r="G76" s="95"/>
      <c r="H76" s="219">
        <v>0.63</v>
      </c>
      <c r="I76" s="219">
        <v>0.131</v>
      </c>
      <c r="J76" s="219">
        <v>0.1</v>
      </c>
      <c r="K76" s="96"/>
    </row>
    <row r="77" spans="1:11" s="97" customFormat="1" ht="11.25" customHeight="1">
      <c r="A77" s="99" t="s">
        <v>60</v>
      </c>
      <c r="B77" s="93"/>
      <c r="C77" s="94">
        <v>1</v>
      </c>
      <c r="D77" s="94">
        <v>2</v>
      </c>
      <c r="E77" s="94">
        <v>2</v>
      </c>
      <c r="F77" s="95"/>
      <c r="G77" s="95"/>
      <c r="H77" s="219">
        <v>0.02</v>
      </c>
      <c r="I77" s="219">
        <v>0.036</v>
      </c>
      <c r="J77" s="219">
        <v>0.036</v>
      </c>
      <c r="K77" s="96"/>
    </row>
    <row r="78" spans="1:11" s="97" customFormat="1" ht="11.25" customHeight="1">
      <c r="A78" s="99" t="s">
        <v>61</v>
      </c>
      <c r="B78" s="93"/>
      <c r="C78" s="94">
        <v>23</v>
      </c>
      <c r="D78" s="94">
        <v>23</v>
      </c>
      <c r="E78" s="94">
        <v>25</v>
      </c>
      <c r="F78" s="95"/>
      <c r="G78" s="95"/>
      <c r="H78" s="219">
        <v>0.462</v>
      </c>
      <c r="I78" s="219">
        <v>0.5</v>
      </c>
      <c r="J78" s="219">
        <v>0.5</v>
      </c>
      <c r="K78" s="96"/>
    </row>
    <row r="79" spans="1:11" s="97" customFormat="1" ht="11.25" customHeight="1">
      <c r="A79" s="99" t="s">
        <v>62</v>
      </c>
      <c r="B79" s="93"/>
      <c r="C79" s="94">
        <v>14</v>
      </c>
      <c r="D79" s="94">
        <v>2</v>
      </c>
      <c r="E79" s="94">
        <v>9</v>
      </c>
      <c r="F79" s="95"/>
      <c r="G79" s="95"/>
      <c r="H79" s="219">
        <v>0.168</v>
      </c>
      <c r="I79" s="219">
        <v>0.025</v>
      </c>
      <c r="J79" s="219">
        <v>0.113</v>
      </c>
      <c r="K79" s="96"/>
    </row>
    <row r="80" spans="1:11" s="106" customFormat="1" ht="11.25" customHeight="1">
      <c r="A80" s="107" t="s">
        <v>63</v>
      </c>
      <c r="B80" s="101"/>
      <c r="C80" s="102">
        <v>134</v>
      </c>
      <c r="D80" s="102">
        <v>122</v>
      </c>
      <c r="E80" s="102">
        <v>86</v>
      </c>
      <c r="F80" s="103">
        <v>70.49180327868852</v>
      </c>
      <c r="G80" s="104"/>
      <c r="H80" s="220">
        <v>2.1900000000000004</v>
      </c>
      <c r="I80" s="221">
        <v>1.367</v>
      </c>
      <c r="J80" s="221">
        <v>1.424</v>
      </c>
      <c r="K80" s="105">
        <v>104.1697147037308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5</v>
      </c>
      <c r="D82" s="94">
        <v>5</v>
      </c>
      <c r="E82" s="94">
        <v>5</v>
      </c>
      <c r="F82" s="95"/>
      <c r="G82" s="95"/>
      <c r="H82" s="219">
        <v>0.113</v>
      </c>
      <c r="I82" s="219">
        <v>0.123</v>
      </c>
      <c r="J82" s="219">
        <v>0.123</v>
      </c>
      <c r="K82" s="96"/>
    </row>
    <row r="83" spans="1:11" s="97" customFormat="1" ht="11.25" customHeight="1">
      <c r="A83" s="99" t="s">
        <v>65</v>
      </c>
      <c r="B83" s="93"/>
      <c r="C83" s="94">
        <v>8</v>
      </c>
      <c r="D83" s="94">
        <v>8</v>
      </c>
      <c r="E83" s="94"/>
      <c r="F83" s="95"/>
      <c r="G83" s="95"/>
      <c r="H83" s="219">
        <v>0.122</v>
      </c>
      <c r="I83" s="219">
        <v>0.122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13</v>
      </c>
      <c r="D84" s="102">
        <v>13</v>
      </c>
      <c r="E84" s="102">
        <v>5</v>
      </c>
      <c r="F84" s="103">
        <v>38.46153846153846</v>
      </c>
      <c r="G84" s="104"/>
      <c r="H84" s="220">
        <v>0.235</v>
      </c>
      <c r="I84" s="221">
        <v>0.245</v>
      </c>
      <c r="J84" s="221">
        <v>0.123</v>
      </c>
      <c r="K84" s="105">
        <v>50.204081632653065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258</v>
      </c>
      <c r="D87" s="117">
        <v>252</v>
      </c>
      <c r="E87" s="117">
        <v>228.09</v>
      </c>
      <c r="F87" s="118">
        <f>IF(D87&gt;0,100*E87/D87,0)</f>
        <v>90.51190476190476</v>
      </c>
      <c r="G87" s="104"/>
      <c r="H87" s="224">
        <v>4.8100000000000005</v>
      </c>
      <c r="I87" s="225">
        <v>4.252</v>
      </c>
      <c r="J87" s="225">
        <v>4.123</v>
      </c>
      <c r="K87" s="118">
        <f>IF(I87&gt;0,100*J87/I87,0)</f>
        <v>96.96613358419567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5" zoomScaleSheetLayoutView="95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102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0.075</v>
      </c>
      <c r="I39" s="221">
        <v>0.06</v>
      </c>
      <c r="J39" s="221">
        <v>0.065</v>
      </c>
      <c r="K39" s="105">
        <v>108.33333333333334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6.572</v>
      </c>
      <c r="I61" s="219">
        <v>7.57</v>
      </c>
      <c r="J61" s="219">
        <v>7.6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0.29</v>
      </c>
      <c r="I62" s="219">
        <v>0.415</v>
      </c>
      <c r="J62" s="219">
        <v>0.483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15.399</v>
      </c>
      <c r="I63" s="219">
        <v>13.937</v>
      </c>
      <c r="J63" s="219">
        <v>15.33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22.261</v>
      </c>
      <c r="I64" s="221">
        <v>21.922</v>
      </c>
      <c r="J64" s="221">
        <v>23.413</v>
      </c>
      <c r="K64" s="105">
        <v>106.80138673478697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26.5</v>
      </c>
      <c r="I66" s="221">
        <v>28.762</v>
      </c>
      <c r="J66" s="221">
        <v>30.824</v>
      </c>
      <c r="K66" s="105">
        <v>107.16918155900146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1.106</v>
      </c>
      <c r="I72" s="219">
        <v>1.186</v>
      </c>
      <c r="J72" s="219">
        <v>1.596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5.929</v>
      </c>
      <c r="I73" s="219">
        <v>4.93</v>
      </c>
      <c r="J73" s="219">
        <v>5.786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2.202</v>
      </c>
      <c r="I74" s="219">
        <v>2.229</v>
      </c>
      <c r="J74" s="219">
        <v>1.895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0.066</v>
      </c>
      <c r="I75" s="219">
        <v>0.066</v>
      </c>
      <c r="J75" s="219">
        <v>0.1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4.242</v>
      </c>
      <c r="I76" s="219">
        <v>4.284</v>
      </c>
      <c r="J76" s="219">
        <v>4.486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0.735</v>
      </c>
      <c r="I78" s="219">
        <v>1.142</v>
      </c>
      <c r="J78" s="219">
        <v>1.117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10.069</v>
      </c>
      <c r="I79" s="219">
        <v>13.34</v>
      </c>
      <c r="J79" s="219">
        <v>13.8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24.349000000000004</v>
      </c>
      <c r="I80" s="221">
        <v>27.177</v>
      </c>
      <c r="J80" s="221">
        <v>28.78</v>
      </c>
      <c r="K80" s="105">
        <v>105.89836994517422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0.108</v>
      </c>
      <c r="I82" s="219">
        <v>0.111</v>
      </c>
      <c r="J82" s="219">
        <v>0.111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0.108</v>
      </c>
      <c r="I84" s="221">
        <v>0.111</v>
      </c>
      <c r="J84" s="221">
        <v>0.111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73.293</v>
      </c>
      <c r="I87" s="225">
        <v>78.032</v>
      </c>
      <c r="J87" s="225">
        <v>83.19300000000001</v>
      </c>
      <c r="K87" s="118">
        <f>IF(I87&gt;0,100*J87/I87,0)</f>
        <v>106.61395324994876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107" zoomScaleSheetLayoutView="107" zoomScalePageLayoutView="0" workbookViewId="0" topLeftCell="A1">
      <selection activeCell="C7" sqref="C7:D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103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5.225</v>
      </c>
      <c r="I36" s="219">
        <v>6.2</v>
      </c>
      <c r="J36" s="219">
        <v>3.458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5.225</v>
      </c>
      <c r="I37" s="221">
        <v>6.2</v>
      </c>
      <c r="J37" s="221">
        <v>3.458</v>
      </c>
      <c r="K37" s="105">
        <v>55.774193548387096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7.105</v>
      </c>
      <c r="I61" s="219">
        <v>5.654</v>
      </c>
      <c r="J61" s="219">
        <v>7.836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2.612</v>
      </c>
      <c r="I62" s="219">
        <v>1.379</v>
      </c>
      <c r="J62" s="219">
        <v>2.249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179.449</v>
      </c>
      <c r="I63" s="219">
        <v>123.081</v>
      </c>
      <c r="J63" s="219">
        <v>164.493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189.16600000000003</v>
      </c>
      <c r="I64" s="221">
        <v>130.114</v>
      </c>
      <c r="J64" s="221">
        <v>174.578</v>
      </c>
      <c r="K64" s="105">
        <v>134.17310973454047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2</v>
      </c>
      <c r="I66" s="221">
        <v>1.3</v>
      </c>
      <c r="J66" s="221">
        <v>2.38</v>
      </c>
      <c r="K66" s="105">
        <v>183.07692307692307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1.238</v>
      </c>
      <c r="I72" s="219">
        <v>0.632</v>
      </c>
      <c r="J72" s="219">
        <v>1.764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1.343</v>
      </c>
      <c r="I73" s="219">
        <v>0.93</v>
      </c>
      <c r="J73" s="219">
        <v>0.966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0.08</v>
      </c>
      <c r="I74" s="219">
        <v>0.065</v>
      </c>
      <c r="J74" s="219">
        <v>0.074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/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6.938</v>
      </c>
      <c r="I76" s="219">
        <v>10.544</v>
      </c>
      <c r="J76" s="219">
        <v>15.362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0.502</v>
      </c>
      <c r="I78" s="219">
        <v>0.823</v>
      </c>
      <c r="J78" s="219">
        <v>0.794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7.147</v>
      </c>
      <c r="I79" s="219">
        <v>5.4</v>
      </c>
      <c r="J79" s="219">
        <v>8.981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17.248</v>
      </c>
      <c r="I80" s="221">
        <v>18.394000000000002</v>
      </c>
      <c r="J80" s="221">
        <v>27.941000000000003</v>
      </c>
      <c r="K80" s="105">
        <v>151.90279438947482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0.218</v>
      </c>
      <c r="I82" s="219">
        <v>0.212</v>
      </c>
      <c r="J82" s="219">
        <v>0.214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0.16</v>
      </c>
      <c r="I83" s="219">
        <v>0.186</v>
      </c>
      <c r="J83" s="219">
        <v>0.19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0.378</v>
      </c>
      <c r="I84" s="221">
        <v>0.398</v>
      </c>
      <c r="J84" s="221">
        <v>0.404</v>
      </c>
      <c r="K84" s="105">
        <v>101.50753768844223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214.017</v>
      </c>
      <c r="I87" s="225">
        <v>156.406</v>
      </c>
      <c r="J87" s="225">
        <v>208.761</v>
      </c>
      <c r="K87" s="118">
        <f>IF(I87&gt;0,100*J87/I87,0)</f>
        <v>133.47377977826937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4" zoomScaleSheetLayoutView="94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104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110.2</v>
      </c>
      <c r="I36" s="219">
        <v>120</v>
      </c>
      <c r="J36" s="219">
        <v>77.814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110.2</v>
      </c>
      <c r="I37" s="221">
        <v>120</v>
      </c>
      <c r="J37" s="221">
        <v>77.814</v>
      </c>
      <c r="K37" s="105">
        <v>64.845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0.87</v>
      </c>
      <c r="I39" s="221">
        <v>0.79</v>
      </c>
      <c r="J39" s="221">
        <v>0.75</v>
      </c>
      <c r="K39" s="105">
        <v>94.9367088607595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55.683</v>
      </c>
      <c r="I61" s="219">
        <v>38.987</v>
      </c>
      <c r="J61" s="219">
        <v>52.962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587.278</v>
      </c>
      <c r="I62" s="219">
        <v>423.409</v>
      </c>
      <c r="J62" s="219">
        <v>551.69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550.239</v>
      </c>
      <c r="I63" s="219">
        <v>398.125</v>
      </c>
      <c r="J63" s="219">
        <v>471.774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1193.2</v>
      </c>
      <c r="I64" s="221">
        <v>860.521</v>
      </c>
      <c r="J64" s="221">
        <v>1076.426</v>
      </c>
      <c r="K64" s="105">
        <v>125.09003266625683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78.65</v>
      </c>
      <c r="I66" s="221">
        <v>82</v>
      </c>
      <c r="J66" s="221">
        <v>82.343</v>
      </c>
      <c r="K66" s="105">
        <v>100.41829268292685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>
        <v>0.07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>
        <v>0.07</v>
      </c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42.843</v>
      </c>
      <c r="I72" s="219">
        <v>17.953</v>
      </c>
      <c r="J72" s="219">
        <v>31.618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3.432</v>
      </c>
      <c r="I73" s="219">
        <v>1.669</v>
      </c>
      <c r="J73" s="219">
        <v>3.798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5.011</v>
      </c>
      <c r="I74" s="219">
        <v>2.893</v>
      </c>
      <c r="J74" s="219">
        <v>7.601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0.232</v>
      </c>
      <c r="I75" s="219">
        <v>0.263</v>
      </c>
      <c r="J75" s="219">
        <v>0.369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68.234</v>
      </c>
      <c r="I76" s="219">
        <v>123.317</v>
      </c>
      <c r="J76" s="219">
        <v>133.745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16.657</v>
      </c>
      <c r="I78" s="219">
        <v>24.754</v>
      </c>
      <c r="J78" s="219">
        <v>25.595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24.478</v>
      </c>
      <c r="I79" s="219">
        <v>38.147</v>
      </c>
      <c r="J79" s="219">
        <v>37.935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160.88700000000003</v>
      </c>
      <c r="I80" s="221">
        <v>208.99599999999998</v>
      </c>
      <c r="J80" s="221">
        <v>240.661</v>
      </c>
      <c r="K80" s="105">
        <v>115.15100767478803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0.179</v>
      </c>
      <c r="I82" s="219">
        <v>0.186</v>
      </c>
      <c r="J82" s="219">
        <v>0.188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0.075</v>
      </c>
      <c r="I83" s="219">
        <v>0.075</v>
      </c>
      <c r="J83" s="219">
        <v>0.075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0.254</v>
      </c>
      <c r="I84" s="221">
        <v>0.261</v>
      </c>
      <c r="J84" s="221">
        <v>0.263</v>
      </c>
      <c r="K84" s="105">
        <v>100.76628352490421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1544.061</v>
      </c>
      <c r="I87" s="225">
        <v>1272.5679999999998</v>
      </c>
      <c r="J87" s="225">
        <v>1478.327</v>
      </c>
      <c r="K87" s="118">
        <f>IF(I87&gt;0,100*J87/I87,0)</f>
        <v>116.16880198150514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2" zoomScaleSheetLayoutView="9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6384" width="9.8515625" style="63" customWidth="1"/>
  </cols>
  <sheetData>
    <row r="1" spans="1:11" s="1" customFormat="1" ht="12.7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259" t="s">
        <v>69</v>
      </c>
      <c r="K2" s="25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60" t="s">
        <v>2</v>
      </c>
      <c r="D4" s="261"/>
      <c r="E4" s="261"/>
      <c r="F4" s="262"/>
      <c r="G4" s="10"/>
      <c r="H4" s="263" t="s">
        <v>3</v>
      </c>
      <c r="I4" s="264"/>
      <c r="J4" s="264"/>
      <c r="K4" s="265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2017</v>
      </c>
      <c r="D6" s="17">
        <f>E6-1</f>
        <v>2018</v>
      </c>
      <c r="E6" s="17">
        <v>2019</v>
      </c>
      <c r="F6" s="18">
        <f>E6</f>
        <v>2019</v>
      </c>
      <c r="G6" s="19"/>
      <c r="H6" s="16">
        <f>J6-2</f>
        <v>2017</v>
      </c>
      <c r="I6" s="17">
        <f>J6-1</f>
        <v>2018</v>
      </c>
      <c r="J6" s="17">
        <v>2019</v>
      </c>
      <c r="K6" s="18">
        <f>J6</f>
        <v>2019</v>
      </c>
    </row>
    <row r="7" spans="1:11" s="11" customFormat="1" ht="11.25" customHeight="1" thickBot="1">
      <c r="A7" s="20"/>
      <c r="B7" s="9"/>
      <c r="C7" s="21" t="s">
        <v>6</v>
      </c>
      <c r="D7" s="22" t="s">
        <v>6</v>
      </c>
      <c r="E7" s="22">
        <v>10</v>
      </c>
      <c r="F7" s="23" t="str">
        <f>CONCATENATE(D6,"=100")</f>
        <v>2018=100</v>
      </c>
      <c r="G7" s="24"/>
      <c r="H7" s="21" t="s">
        <v>6</v>
      </c>
      <c r="I7" s="22" t="s">
        <v>6</v>
      </c>
      <c r="J7" s="22"/>
      <c r="K7" s="23" t="str">
        <f>CONCATENATE(I6,"=100")</f>
        <v>2018=100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1209</v>
      </c>
      <c r="D9" s="31">
        <v>1209</v>
      </c>
      <c r="E9" s="31">
        <v>1209</v>
      </c>
      <c r="F9" s="32"/>
      <c r="G9" s="32"/>
      <c r="H9" s="212">
        <v>4.44</v>
      </c>
      <c r="I9" s="212">
        <v>4.533</v>
      </c>
      <c r="J9" s="212"/>
      <c r="K9" s="33"/>
    </row>
    <row r="10" spans="1:11" s="34" customFormat="1" ht="11.25" customHeight="1">
      <c r="A10" s="36" t="s">
        <v>8</v>
      </c>
      <c r="B10" s="30"/>
      <c r="C10" s="31">
        <v>1912</v>
      </c>
      <c r="D10" s="31">
        <v>1816</v>
      </c>
      <c r="E10" s="31">
        <v>1816</v>
      </c>
      <c r="F10" s="32"/>
      <c r="G10" s="32"/>
      <c r="H10" s="212">
        <v>4.4958</v>
      </c>
      <c r="I10" s="212">
        <v>4.213</v>
      </c>
      <c r="J10" s="212"/>
      <c r="K10" s="33"/>
    </row>
    <row r="11" spans="1:11" s="34" customFormat="1" ht="11.25" customHeight="1">
      <c r="A11" s="29" t="s">
        <v>9</v>
      </c>
      <c r="B11" s="30"/>
      <c r="C11" s="31">
        <v>6645</v>
      </c>
      <c r="D11" s="31">
        <v>10256</v>
      </c>
      <c r="E11" s="31">
        <v>10256</v>
      </c>
      <c r="F11" s="32"/>
      <c r="G11" s="32"/>
      <c r="H11" s="212">
        <v>14.284</v>
      </c>
      <c r="I11" s="212">
        <v>24.922</v>
      </c>
      <c r="J11" s="212"/>
      <c r="K11" s="33"/>
    </row>
    <row r="12" spans="1:11" s="34" customFormat="1" ht="11.25" customHeight="1">
      <c r="A12" s="36" t="s">
        <v>10</v>
      </c>
      <c r="B12" s="30"/>
      <c r="C12" s="31">
        <v>230</v>
      </c>
      <c r="D12" s="31">
        <v>230</v>
      </c>
      <c r="E12" s="31">
        <v>230</v>
      </c>
      <c r="F12" s="32"/>
      <c r="G12" s="32"/>
      <c r="H12" s="212">
        <v>0.489</v>
      </c>
      <c r="I12" s="212">
        <v>0.495</v>
      </c>
      <c r="J12" s="212"/>
      <c r="K12" s="33"/>
    </row>
    <row r="13" spans="1:11" s="43" customFormat="1" ht="11.25" customHeight="1">
      <c r="A13" s="37" t="s">
        <v>11</v>
      </c>
      <c r="B13" s="38"/>
      <c r="C13" s="39">
        <v>9996</v>
      </c>
      <c r="D13" s="39">
        <v>13511</v>
      </c>
      <c r="E13" s="39">
        <v>13511</v>
      </c>
      <c r="F13" s="40">
        <v>100</v>
      </c>
      <c r="G13" s="41"/>
      <c r="H13" s="213">
        <v>23.7088</v>
      </c>
      <c r="I13" s="214">
        <v>34.163</v>
      </c>
      <c r="J13" s="214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12"/>
      <c r="I14" s="212"/>
      <c r="J14" s="212"/>
      <c r="K14" s="33"/>
    </row>
    <row r="15" spans="1:11" s="43" customFormat="1" ht="11.25" customHeight="1">
      <c r="A15" s="37" t="s">
        <v>12</v>
      </c>
      <c r="B15" s="38"/>
      <c r="C15" s="39">
        <v>45</v>
      </c>
      <c r="D15" s="39">
        <v>50</v>
      </c>
      <c r="E15" s="39">
        <v>50</v>
      </c>
      <c r="F15" s="40">
        <v>100</v>
      </c>
      <c r="G15" s="41"/>
      <c r="H15" s="213">
        <v>0.054</v>
      </c>
      <c r="I15" s="214">
        <v>0.07</v>
      </c>
      <c r="J15" s="214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12"/>
      <c r="I16" s="212"/>
      <c r="J16" s="212"/>
      <c r="K16" s="33"/>
    </row>
    <row r="17" spans="1:11" s="43" customFormat="1" ht="11.25" customHeight="1">
      <c r="A17" s="37" t="s">
        <v>13</v>
      </c>
      <c r="B17" s="38"/>
      <c r="C17" s="39">
        <v>775</v>
      </c>
      <c r="D17" s="39">
        <v>770</v>
      </c>
      <c r="E17" s="39">
        <v>770</v>
      </c>
      <c r="F17" s="40">
        <v>100</v>
      </c>
      <c r="G17" s="41"/>
      <c r="H17" s="213">
        <v>0.591</v>
      </c>
      <c r="I17" s="214">
        <v>1.63</v>
      </c>
      <c r="J17" s="21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12"/>
      <c r="I18" s="212"/>
      <c r="J18" s="212"/>
      <c r="K18" s="33"/>
    </row>
    <row r="19" spans="1:11" s="34" customFormat="1" ht="11.25" customHeight="1">
      <c r="A19" s="29" t="s">
        <v>14</v>
      </c>
      <c r="B19" s="30"/>
      <c r="C19" s="31">
        <v>23951</v>
      </c>
      <c r="D19" s="31">
        <v>24024</v>
      </c>
      <c r="E19" s="31">
        <v>24024</v>
      </c>
      <c r="F19" s="32"/>
      <c r="G19" s="32"/>
      <c r="H19" s="212">
        <v>143.706</v>
      </c>
      <c r="I19" s="212">
        <v>132.132</v>
      </c>
      <c r="J19" s="21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212"/>
      <c r="I20" s="212"/>
      <c r="J20" s="21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212"/>
      <c r="I21" s="212"/>
      <c r="J21" s="212"/>
      <c r="K21" s="33"/>
    </row>
    <row r="22" spans="1:11" s="43" customFormat="1" ht="11.25" customHeight="1">
      <c r="A22" s="37" t="s">
        <v>17</v>
      </c>
      <c r="B22" s="38"/>
      <c r="C22" s="39">
        <v>23951</v>
      </c>
      <c r="D22" s="39">
        <v>24024</v>
      </c>
      <c r="E22" s="39">
        <v>24024</v>
      </c>
      <c r="F22" s="40">
        <v>100</v>
      </c>
      <c r="G22" s="41"/>
      <c r="H22" s="213">
        <v>143.706</v>
      </c>
      <c r="I22" s="214">
        <v>132.132</v>
      </c>
      <c r="J22" s="21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12"/>
      <c r="I23" s="212"/>
      <c r="J23" s="212"/>
      <c r="K23" s="33"/>
    </row>
    <row r="24" spans="1:11" s="43" customFormat="1" ht="11.25" customHeight="1">
      <c r="A24" s="37" t="s">
        <v>18</v>
      </c>
      <c r="B24" s="38"/>
      <c r="C24" s="39">
        <v>72878</v>
      </c>
      <c r="D24" s="39">
        <v>77716</v>
      </c>
      <c r="E24" s="39">
        <v>77000</v>
      </c>
      <c r="F24" s="40">
        <v>99.07869679345309</v>
      </c>
      <c r="G24" s="41"/>
      <c r="H24" s="213">
        <v>347.544</v>
      </c>
      <c r="I24" s="214">
        <v>381.398</v>
      </c>
      <c r="J24" s="21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12"/>
      <c r="I25" s="212"/>
      <c r="J25" s="212"/>
      <c r="K25" s="33"/>
    </row>
    <row r="26" spans="1:11" s="43" customFormat="1" ht="11.25" customHeight="1">
      <c r="A26" s="37" t="s">
        <v>19</v>
      </c>
      <c r="B26" s="38"/>
      <c r="C26" s="39">
        <v>28000</v>
      </c>
      <c r="D26" s="39">
        <v>31500</v>
      </c>
      <c r="E26" s="39">
        <v>31000</v>
      </c>
      <c r="F26" s="40">
        <v>98.41269841269842</v>
      </c>
      <c r="G26" s="41"/>
      <c r="H26" s="213">
        <v>95</v>
      </c>
      <c r="I26" s="214">
        <v>158</v>
      </c>
      <c r="J26" s="214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12"/>
      <c r="I27" s="212"/>
      <c r="J27" s="212"/>
      <c r="K27" s="33"/>
    </row>
    <row r="28" spans="1:11" s="34" customFormat="1" ht="11.25" customHeight="1">
      <c r="A28" s="36" t="s">
        <v>20</v>
      </c>
      <c r="B28" s="30"/>
      <c r="C28" s="31">
        <v>54055</v>
      </c>
      <c r="D28" s="31">
        <v>63537</v>
      </c>
      <c r="E28" s="31">
        <v>63500</v>
      </c>
      <c r="F28" s="32"/>
      <c r="G28" s="32"/>
      <c r="H28" s="212">
        <v>219.242</v>
      </c>
      <c r="I28" s="212">
        <v>292.101</v>
      </c>
      <c r="J28" s="212"/>
      <c r="K28" s="33"/>
    </row>
    <row r="29" spans="1:11" s="34" customFormat="1" ht="11.25" customHeight="1">
      <c r="A29" s="36" t="s">
        <v>21</v>
      </c>
      <c r="B29" s="30"/>
      <c r="C29" s="31">
        <v>37860</v>
      </c>
      <c r="D29" s="31">
        <v>35079</v>
      </c>
      <c r="E29" s="31">
        <v>35079</v>
      </c>
      <c r="F29" s="32"/>
      <c r="G29" s="32"/>
      <c r="H29" s="212">
        <v>60.618</v>
      </c>
      <c r="I29" s="212">
        <v>84.324</v>
      </c>
      <c r="J29" s="212"/>
      <c r="K29" s="33"/>
    </row>
    <row r="30" spans="1:11" s="34" customFormat="1" ht="11.25" customHeight="1">
      <c r="A30" s="36" t="s">
        <v>22</v>
      </c>
      <c r="B30" s="30"/>
      <c r="C30" s="31">
        <v>45300</v>
      </c>
      <c r="D30" s="31">
        <v>47514</v>
      </c>
      <c r="E30" s="31">
        <v>47600</v>
      </c>
      <c r="F30" s="32"/>
      <c r="G30" s="32"/>
      <c r="H30" s="212">
        <v>115.31</v>
      </c>
      <c r="I30" s="212">
        <v>156.671</v>
      </c>
      <c r="J30" s="212"/>
      <c r="K30" s="33"/>
    </row>
    <row r="31" spans="1:11" s="43" customFormat="1" ht="11.25" customHeight="1">
      <c r="A31" s="44" t="s">
        <v>23</v>
      </c>
      <c r="B31" s="38"/>
      <c r="C31" s="39">
        <v>137215</v>
      </c>
      <c r="D31" s="39">
        <v>146130</v>
      </c>
      <c r="E31" s="39">
        <v>146179</v>
      </c>
      <c r="F31" s="40">
        <v>100.03353178676521</v>
      </c>
      <c r="G31" s="41"/>
      <c r="H31" s="213">
        <v>395.17</v>
      </c>
      <c r="I31" s="214">
        <v>533.096</v>
      </c>
      <c r="J31" s="214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12"/>
      <c r="I32" s="212"/>
      <c r="J32" s="212"/>
      <c r="K32" s="33"/>
    </row>
    <row r="33" spans="1:11" s="34" customFormat="1" ht="11.25" customHeight="1">
      <c r="A33" s="36" t="s">
        <v>24</v>
      </c>
      <c r="B33" s="30"/>
      <c r="C33" s="31">
        <v>24900</v>
      </c>
      <c r="D33" s="31">
        <v>23000</v>
      </c>
      <c r="E33" s="31">
        <v>21800</v>
      </c>
      <c r="F33" s="32"/>
      <c r="G33" s="32"/>
      <c r="H33" s="212">
        <v>86.824</v>
      </c>
      <c r="I33" s="212">
        <v>91.57</v>
      </c>
      <c r="J33" s="212"/>
      <c r="K33" s="33"/>
    </row>
    <row r="34" spans="1:11" s="34" customFormat="1" ht="11.25" customHeight="1">
      <c r="A34" s="36" t="s">
        <v>25</v>
      </c>
      <c r="B34" s="30"/>
      <c r="C34" s="31">
        <v>11400</v>
      </c>
      <c r="D34" s="31">
        <v>11800</v>
      </c>
      <c r="E34" s="31">
        <v>11800</v>
      </c>
      <c r="F34" s="32"/>
      <c r="G34" s="32"/>
      <c r="H34" s="212">
        <v>32</v>
      </c>
      <c r="I34" s="212">
        <v>50</v>
      </c>
      <c r="J34" s="212"/>
      <c r="K34" s="33"/>
    </row>
    <row r="35" spans="1:11" s="34" customFormat="1" ht="11.25" customHeight="1">
      <c r="A35" s="36" t="s">
        <v>26</v>
      </c>
      <c r="B35" s="30"/>
      <c r="C35" s="31">
        <v>45000</v>
      </c>
      <c r="D35" s="31">
        <v>50000</v>
      </c>
      <c r="E35" s="31">
        <v>45000</v>
      </c>
      <c r="F35" s="32"/>
      <c r="G35" s="32"/>
      <c r="H35" s="212">
        <v>140</v>
      </c>
      <c r="I35" s="212">
        <v>220</v>
      </c>
      <c r="J35" s="212"/>
      <c r="K35" s="33"/>
    </row>
    <row r="36" spans="1:11" s="34" customFormat="1" ht="11.25" customHeight="1">
      <c r="A36" s="36" t="s">
        <v>27</v>
      </c>
      <c r="B36" s="30"/>
      <c r="C36" s="31">
        <v>6846</v>
      </c>
      <c r="D36" s="31">
        <v>5591</v>
      </c>
      <c r="E36" s="31">
        <v>5591</v>
      </c>
      <c r="F36" s="32"/>
      <c r="G36" s="32"/>
      <c r="H36" s="212">
        <v>24</v>
      </c>
      <c r="I36" s="212">
        <v>18.164</v>
      </c>
      <c r="J36" s="212"/>
      <c r="K36" s="33"/>
    </row>
    <row r="37" spans="1:11" s="43" customFormat="1" ht="11.25" customHeight="1">
      <c r="A37" s="37" t="s">
        <v>28</v>
      </c>
      <c r="B37" s="38"/>
      <c r="C37" s="39">
        <v>88146</v>
      </c>
      <c r="D37" s="39">
        <v>90391</v>
      </c>
      <c r="E37" s="39">
        <v>84191</v>
      </c>
      <c r="F37" s="40">
        <v>93.14091004635418</v>
      </c>
      <c r="G37" s="41"/>
      <c r="H37" s="213">
        <v>282.824</v>
      </c>
      <c r="I37" s="214">
        <v>379.734</v>
      </c>
      <c r="J37" s="21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12"/>
      <c r="I38" s="212"/>
      <c r="J38" s="212"/>
      <c r="K38" s="33"/>
    </row>
    <row r="39" spans="1:11" s="43" customFormat="1" ht="11.25" customHeight="1">
      <c r="A39" s="37" t="s">
        <v>29</v>
      </c>
      <c r="B39" s="38"/>
      <c r="C39" s="39">
        <v>5100</v>
      </c>
      <c r="D39" s="39">
        <v>5415</v>
      </c>
      <c r="E39" s="39">
        <v>5415</v>
      </c>
      <c r="F39" s="40">
        <v>100</v>
      </c>
      <c r="G39" s="41"/>
      <c r="H39" s="213">
        <v>8.2</v>
      </c>
      <c r="I39" s="214">
        <v>8</v>
      </c>
      <c r="J39" s="214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12"/>
      <c r="I40" s="212"/>
      <c r="J40" s="212"/>
      <c r="K40" s="33"/>
    </row>
    <row r="41" spans="1:11" s="34" customFormat="1" ht="11.25" customHeight="1">
      <c r="A41" s="29" t="s">
        <v>30</v>
      </c>
      <c r="B41" s="30"/>
      <c r="C41" s="31">
        <v>35781</v>
      </c>
      <c r="D41" s="31">
        <v>34845</v>
      </c>
      <c r="E41" s="31">
        <v>37550</v>
      </c>
      <c r="F41" s="32"/>
      <c r="G41" s="32"/>
      <c r="H41" s="212">
        <v>27.589</v>
      </c>
      <c r="I41" s="212">
        <v>119.887</v>
      </c>
      <c r="J41" s="212"/>
      <c r="K41" s="33"/>
    </row>
    <row r="42" spans="1:11" s="34" customFormat="1" ht="11.25" customHeight="1">
      <c r="A42" s="36" t="s">
        <v>31</v>
      </c>
      <c r="B42" s="30"/>
      <c r="C42" s="31">
        <v>219392</v>
      </c>
      <c r="D42" s="31">
        <v>221291</v>
      </c>
      <c r="E42" s="31">
        <v>220300</v>
      </c>
      <c r="F42" s="32"/>
      <c r="G42" s="32"/>
      <c r="H42" s="212">
        <v>590.404</v>
      </c>
      <c r="I42" s="212">
        <v>1017.661</v>
      </c>
      <c r="J42" s="212"/>
      <c r="K42" s="33"/>
    </row>
    <row r="43" spans="1:11" s="34" customFormat="1" ht="11.25" customHeight="1">
      <c r="A43" s="36" t="s">
        <v>32</v>
      </c>
      <c r="B43" s="30"/>
      <c r="C43" s="31">
        <v>61380</v>
      </c>
      <c r="D43" s="31">
        <v>64730</v>
      </c>
      <c r="E43" s="31">
        <v>60000</v>
      </c>
      <c r="F43" s="32"/>
      <c r="G43" s="32"/>
      <c r="H43" s="212">
        <v>131.816</v>
      </c>
      <c r="I43" s="212">
        <v>314.024</v>
      </c>
      <c r="J43" s="212"/>
      <c r="K43" s="33"/>
    </row>
    <row r="44" spans="1:11" s="34" customFormat="1" ht="11.25" customHeight="1">
      <c r="A44" s="36" t="s">
        <v>33</v>
      </c>
      <c r="B44" s="30"/>
      <c r="C44" s="31">
        <v>127661</v>
      </c>
      <c r="D44" s="31">
        <v>130200</v>
      </c>
      <c r="E44" s="31">
        <v>130100</v>
      </c>
      <c r="F44" s="32"/>
      <c r="G44" s="32"/>
      <c r="H44" s="212">
        <v>193.195</v>
      </c>
      <c r="I44" s="212">
        <v>553.385</v>
      </c>
      <c r="J44" s="212"/>
      <c r="K44" s="33"/>
    </row>
    <row r="45" spans="1:11" s="34" customFormat="1" ht="11.25" customHeight="1">
      <c r="A45" s="36" t="s">
        <v>34</v>
      </c>
      <c r="B45" s="30"/>
      <c r="C45" s="31">
        <v>59990</v>
      </c>
      <c r="D45" s="31">
        <v>71358</v>
      </c>
      <c r="E45" s="31">
        <v>73000</v>
      </c>
      <c r="F45" s="32"/>
      <c r="G45" s="32"/>
      <c r="H45" s="212">
        <v>79.834</v>
      </c>
      <c r="I45" s="212">
        <v>288.548</v>
      </c>
      <c r="J45" s="212"/>
      <c r="K45" s="33"/>
    </row>
    <row r="46" spans="1:11" s="34" customFormat="1" ht="11.25" customHeight="1">
      <c r="A46" s="36" t="s">
        <v>35</v>
      </c>
      <c r="B46" s="30"/>
      <c r="C46" s="31">
        <v>74319</v>
      </c>
      <c r="D46" s="31">
        <v>72801</v>
      </c>
      <c r="E46" s="31">
        <v>73000</v>
      </c>
      <c r="F46" s="32"/>
      <c r="G46" s="32"/>
      <c r="H46" s="212">
        <v>78.788</v>
      </c>
      <c r="I46" s="212">
        <v>231.864</v>
      </c>
      <c r="J46" s="212"/>
      <c r="K46" s="33"/>
    </row>
    <row r="47" spans="1:11" s="34" customFormat="1" ht="11.25" customHeight="1">
      <c r="A47" s="36" t="s">
        <v>36</v>
      </c>
      <c r="B47" s="30"/>
      <c r="C47" s="31">
        <v>96081</v>
      </c>
      <c r="D47" s="31">
        <v>100353</v>
      </c>
      <c r="E47" s="31">
        <v>102000</v>
      </c>
      <c r="F47" s="32"/>
      <c r="G47" s="32"/>
      <c r="H47" s="212">
        <v>172.691</v>
      </c>
      <c r="I47" s="212">
        <v>368.459</v>
      </c>
      <c r="J47" s="212"/>
      <c r="K47" s="33"/>
    </row>
    <row r="48" spans="1:11" s="34" customFormat="1" ht="11.25" customHeight="1">
      <c r="A48" s="36" t="s">
        <v>37</v>
      </c>
      <c r="B48" s="30"/>
      <c r="C48" s="31">
        <v>105465</v>
      </c>
      <c r="D48" s="31">
        <v>107616</v>
      </c>
      <c r="E48" s="31">
        <v>107600</v>
      </c>
      <c r="F48" s="32"/>
      <c r="G48" s="32"/>
      <c r="H48" s="212">
        <v>127.875</v>
      </c>
      <c r="I48" s="212">
        <v>434.661</v>
      </c>
      <c r="J48" s="212"/>
      <c r="K48" s="33"/>
    </row>
    <row r="49" spans="1:11" s="34" customFormat="1" ht="11.25" customHeight="1">
      <c r="A49" s="36" t="s">
        <v>38</v>
      </c>
      <c r="B49" s="30"/>
      <c r="C49" s="31">
        <v>70529</v>
      </c>
      <c r="D49" s="31">
        <v>67844</v>
      </c>
      <c r="E49" s="31">
        <v>65000</v>
      </c>
      <c r="F49" s="32"/>
      <c r="G49" s="32"/>
      <c r="H49" s="212">
        <v>83.814</v>
      </c>
      <c r="I49" s="212">
        <v>257.839</v>
      </c>
      <c r="J49" s="212"/>
      <c r="K49" s="33"/>
    </row>
    <row r="50" spans="1:11" s="43" customFormat="1" ht="11.25" customHeight="1">
      <c r="A50" s="44" t="s">
        <v>39</v>
      </c>
      <c r="B50" s="38"/>
      <c r="C50" s="39">
        <v>850598</v>
      </c>
      <c r="D50" s="39">
        <v>871038</v>
      </c>
      <c r="E50" s="39">
        <v>868550</v>
      </c>
      <c r="F50" s="40">
        <v>99.71436378206232</v>
      </c>
      <c r="G50" s="41"/>
      <c r="H50" s="213">
        <v>1486.006</v>
      </c>
      <c r="I50" s="214">
        <v>3586.328</v>
      </c>
      <c r="J50" s="214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12"/>
      <c r="I51" s="212"/>
      <c r="J51" s="212"/>
      <c r="K51" s="33"/>
    </row>
    <row r="52" spans="1:11" s="43" customFormat="1" ht="11.25" customHeight="1">
      <c r="A52" s="37" t="s">
        <v>40</v>
      </c>
      <c r="B52" s="38"/>
      <c r="C52" s="39">
        <v>24158</v>
      </c>
      <c r="D52" s="39">
        <v>24158</v>
      </c>
      <c r="E52" s="39">
        <v>24158</v>
      </c>
      <c r="F52" s="40">
        <v>100</v>
      </c>
      <c r="G52" s="41"/>
      <c r="H52" s="213">
        <v>64.283</v>
      </c>
      <c r="I52" s="214">
        <v>64.283</v>
      </c>
      <c r="J52" s="214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12"/>
      <c r="I53" s="212"/>
      <c r="J53" s="212"/>
      <c r="K53" s="33"/>
    </row>
    <row r="54" spans="1:11" s="34" customFormat="1" ht="11.25" customHeight="1">
      <c r="A54" s="36" t="s">
        <v>41</v>
      </c>
      <c r="B54" s="30"/>
      <c r="C54" s="31">
        <v>64268</v>
      </c>
      <c r="D54" s="31">
        <v>59821</v>
      </c>
      <c r="E54" s="31">
        <v>60000</v>
      </c>
      <c r="F54" s="32"/>
      <c r="G54" s="32"/>
      <c r="H54" s="212">
        <v>173.605</v>
      </c>
      <c r="I54" s="212">
        <v>213.849</v>
      </c>
      <c r="J54" s="212"/>
      <c r="K54" s="33"/>
    </row>
    <row r="55" spans="1:11" s="34" customFormat="1" ht="11.25" customHeight="1">
      <c r="A55" s="36" t="s">
        <v>42</v>
      </c>
      <c r="B55" s="30"/>
      <c r="C55" s="31">
        <v>39000</v>
      </c>
      <c r="D55" s="31">
        <v>38279</v>
      </c>
      <c r="E55" s="31">
        <v>38300</v>
      </c>
      <c r="F55" s="32"/>
      <c r="G55" s="32"/>
      <c r="H55" s="212">
        <v>74.1</v>
      </c>
      <c r="I55" s="212">
        <v>95.702</v>
      </c>
      <c r="J55" s="212"/>
      <c r="K55" s="33"/>
    </row>
    <row r="56" spans="1:11" s="34" customFormat="1" ht="11.25" customHeight="1">
      <c r="A56" s="36" t="s">
        <v>43</v>
      </c>
      <c r="B56" s="30"/>
      <c r="C56" s="31">
        <v>38766</v>
      </c>
      <c r="D56" s="31">
        <v>32830</v>
      </c>
      <c r="E56" s="31">
        <v>37500</v>
      </c>
      <c r="F56" s="32"/>
      <c r="G56" s="32"/>
      <c r="H56" s="212">
        <v>90.436</v>
      </c>
      <c r="I56" s="212">
        <v>89.954</v>
      </c>
      <c r="J56" s="212"/>
      <c r="K56" s="33"/>
    </row>
    <row r="57" spans="1:11" s="34" customFormat="1" ht="11.25" customHeight="1">
      <c r="A57" s="36" t="s">
        <v>44</v>
      </c>
      <c r="B57" s="30"/>
      <c r="C57" s="31">
        <v>58266</v>
      </c>
      <c r="D57" s="31">
        <v>58676</v>
      </c>
      <c r="E57" s="31">
        <v>58676</v>
      </c>
      <c r="F57" s="32"/>
      <c r="G57" s="32"/>
      <c r="H57" s="212">
        <v>147.921</v>
      </c>
      <c r="I57" s="212">
        <v>182.058</v>
      </c>
      <c r="J57" s="212"/>
      <c r="K57" s="33"/>
    </row>
    <row r="58" spans="1:11" s="34" customFormat="1" ht="11.25" customHeight="1">
      <c r="A58" s="36" t="s">
        <v>45</v>
      </c>
      <c r="B58" s="30"/>
      <c r="C58" s="31">
        <v>46711</v>
      </c>
      <c r="D58" s="31">
        <v>44348</v>
      </c>
      <c r="E58" s="31">
        <v>42768</v>
      </c>
      <c r="F58" s="32"/>
      <c r="G58" s="32"/>
      <c r="H58" s="212">
        <v>58.966</v>
      </c>
      <c r="I58" s="212">
        <v>153.33</v>
      </c>
      <c r="J58" s="212"/>
      <c r="K58" s="33"/>
    </row>
    <row r="59" spans="1:11" s="43" customFormat="1" ht="11.25" customHeight="1">
      <c r="A59" s="37" t="s">
        <v>46</v>
      </c>
      <c r="B59" s="38"/>
      <c r="C59" s="39">
        <v>247011</v>
      </c>
      <c r="D59" s="39">
        <v>233954</v>
      </c>
      <c r="E59" s="39">
        <v>237244</v>
      </c>
      <c r="F59" s="40">
        <v>101.40625935012866</v>
      </c>
      <c r="G59" s="41"/>
      <c r="H59" s="213">
        <v>545.0279999999999</v>
      </c>
      <c r="I59" s="214">
        <v>734.893</v>
      </c>
      <c r="J59" s="214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12"/>
      <c r="I60" s="212"/>
      <c r="J60" s="212"/>
      <c r="K60" s="33"/>
    </row>
    <row r="61" spans="1:11" s="34" customFormat="1" ht="11.25" customHeight="1">
      <c r="A61" s="36" t="s">
        <v>47</v>
      </c>
      <c r="B61" s="30"/>
      <c r="C61" s="31">
        <v>1200</v>
      </c>
      <c r="D61" s="31">
        <v>1100</v>
      </c>
      <c r="E61" s="31">
        <v>1500</v>
      </c>
      <c r="F61" s="32"/>
      <c r="G61" s="32"/>
      <c r="H61" s="212">
        <v>2.85</v>
      </c>
      <c r="I61" s="212">
        <v>2.48</v>
      </c>
      <c r="J61" s="212"/>
      <c r="K61" s="33"/>
    </row>
    <row r="62" spans="1:11" s="34" customFormat="1" ht="11.25" customHeight="1">
      <c r="A62" s="36" t="s">
        <v>48</v>
      </c>
      <c r="B62" s="30"/>
      <c r="C62" s="31">
        <v>890</v>
      </c>
      <c r="D62" s="31">
        <v>775</v>
      </c>
      <c r="E62" s="31">
        <v>858</v>
      </c>
      <c r="F62" s="32"/>
      <c r="G62" s="32"/>
      <c r="H62" s="212">
        <v>1.573</v>
      </c>
      <c r="I62" s="212">
        <v>1.048</v>
      </c>
      <c r="J62" s="212"/>
      <c r="K62" s="33"/>
    </row>
    <row r="63" spans="1:11" s="34" customFormat="1" ht="11.25" customHeight="1">
      <c r="A63" s="36" t="s">
        <v>49</v>
      </c>
      <c r="B63" s="30"/>
      <c r="C63" s="31">
        <v>2070.7349775784755</v>
      </c>
      <c r="D63" s="31">
        <v>2190</v>
      </c>
      <c r="E63" s="31">
        <v>2308</v>
      </c>
      <c r="F63" s="32"/>
      <c r="G63" s="32"/>
      <c r="H63" s="212">
        <v>4.49</v>
      </c>
      <c r="I63" s="212">
        <v>6.598</v>
      </c>
      <c r="J63" s="212"/>
      <c r="K63" s="33"/>
    </row>
    <row r="64" spans="1:11" s="43" customFormat="1" ht="11.25" customHeight="1">
      <c r="A64" s="37" t="s">
        <v>50</v>
      </c>
      <c r="B64" s="38"/>
      <c r="C64" s="39">
        <v>4160.734977578475</v>
      </c>
      <c r="D64" s="39">
        <v>4065</v>
      </c>
      <c r="E64" s="39">
        <v>4666</v>
      </c>
      <c r="F64" s="40">
        <v>114.78474784747847</v>
      </c>
      <c r="G64" s="41"/>
      <c r="H64" s="213">
        <v>8.913</v>
      </c>
      <c r="I64" s="214">
        <v>10.126</v>
      </c>
      <c r="J64" s="214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12"/>
      <c r="I65" s="212"/>
      <c r="J65" s="212"/>
      <c r="K65" s="33"/>
    </row>
    <row r="66" spans="1:11" s="43" customFormat="1" ht="11.25" customHeight="1">
      <c r="A66" s="37" t="s">
        <v>51</v>
      </c>
      <c r="B66" s="38"/>
      <c r="C66" s="39">
        <v>7872</v>
      </c>
      <c r="D66" s="39">
        <v>7178</v>
      </c>
      <c r="E66" s="39">
        <v>7100</v>
      </c>
      <c r="F66" s="40">
        <v>98.91334633602675</v>
      </c>
      <c r="G66" s="41"/>
      <c r="H66" s="213">
        <v>8.659</v>
      </c>
      <c r="I66" s="214">
        <v>9.477</v>
      </c>
      <c r="J66" s="214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12"/>
      <c r="I67" s="212"/>
      <c r="J67" s="212"/>
      <c r="K67" s="33"/>
    </row>
    <row r="68" spans="1:11" s="34" customFormat="1" ht="11.25" customHeight="1">
      <c r="A68" s="36" t="s">
        <v>52</v>
      </c>
      <c r="B68" s="30"/>
      <c r="C68" s="31">
        <v>51800</v>
      </c>
      <c r="D68" s="31">
        <v>56630</v>
      </c>
      <c r="E68" s="31">
        <v>58000</v>
      </c>
      <c r="F68" s="32"/>
      <c r="G68" s="32"/>
      <c r="H68" s="212">
        <v>126</v>
      </c>
      <c r="I68" s="212">
        <v>250</v>
      </c>
      <c r="J68" s="212"/>
      <c r="K68" s="33"/>
    </row>
    <row r="69" spans="1:11" s="34" customFormat="1" ht="11.25" customHeight="1">
      <c r="A69" s="36" t="s">
        <v>53</v>
      </c>
      <c r="B69" s="30"/>
      <c r="C69" s="31">
        <v>4000</v>
      </c>
      <c r="D69" s="31">
        <v>4480</v>
      </c>
      <c r="E69" s="31">
        <v>4500</v>
      </c>
      <c r="F69" s="32"/>
      <c r="G69" s="32"/>
      <c r="H69" s="212">
        <v>6.7</v>
      </c>
      <c r="I69" s="212">
        <v>15.8</v>
      </c>
      <c r="J69" s="212"/>
      <c r="K69" s="33"/>
    </row>
    <row r="70" spans="1:11" s="43" customFormat="1" ht="11.25" customHeight="1">
      <c r="A70" s="37" t="s">
        <v>54</v>
      </c>
      <c r="B70" s="38"/>
      <c r="C70" s="39">
        <v>55800</v>
      </c>
      <c r="D70" s="39">
        <v>61110</v>
      </c>
      <c r="E70" s="39">
        <v>62500</v>
      </c>
      <c r="F70" s="40">
        <v>102.27458681066929</v>
      </c>
      <c r="G70" s="41"/>
      <c r="H70" s="213">
        <v>132.7</v>
      </c>
      <c r="I70" s="214">
        <v>265.8</v>
      </c>
      <c r="J70" s="214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12"/>
      <c r="I71" s="212"/>
      <c r="J71" s="212"/>
      <c r="K71" s="33"/>
    </row>
    <row r="72" spans="1:11" s="34" customFormat="1" ht="11.25" customHeight="1">
      <c r="A72" s="36" t="s">
        <v>55</v>
      </c>
      <c r="B72" s="30"/>
      <c r="C72" s="31">
        <v>2740</v>
      </c>
      <c r="D72" s="31">
        <v>2882</v>
      </c>
      <c r="E72" s="31">
        <v>2882</v>
      </c>
      <c r="F72" s="32"/>
      <c r="G72" s="32"/>
      <c r="H72" s="212">
        <v>2.916</v>
      </c>
      <c r="I72" s="212">
        <v>4.123</v>
      </c>
      <c r="J72" s="212"/>
      <c r="K72" s="33"/>
    </row>
    <row r="73" spans="1:11" s="34" customFormat="1" ht="11.25" customHeight="1">
      <c r="A73" s="36" t="s">
        <v>56</v>
      </c>
      <c r="B73" s="30"/>
      <c r="C73" s="31">
        <v>9751</v>
      </c>
      <c r="D73" s="31">
        <v>9616</v>
      </c>
      <c r="E73" s="31">
        <v>9616</v>
      </c>
      <c r="F73" s="32"/>
      <c r="G73" s="32"/>
      <c r="H73" s="212">
        <v>31.846</v>
      </c>
      <c r="I73" s="212">
        <v>38.464</v>
      </c>
      <c r="J73" s="212"/>
      <c r="K73" s="33"/>
    </row>
    <row r="74" spans="1:11" s="34" customFormat="1" ht="11.25" customHeight="1">
      <c r="A74" s="36" t="s">
        <v>57</v>
      </c>
      <c r="B74" s="30"/>
      <c r="C74" s="31">
        <v>14310</v>
      </c>
      <c r="D74" s="31">
        <v>18410</v>
      </c>
      <c r="E74" s="31">
        <v>18000</v>
      </c>
      <c r="F74" s="32"/>
      <c r="G74" s="32"/>
      <c r="H74" s="212">
        <v>45.22</v>
      </c>
      <c r="I74" s="212">
        <v>101.255</v>
      </c>
      <c r="J74" s="212"/>
      <c r="K74" s="33"/>
    </row>
    <row r="75" spans="1:11" s="34" customFormat="1" ht="11.25" customHeight="1">
      <c r="A75" s="36" t="s">
        <v>58</v>
      </c>
      <c r="B75" s="30"/>
      <c r="C75" s="31">
        <v>7871</v>
      </c>
      <c r="D75" s="31">
        <v>8232</v>
      </c>
      <c r="E75" s="31">
        <v>8232</v>
      </c>
      <c r="F75" s="32"/>
      <c r="G75" s="32"/>
      <c r="H75" s="212">
        <v>15.833</v>
      </c>
      <c r="I75" s="212">
        <v>10.455</v>
      </c>
      <c r="J75" s="212"/>
      <c r="K75" s="33"/>
    </row>
    <row r="76" spans="1:11" s="34" customFormat="1" ht="11.25" customHeight="1">
      <c r="A76" s="36" t="s">
        <v>59</v>
      </c>
      <c r="B76" s="30"/>
      <c r="C76" s="31">
        <v>3903</v>
      </c>
      <c r="D76" s="31">
        <v>3746</v>
      </c>
      <c r="E76" s="31">
        <v>3746</v>
      </c>
      <c r="F76" s="32"/>
      <c r="G76" s="32"/>
      <c r="H76" s="212">
        <v>17.564</v>
      </c>
      <c r="I76" s="212">
        <v>15.723</v>
      </c>
      <c r="J76" s="212"/>
      <c r="K76" s="33"/>
    </row>
    <row r="77" spans="1:11" s="34" customFormat="1" ht="11.25" customHeight="1">
      <c r="A77" s="36" t="s">
        <v>60</v>
      </c>
      <c r="B77" s="30"/>
      <c r="C77" s="31">
        <v>1750</v>
      </c>
      <c r="D77" s="31">
        <v>1914</v>
      </c>
      <c r="E77" s="31">
        <v>1914</v>
      </c>
      <c r="F77" s="32"/>
      <c r="G77" s="32"/>
      <c r="H77" s="212">
        <v>5.164</v>
      </c>
      <c r="I77" s="212">
        <v>7</v>
      </c>
      <c r="J77" s="212"/>
      <c r="K77" s="33"/>
    </row>
    <row r="78" spans="1:11" s="34" customFormat="1" ht="11.25" customHeight="1">
      <c r="A78" s="36" t="s">
        <v>61</v>
      </c>
      <c r="B78" s="30"/>
      <c r="C78" s="31">
        <v>4325</v>
      </c>
      <c r="D78" s="31">
        <v>5157</v>
      </c>
      <c r="E78" s="31">
        <v>5200</v>
      </c>
      <c r="F78" s="32"/>
      <c r="G78" s="32"/>
      <c r="H78" s="212">
        <v>10.164</v>
      </c>
      <c r="I78" s="212">
        <v>21.143</v>
      </c>
      <c r="J78" s="212"/>
      <c r="K78" s="33"/>
    </row>
    <row r="79" spans="1:11" s="34" customFormat="1" ht="11.25" customHeight="1">
      <c r="A79" s="36" t="s">
        <v>62</v>
      </c>
      <c r="B79" s="30"/>
      <c r="C79" s="31">
        <v>46621</v>
      </c>
      <c r="D79" s="31">
        <v>48125</v>
      </c>
      <c r="E79" s="31">
        <v>48090</v>
      </c>
      <c r="F79" s="32"/>
      <c r="G79" s="32"/>
      <c r="H79" s="212">
        <v>157.377</v>
      </c>
      <c r="I79" s="212">
        <v>221.19</v>
      </c>
      <c r="J79" s="212"/>
      <c r="K79" s="33"/>
    </row>
    <row r="80" spans="1:11" s="43" customFormat="1" ht="11.25" customHeight="1">
      <c r="A80" s="44" t="s">
        <v>63</v>
      </c>
      <c r="B80" s="38"/>
      <c r="C80" s="39">
        <v>91271</v>
      </c>
      <c r="D80" s="39">
        <v>98082</v>
      </c>
      <c r="E80" s="39">
        <v>97680</v>
      </c>
      <c r="F80" s="40">
        <v>99.59013886340001</v>
      </c>
      <c r="G80" s="41"/>
      <c r="H80" s="213">
        <v>286.084</v>
      </c>
      <c r="I80" s="214">
        <v>419.353</v>
      </c>
      <c r="J80" s="214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12"/>
      <c r="I81" s="212"/>
      <c r="J81" s="212"/>
      <c r="K81" s="33"/>
    </row>
    <row r="82" spans="1:11" s="34" customFormat="1" ht="11.25" customHeight="1">
      <c r="A82" s="36" t="s">
        <v>64</v>
      </c>
      <c r="B82" s="30"/>
      <c r="C82" s="31">
        <v>120</v>
      </c>
      <c r="D82" s="31">
        <v>165</v>
      </c>
      <c r="E82" s="31">
        <v>165</v>
      </c>
      <c r="F82" s="32"/>
      <c r="G82" s="32"/>
      <c r="H82" s="212">
        <v>0.181</v>
      </c>
      <c r="I82" s="212">
        <v>0.24</v>
      </c>
      <c r="J82" s="212"/>
      <c r="K82" s="33"/>
    </row>
    <row r="83" spans="1:11" s="34" customFormat="1" ht="11.25" customHeight="1">
      <c r="A83" s="36" t="s">
        <v>65</v>
      </c>
      <c r="B83" s="30"/>
      <c r="C83" s="31">
        <v>170</v>
      </c>
      <c r="D83" s="31">
        <v>180</v>
      </c>
      <c r="E83" s="31">
        <v>180</v>
      </c>
      <c r="F83" s="32"/>
      <c r="G83" s="32"/>
      <c r="H83" s="212">
        <v>0.173</v>
      </c>
      <c r="I83" s="212">
        <v>0.18</v>
      </c>
      <c r="J83" s="212"/>
      <c r="K83" s="33"/>
    </row>
    <row r="84" spans="1:11" s="43" customFormat="1" ht="11.25" customHeight="1">
      <c r="A84" s="37" t="s">
        <v>66</v>
      </c>
      <c r="B84" s="38"/>
      <c r="C84" s="39">
        <v>290</v>
      </c>
      <c r="D84" s="39">
        <v>345</v>
      </c>
      <c r="E84" s="39">
        <v>345</v>
      </c>
      <c r="F84" s="40">
        <v>100</v>
      </c>
      <c r="G84" s="41"/>
      <c r="H84" s="213">
        <v>0.354</v>
      </c>
      <c r="I84" s="214">
        <v>0.42</v>
      </c>
      <c r="J84" s="214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212"/>
      <c r="I85" s="212"/>
      <c r="J85" s="21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215"/>
      <c r="I86" s="216"/>
      <c r="J86" s="216"/>
      <c r="K86" s="51"/>
    </row>
    <row r="87" spans="1:11" s="43" customFormat="1" ht="11.25" customHeight="1">
      <c r="A87" s="52" t="s">
        <v>67</v>
      </c>
      <c r="B87" s="53"/>
      <c r="C87" s="54">
        <v>1647266.7349775785</v>
      </c>
      <c r="D87" s="54">
        <v>1689437</v>
      </c>
      <c r="E87" s="54">
        <v>1684383</v>
      </c>
      <c r="F87" s="55">
        <f>IF(D87&gt;0,100*E87/D87,0)</f>
        <v>99.70084708692896</v>
      </c>
      <c r="G87" s="41"/>
      <c r="H87" s="217">
        <v>3828.8247999999994</v>
      </c>
      <c r="I87" s="218">
        <v>6718.903</v>
      </c>
      <c r="J87" s="21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4" zoomScaleSheetLayoutView="94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105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>
        <v>20.047</v>
      </c>
      <c r="I9" s="219">
        <v>23.107</v>
      </c>
      <c r="J9" s="219">
        <v>20.79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>
        <v>13.891</v>
      </c>
      <c r="I10" s="219">
        <v>11.53</v>
      </c>
      <c r="J10" s="219">
        <v>15.048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>
        <v>9.475</v>
      </c>
      <c r="I11" s="219">
        <v>13.256</v>
      </c>
      <c r="J11" s="219">
        <v>10.372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>
        <v>9.703</v>
      </c>
      <c r="I12" s="219">
        <v>9.703</v>
      </c>
      <c r="J12" s="219">
        <v>5.445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>
        <v>53.116</v>
      </c>
      <c r="I13" s="221">
        <v>57.596000000000004</v>
      </c>
      <c r="J13" s="221">
        <v>51.655</v>
      </c>
      <c r="K13" s="105">
        <v>89.6850475727481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>
        <v>0.86</v>
      </c>
      <c r="I15" s="221">
        <v>1.9</v>
      </c>
      <c r="J15" s="221">
        <v>0.95</v>
      </c>
      <c r="K15" s="105">
        <v>50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>
        <v>0.136</v>
      </c>
      <c r="I17" s="221">
        <v>0.099</v>
      </c>
      <c r="J17" s="221">
        <v>0.085</v>
      </c>
      <c r="K17" s="105">
        <v>85.85858585858585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>
        <v>0.47</v>
      </c>
      <c r="I19" s="219">
        <v>0.65</v>
      </c>
      <c r="J19" s="219">
        <v>0.358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>
        <v>0.906</v>
      </c>
      <c r="I20" s="219">
        <v>0.65</v>
      </c>
      <c r="J20" s="219">
        <v>0.9</v>
      </c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>
        <v>2.226</v>
      </c>
      <c r="I21" s="219">
        <v>1.638</v>
      </c>
      <c r="J21" s="219">
        <v>1.638</v>
      </c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3.602</v>
      </c>
      <c r="I22" s="221">
        <v>2.9379999999999997</v>
      </c>
      <c r="J22" s="221">
        <v>2.896</v>
      </c>
      <c r="K22" s="105">
        <v>98.57045609257999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15.885</v>
      </c>
      <c r="I24" s="221">
        <v>14.298</v>
      </c>
      <c r="J24" s="221">
        <v>11.669</v>
      </c>
      <c r="K24" s="105">
        <v>81.61281298083648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9.707</v>
      </c>
      <c r="I26" s="221">
        <v>9.6</v>
      </c>
      <c r="J26" s="221">
        <v>9.5</v>
      </c>
      <c r="K26" s="105">
        <v>98.95833333333334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23.192</v>
      </c>
      <c r="I28" s="219">
        <v>24.628</v>
      </c>
      <c r="J28" s="219">
        <v>20.658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0.338</v>
      </c>
      <c r="I29" s="219">
        <v>0.481</v>
      </c>
      <c r="J29" s="219">
        <v>1.98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69.189</v>
      </c>
      <c r="I30" s="219">
        <v>73.878</v>
      </c>
      <c r="J30" s="219">
        <v>74.735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92.719</v>
      </c>
      <c r="I31" s="221">
        <v>98.987</v>
      </c>
      <c r="J31" s="221">
        <v>97.373</v>
      </c>
      <c r="K31" s="105">
        <v>98.36948286138586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1.663</v>
      </c>
      <c r="I33" s="219">
        <v>1.6</v>
      </c>
      <c r="J33" s="219">
        <v>1.26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80.938</v>
      </c>
      <c r="I34" s="219">
        <v>79</v>
      </c>
      <c r="J34" s="219">
        <v>77.5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220.831</v>
      </c>
      <c r="I35" s="219">
        <v>195</v>
      </c>
      <c r="J35" s="219">
        <v>193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1.543</v>
      </c>
      <c r="I36" s="219">
        <v>1.53</v>
      </c>
      <c r="J36" s="219">
        <v>1.34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304.975</v>
      </c>
      <c r="I37" s="221">
        <v>277.13</v>
      </c>
      <c r="J37" s="221">
        <v>273.09999999999997</v>
      </c>
      <c r="K37" s="105">
        <v>98.54580882618265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0.461</v>
      </c>
      <c r="I39" s="221">
        <v>0.415</v>
      </c>
      <c r="J39" s="221">
        <v>0.305</v>
      </c>
      <c r="K39" s="105">
        <v>73.49397590361446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0.22</v>
      </c>
      <c r="I41" s="219">
        <v>0.11</v>
      </c>
      <c r="J41" s="219">
        <v>0.215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>
        <v>1.8</v>
      </c>
      <c r="I42" s="219">
        <v>0.5</v>
      </c>
      <c r="J42" s="219">
        <v>2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>
        <v>6.5</v>
      </c>
      <c r="I43" s="219">
        <v>0.76</v>
      </c>
      <c r="J43" s="219">
        <v>8.18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>
        <v>0.65</v>
      </c>
      <c r="I44" s="219">
        <v>0.305</v>
      </c>
      <c r="J44" s="219">
        <v>0.252</v>
      </c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0.025</v>
      </c>
      <c r="I45" s="219">
        <v>0.02</v>
      </c>
      <c r="J45" s="219">
        <v>0.018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>
        <v>0.08</v>
      </c>
      <c r="I46" s="219">
        <v>0.03</v>
      </c>
      <c r="J46" s="219">
        <v>0.08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>
        <v>22</v>
      </c>
      <c r="I47" s="219">
        <v>20</v>
      </c>
      <c r="J47" s="219">
        <v>28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>
        <v>0.058</v>
      </c>
      <c r="I48" s="219">
        <v>0.008</v>
      </c>
      <c r="J48" s="219">
        <v>0.204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>
        <v>3.6</v>
      </c>
      <c r="I49" s="219">
        <v>4.667</v>
      </c>
      <c r="J49" s="219">
        <v>4.744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34.933</v>
      </c>
      <c r="I50" s="221">
        <v>26.4</v>
      </c>
      <c r="J50" s="221">
        <v>43.693000000000005</v>
      </c>
      <c r="K50" s="105">
        <v>165.5037878787879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0.199</v>
      </c>
      <c r="I52" s="221">
        <v>0.199</v>
      </c>
      <c r="J52" s="221">
        <v>0.199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0.44</v>
      </c>
      <c r="I54" s="219">
        <v>0.4</v>
      </c>
      <c r="J54" s="219">
        <v>0.276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>
        <v>1.25</v>
      </c>
      <c r="I55" s="219">
        <v>1.25</v>
      </c>
      <c r="J55" s="219">
        <v>1.25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0.221</v>
      </c>
      <c r="I56" s="219">
        <v>0.224</v>
      </c>
      <c r="J56" s="219">
        <v>0.061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>
        <v>0.066</v>
      </c>
      <c r="I57" s="219">
        <v>0.063</v>
      </c>
      <c r="J57" s="219">
        <v>0.063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0.215</v>
      </c>
      <c r="I58" s="219">
        <v>0.052</v>
      </c>
      <c r="J58" s="219">
        <v>0.107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2.192</v>
      </c>
      <c r="I59" s="221">
        <v>1.9889999999999999</v>
      </c>
      <c r="J59" s="221">
        <v>1.757</v>
      </c>
      <c r="K59" s="105">
        <v>88.33584715937657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6.581</v>
      </c>
      <c r="I61" s="219">
        <v>7.812</v>
      </c>
      <c r="J61" s="219">
        <v>7.78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0.746</v>
      </c>
      <c r="I62" s="219">
        <v>0.754</v>
      </c>
      <c r="J62" s="219">
        <v>0.746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1.253</v>
      </c>
      <c r="I63" s="219">
        <v>1.25</v>
      </c>
      <c r="J63" s="219">
        <v>1.108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8.58</v>
      </c>
      <c r="I64" s="221">
        <v>9.816</v>
      </c>
      <c r="J64" s="221">
        <v>9.634</v>
      </c>
      <c r="K64" s="105">
        <v>98.14588427057865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1.96</v>
      </c>
      <c r="I66" s="221">
        <v>1.97</v>
      </c>
      <c r="J66" s="221">
        <v>1.904</v>
      </c>
      <c r="K66" s="105">
        <v>96.64974619289339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0.321</v>
      </c>
      <c r="I68" s="219">
        <v>0.36</v>
      </c>
      <c r="J68" s="219">
        <v>0.3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0.166</v>
      </c>
      <c r="I69" s="219">
        <v>0.18</v>
      </c>
      <c r="J69" s="219">
        <v>0.2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0.487</v>
      </c>
      <c r="I70" s="221">
        <v>0.54</v>
      </c>
      <c r="J70" s="221">
        <v>0.5</v>
      </c>
      <c r="K70" s="105">
        <v>92.59259259259258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0.269</v>
      </c>
      <c r="I72" s="219">
        <v>0.17</v>
      </c>
      <c r="J72" s="219">
        <v>0.175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0.037</v>
      </c>
      <c r="I73" s="219">
        <v>0.037</v>
      </c>
      <c r="J73" s="219">
        <v>0.037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1.252</v>
      </c>
      <c r="I74" s="219">
        <v>1.36</v>
      </c>
      <c r="J74" s="219">
        <v>0.048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6.099</v>
      </c>
      <c r="I75" s="219">
        <v>6.079</v>
      </c>
      <c r="J75" s="219">
        <v>5.75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0.338</v>
      </c>
      <c r="I76" s="219">
        <v>0.21</v>
      </c>
      <c r="J76" s="219">
        <v>0.206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0.667</v>
      </c>
      <c r="I77" s="219">
        <v>0.48</v>
      </c>
      <c r="J77" s="219">
        <v>0.454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0.494</v>
      </c>
      <c r="I78" s="219">
        <v>0.495</v>
      </c>
      <c r="J78" s="219">
        <v>0.48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0.16</v>
      </c>
      <c r="I79" s="219">
        <v>0.151</v>
      </c>
      <c r="J79" s="219">
        <v>0.009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9.316</v>
      </c>
      <c r="I80" s="221">
        <v>8.982</v>
      </c>
      <c r="J80" s="221">
        <v>7.159000000000001</v>
      </c>
      <c r="K80" s="105">
        <v>79.70385214874194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1.581</v>
      </c>
      <c r="I82" s="219">
        <v>1.584</v>
      </c>
      <c r="J82" s="219">
        <v>1.655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1.023</v>
      </c>
      <c r="I83" s="219">
        <v>1</v>
      </c>
      <c r="J83" s="219">
        <v>1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2.604</v>
      </c>
      <c r="I84" s="221">
        <v>2.584</v>
      </c>
      <c r="J84" s="221">
        <v>2.6550000000000002</v>
      </c>
      <c r="K84" s="105">
        <v>102.74767801857585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541.7320000000001</v>
      </c>
      <c r="I87" s="225">
        <v>515.443</v>
      </c>
      <c r="J87" s="225">
        <v>515.034</v>
      </c>
      <c r="K87" s="118">
        <f>IF(I87&gt;0,100*J87/I87,0)</f>
        <v>99.92065078000866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5" zoomScaleSheetLayoutView="95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106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>
        <v>3.573</v>
      </c>
      <c r="I9" s="219">
        <v>4.18</v>
      </c>
      <c r="J9" s="219">
        <v>3.962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>
        <v>1.801</v>
      </c>
      <c r="I10" s="219">
        <v>2.485</v>
      </c>
      <c r="J10" s="219">
        <v>1.623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>
        <v>2.452</v>
      </c>
      <c r="I11" s="219">
        <v>2.485</v>
      </c>
      <c r="J11" s="219">
        <v>2.353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>
        <v>1.586</v>
      </c>
      <c r="I12" s="219">
        <v>1.882</v>
      </c>
      <c r="J12" s="219">
        <v>1.754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>
        <v>9.411999999999999</v>
      </c>
      <c r="I13" s="221">
        <v>11.031999999999998</v>
      </c>
      <c r="J13" s="221">
        <v>9.692</v>
      </c>
      <c r="K13" s="105">
        <v>87.85351704133431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>
        <v>0.232</v>
      </c>
      <c r="I15" s="221">
        <v>0.23</v>
      </c>
      <c r="J15" s="221">
        <v>0.2</v>
      </c>
      <c r="K15" s="105">
        <v>86.95652173913044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>
        <v>0.083</v>
      </c>
      <c r="I19" s="219">
        <v>0.083</v>
      </c>
      <c r="J19" s="219">
        <v>0.084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>
        <v>0.302</v>
      </c>
      <c r="I20" s="219">
        <v>0.083</v>
      </c>
      <c r="J20" s="219">
        <v>0.295</v>
      </c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>
        <v>0.876</v>
      </c>
      <c r="I21" s="219">
        <v>0.904</v>
      </c>
      <c r="J21" s="219">
        <v>0.791</v>
      </c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1.2610000000000001</v>
      </c>
      <c r="I22" s="221">
        <v>1.07</v>
      </c>
      <c r="J22" s="221">
        <v>1.17</v>
      </c>
      <c r="K22" s="105">
        <v>109.34579439252336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19.279</v>
      </c>
      <c r="I24" s="221">
        <v>19.224</v>
      </c>
      <c r="J24" s="221">
        <v>18.628</v>
      </c>
      <c r="K24" s="105">
        <v>96.8997086974615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57.897</v>
      </c>
      <c r="I26" s="221">
        <v>57</v>
      </c>
      <c r="J26" s="221">
        <v>56.5</v>
      </c>
      <c r="K26" s="105">
        <v>99.12280701754386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24.636</v>
      </c>
      <c r="I28" s="219">
        <v>31.003</v>
      </c>
      <c r="J28" s="219">
        <v>22.033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0.187</v>
      </c>
      <c r="I29" s="219">
        <v>0.192</v>
      </c>
      <c r="J29" s="219">
        <v>0.216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37.228</v>
      </c>
      <c r="I30" s="219">
        <v>32.357</v>
      </c>
      <c r="J30" s="219">
        <v>30.896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62.051</v>
      </c>
      <c r="I31" s="221">
        <v>63.552</v>
      </c>
      <c r="J31" s="221">
        <v>53.145</v>
      </c>
      <c r="K31" s="105">
        <v>83.6244335347432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0.567</v>
      </c>
      <c r="I33" s="219">
        <v>0.57</v>
      </c>
      <c r="J33" s="219">
        <v>0.47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4.953</v>
      </c>
      <c r="I34" s="219">
        <v>3.6</v>
      </c>
      <c r="J34" s="219">
        <v>3.69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131.507</v>
      </c>
      <c r="I35" s="219">
        <v>146</v>
      </c>
      <c r="J35" s="219">
        <v>130.5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1.296</v>
      </c>
      <c r="I36" s="219">
        <v>1.25</v>
      </c>
      <c r="J36" s="219">
        <v>1.04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138.323</v>
      </c>
      <c r="I37" s="221">
        <v>151.42</v>
      </c>
      <c r="J37" s="221">
        <v>135.7</v>
      </c>
      <c r="K37" s="105">
        <v>89.61828028001584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0.328</v>
      </c>
      <c r="I39" s="221">
        <v>0.295</v>
      </c>
      <c r="J39" s="221">
        <v>0.221</v>
      </c>
      <c r="K39" s="105">
        <v>74.91525423728814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0.052</v>
      </c>
      <c r="I41" s="219">
        <v>0.035</v>
      </c>
      <c r="J41" s="219">
        <v>0.008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>
        <v>0.3</v>
      </c>
      <c r="I42" s="219">
        <v>0.2</v>
      </c>
      <c r="J42" s="219">
        <v>0.25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>
        <v>9</v>
      </c>
      <c r="I43" s="219">
        <v>4.1</v>
      </c>
      <c r="J43" s="219">
        <v>13.56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>
        <v>0.325</v>
      </c>
      <c r="I44" s="219">
        <v>0.185</v>
      </c>
      <c r="J44" s="219">
        <v>0.146</v>
      </c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0.008</v>
      </c>
      <c r="I45" s="219">
        <v>0.006</v>
      </c>
      <c r="J45" s="219">
        <v>0.007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>
        <v>0.02</v>
      </c>
      <c r="I46" s="219">
        <v>0.008</v>
      </c>
      <c r="J46" s="219">
        <v>0.018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>
        <v>0.008</v>
      </c>
      <c r="I48" s="219">
        <v>0.001</v>
      </c>
      <c r="J48" s="219">
        <v>0.002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>
        <v>0.92</v>
      </c>
      <c r="I49" s="219">
        <v>1.81</v>
      </c>
      <c r="J49" s="219">
        <v>1.81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10.632999999999997</v>
      </c>
      <c r="I50" s="221">
        <v>6.345000000000001</v>
      </c>
      <c r="J50" s="221">
        <v>15.801000000000004</v>
      </c>
      <c r="K50" s="105">
        <v>249.03073286052012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0.086</v>
      </c>
      <c r="I52" s="221">
        <v>0.086</v>
      </c>
      <c r="J52" s="221">
        <v>0.086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0.765</v>
      </c>
      <c r="I54" s="219">
        <v>0.9</v>
      </c>
      <c r="J54" s="219">
        <v>0.18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>
        <v>0.32</v>
      </c>
      <c r="I55" s="219">
        <v>0.32</v>
      </c>
      <c r="J55" s="219">
        <v>0.32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0.026</v>
      </c>
      <c r="I56" s="219">
        <v>0.012</v>
      </c>
      <c r="J56" s="219">
        <v>0.002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>
        <v>0.002</v>
      </c>
      <c r="I57" s="219"/>
      <c r="J57" s="219">
        <v>0.008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0.083</v>
      </c>
      <c r="I58" s="219">
        <v>0.015</v>
      </c>
      <c r="J58" s="219">
        <v>0.033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1.196</v>
      </c>
      <c r="I59" s="221">
        <v>1.2469999999999999</v>
      </c>
      <c r="J59" s="221">
        <v>0.543</v>
      </c>
      <c r="K59" s="105">
        <v>43.54450681635927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3.341</v>
      </c>
      <c r="I61" s="219">
        <v>3.559</v>
      </c>
      <c r="J61" s="219">
        <v>2.958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1.445</v>
      </c>
      <c r="I62" s="219">
        <v>1.526</v>
      </c>
      <c r="J62" s="219">
        <v>1.518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0.384</v>
      </c>
      <c r="I63" s="219">
        <v>0.344</v>
      </c>
      <c r="J63" s="219">
        <v>0.301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5.170000000000001</v>
      </c>
      <c r="I64" s="221">
        <v>5.429</v>
      </c>
      <c r="J64" s="221">
        <v>4.777</v>
      </c>
      <c r="K64" s="105">
        <v>87.99042180880456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25.222</v>
      </c>
      <c r="I66" s="221">
        <v>25.139</v>
      </c>
      <c r="J66" s="221">
        <v>26.235</v>
      </c>
      <c r="K66" s="105">
        <v>104.35975973586858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7.142</v>
      </c>
      <c r="I68" s="219">
        <v>5.5</v>
      </c>
      <c r="J68" s="219">
        <v>2.7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1.19</v>
      </c>
      <c r="I69" s="219">
        <v>0.85</v>
      </c>
      <c r="J69" s="219">
        <v>0.5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8.332</v>
      </c>
      <c r="I70" s="221">
        <v>6.35</v>
      </c>
      <c r="J70" s="221">
        <v>3.2</v>
      </c>
      <c r="K70" s="105">
        <v>50.39370078740158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0.203</v>
      </c>
      <c r="I72" s="219">
        <v>0.203</v>
      </c>
      <c r="J72" s="219">
        <v>0.205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0.14</v>
      </c>
      <c r="I73" s="219">
        <v>0.14</v>
      </c>
      <c r="J73" s="219">
        <v>0.14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0.68</v>
      </c>
      <c r="I74" s="219">
        <v>0.715</v>
      </c>
      <c r="J74" s="219">
        <v>0.125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5.3</v>
      </c>
      <c r="I75" s="219">
        <v>5.26</v>
      </c>
      <c r="J75" s="219">
        <v>3.612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0.51</v>
      </c>
      <c r="I76" s="219">
        <v>0.31</v>
      </c>
      <c r="J76" s="219">
        <v>0.3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0.285</v>
      </c>
      <c r="I77" s="219">
        <v>0.285</v>
      </c>
      <c r="J77" s="219">
        <v>0.245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0.674</v>
      </c>
      <c r="I78" s="219">
        <v>0.675</v>
      </c>
      <c r="J78" s="219">
        <v>0.68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0.137</v>
      </c>
      <c r="I79" s="219">
        <v>0.207</v>
      </c>
      <c r="J79" s="219">
        <v>0.024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7.929</v>
      </c>
      <c r="I80" s="221">
        <v>7.794999999999999</v>
      </c>
      <c r="J80" s="221">
        <v>5.3309999999999995</v>
      </c>
      <c r="K80" s="105">
        <v>68.38999358563181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1.473</v>
      </c>
      <c r="I82" s="219">
        <v>1.473</v>
      </c>
      <c r="J82" s="219">
        <v>1.473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0.423</v>
      </c>
      <c r="I83" s="219">
        <v>0.4</v>
      </c>
      <c r="J83" s="219">
        <v>0.43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1.8960000000000001</v>
      </c>
      <c r="I84" s="221">
        <v>1.8730000000000002</v>
      </c>
      <c r="J84" s="221">
        <v>1.903</v>
      </c>
      <c r="K84" s="105">
        <v>101.60170848905499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349.247</v>
      </c>
      <c r="I87" s="225">
        <v>358.0870000000001</v>
      </c>
      <c r="J87" s="225">
        <v>333.132</v>
      </c>
      <c r="K87" s="118">
        <f>IF(I87&gt;0,100*J87/I87,0)</f>
        <v>93.03102318710253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5" zoomScaleSheetLayoutView="95" zoomScalePageLayoutView="0" workbookViewId="0" topLeftCell="A1">
      <selection activeCell="J63" sqref="J63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107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>
        <v>1.698</v>
      </c>
      <c r="I9" s="219">
        <v>1.827</v>
      </c>
      <c r="J9" s="219">
        <v>1.823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>
        <v>0.361</v>
      </c>
      <c r="I10" s="219">
        <v>0.394</v>
      </c>
      <c r="J10" s="219">
        <v>0.39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>
        <v>0.719</v>
      </c>
      <c r="I11" s="219">
        <v>0.405</v>
      </c>
      <c r="J11" s="219">
        <v>0.403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>
        <v>0.375</v>
      </c>
      <c r="I12" s="219">
        <v>0.413</v>
      </c>
      <c r="J12" s="219">
        <v>0.411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>
        <v>3.153</v>
      </c>
      <c r="I13" s="221">
        <v>3.039</v>
      </c>
      <c r="J13" s="221">
        <v>3.027</v>
      </c>
      <c r="K13" s="105">
        <v>99.6051332675222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>
        <v>0.03</v>
      </c>
      <c r="I15" s="221">
        <v>0.035</v>
      </c>
      <c r="J15" s="221">
        <v>0.025</v>
      </c>
      <c r="K15" s="105">
        <v>71.42857142857142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>
        <v>0.042</v>
      </c>
      <c r="I19" s="219">
        <v>0.042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>
        <v>0.05</v>
      </c>
      <c r="I20" s="219">
        <v>0.05</v>
      </c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>
        <v>0.1</v>
      </c>
      <c r="I21" s="219">
        <v>0.1</v>
      </c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0.192</v>
      </c>
      <c r="I22" s="221">
        <v>0.192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0.039</v>
      </c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0.071</v>
      </c>
      <c r="I26" s="221">
        <v>0.045</v>
      </c>
      <c r="J26" s="221">
        <v>0.065</v>
      </c>
      <c r="K26" s="105">
        <v>144.44444444444446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0.418</v>
      </c>
      <c r="I28" s="219">
        <v>0.96</v>
      </c>
      <c r="J28" s="219">
        <v>0.96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0.013</v>
      </c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>
        <v>0.104</v>
      </c>
      <c r="J30" s="219">
        <v>0.216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0.431</v>
      </c>
      <c r="I31" s="221">
        <v>1.064</v>
      </c>
      <c r="J31" s="221">
        <v>1.176</v>
      </c>
      <c r="K31" s="105">
        <v>110.52631578947367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0.256</v>
      </c>
      <c r="I33" s="219">
        <v>0.225</v>
      </c>
      <c r="J33" s="219">
        <v>0.165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0.068</v>
      </c>
      <c r="I34" s="219">
        <v>0.068</v>
      </c>
      <c r="J34" s="219">
        <v>0.035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2.623</v>
      </c>
      <c r="I35" s="219">
        <v>4</v>
      </c>
      <c r="J35" s="219">
        <v>3.7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0.213</v>
      </c>
      <c r="I36" s="219">
        <v>0.34</v>
      </c>
      <c r="J36" s="219">
        <v>0.462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3.16</v>
      </c>
      <c r="I37" s="221">
        <v>4.633</v>
      </c>
      <c r="J37" s="221">
        <v>4.362</v>
      </c>
      <c r="K37" s="105">
        <v>94.1506583207425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0.342</v>
      </c>
      <c r="I39" s="221">
        <v>0.34</v>
      </c>
      <c r="J39" s="221">
        <v>0.15</v>
      </c>
      <c r="K39" s="105">
        <v>44.11764705882353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1.85</v>
      </c>
      <c r="I41" s="219">
        <v>1.2</v>
      </c>
      <c r="J41" s="219">
        <v>1.7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>
        <v>0.004</v>
      </c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>
        <v>0.008</v>
      </c>
      <c r="I43" s="219">
        <v>0.003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>
        <v>0.02</v>
      </c>
      <c r="I44" s="219">
        <v>0.013</v>
      </c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>
        <v>0.02</v>
      </c>
      <c r="I46" s="219">
        <v>0.029</v>
      </c>
      <c r="J46" s="219">
        <v>0.03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>
        <v>0.01</v>
      </c>
      <c r="I49" s="219">
        <v>0.01</v>
      </c>
      <c r="J49" s="219">
        <v>0.01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1.9120000000000001</v>
      </c>
      <c r="I50" s="221">
        <v>1.2549999999999997</v>
      </c>
      <c r="J50" s="221">
        <v>1.74</v>
      </c>
      <c r="K50" s="105">
        <v>138.64541832669326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0.043</v>
      </c>
      <c r="I52" s="221">
        <v>0.043</v>
      </c>
      <c r="J52" s="221">
        <v>0.043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>
        <v>0.039</v>
      </c>
      <c r="I55" s="219">
        <v>0.039</v>
      </c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4.171</v>
      </c>
      <c r="I58" s="219">
        <v>1.162</v>
      </c>
      <c r="J58" s="219">
        <v>3.761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4.21</v>
      </c>
      <c r="I59" s="221">
        <v>1.2009999999999998</v>
      </c>
      <c r="J59" s="221">
        <v>3.761</v>
      </c>
      <c r="K59" s="105">
        <v>313.1557035803498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2.51</v>
      </c>
      <c r="I61" s="219">
        <v>2.13</v>
      </c>
      <c r="J61" s="219">
        <v>2.679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0.009</v>
      </c>
      <c r="I62" s="219">
        <v>0.009</v>
      </c>
      <c r="J62" s="219">
        <v>0.009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0.47</v>
      </c>
      <c r="I63" s="219">
        <v>0.47</v>
      </c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2.989</v>
      </c>
      <c r="I64" s="221">
        <v>2.609</v>
      </c>
      <c r="J64" s="221">
        <v>2.6879999999999997</v>
      </c>
      <c r="K64" s="105">
        <v>103.02798006899194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0.61</v>
      </c>
      <c r="I66" s="221">
        <v>0.61</v>
      </c>
      <c r="J66" s="221">
        <v>0.97</v>
      </c>
      <c r="K66" s="105">
        <v>159.01639344262296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14.247</v>
      </c>
      <c r="I68" s="219">
        <v>12</v>
      </c>
      <c r="J68" s="219">
        <v>14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11.419</v>
      </c>
      <c r="I69" s="219">
        <v>9</v>
      </c>
      <c r="J69" s="219">
        <v>11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25.666</v>
      </c>
      <c r="I70" s="221">
        <v>21</v>
      </c>
      <c r="J70" s="221">
        <v>25</v>
      </c>
      <c r="K70" s="105">
        <v>119.04761904761905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0.017</v>
      </c>
      <c r="I72" s="219">
        <v>0.017</v>
      </c>
      <c r="J72" s="219">
        <v>0.014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0.028</v>
      </c>
      <c r="I73" s="219">
        <v>0.028</v>
      </c>
      <c r="J73" s="219">
        <v>0.034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0.081</v>
      </c>
      <c r="I74" s="219">
        <v>0.195</v>
      </c>
      <c r="J74" s="219">
        <v>0.195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1.485</v>
      </c>
      <c r="I75" s="219">
        <v>1.321</v>
      </c>
      <c r="J75" s="219">
        <v>1.34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0.128</v>
      </c>
      <c r="I76" s="219">
        <v>0.104</v>
      </c>
      <c r="J76" s="219">
        <v>0.11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0.143</v>
      </c>
      <c r="I77" s="219">
        <v>0.05</v>
      </c>
      <c r="J77" s="219">
        <v>0.05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0.262</v>
      </c>
      <c r="I78" s="219">
        <v>0.27</v>
      </c>
      <c r="J78" s="219">
        <v>0.262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0.189</v>
      </c>
      <c r="I79" s="219">
        <v>0.067</v>
      </c>
      <c r="J79" s="219">
        <v>0.14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2.333</v>
      </c>
      <c r="I80" s="221">
        <v>2.052</v>
      </c>
      <c r="J80" s="221">
        <v>2.1450000000000005</v>
      </c>
      <c r="K80" s="105">
        <v>104.53216374269009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0.27</v>
      </c>
      <c r="I82" s="219">
        <v>0.27</v>
      </c>
      <c r="J82" s="219">
        <v>0.27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0.267</v>
      </c>
      <c r="I83" s="219">
        <v>0.267</v>
      </c>
      <c r="J83" s="219">
        <v>0.25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0.537</v>
      </c>
      <c r="I84" s="221">
        <v>0.537</v>
      </c>
      <c r="J84" s="221">
        <v>0.52</v>
      </c>
      <c r="K84" s="105">
        <v>96.83426443202978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45.717999999999996</v>
      </c>
      <c r="I87" s="225">
        <v>38.654999999999994</v>
      </c>
      <c r="J87" s="225">
        <v>45.672000000000004</v>
      </c>
      <c r="K87" s="118">
        <f>IF(I87&gt;0,100*J87/I87,0)</f>
        <v>118.15289095847889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107" zoomScaleSheetLayoutView="107" zoomScalePageLayoutView="0" workbookViewId="0" topLeftCell="A1">
      <selection activeCell="C87" sqref="C86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108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1.771</v>
      </c>
      <c r="I24" s="221">
        <v>1.858</v>
      </c>
      <c r="J24" s="221">
        <v>1.72</v>
      </c>
      <c r="K24" s="105">
        <v>92.57265877287405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1.892</v>
      </c>
      <c r="I26" s="221">
        <v>1.9</v>
      </c>
      <c r="J26" s="221">
        <v>1.9</v>
      </c>
      <c r="K26" s="105">
        <v>100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106.596</v>
      </c>
      <c r="I28" s="219">
        <v>135.669</v>
      </c>
      <c r="J28" s="219">
        <v>132.076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0.153</v>
      </c>
      <c r="I29" s="219">
        <v>0.207</v>
      </c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49.552</v>
      </c>
      <c r="I30" s="219">
        <v>46.255</v>
      </c>
      <c r="J30" s="219">
        <v>49.3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156.30100000000002</v>
      </c>
      <c r="I31" s="221">
        <v>182.131</v>
      </c>
      <c r="J31" s="221">
        <v>181.37599999999998</v>
      </c>
      <c r="K31" s="105">
        <v>99.58546321054625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0.206</v>
      </c>
      <c r="I33" s="219">
        <v>0.22</v>
      </c>
      <c r="J33" s="219">
        <v>0.225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0.21</v>
      </c>
      <c r="I34" s="219">
        <v>0.2</v>
      </c>
      <c r="J34" s="219">
        <v>0.25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145.827</v>
      </c>
      <c r="I35" s="219">
        <v>161.2</v>
      </c>
      <c r="J35" s="219">
        <v>176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10.979</v>
      </c>
      <c r="I36" s="219">
        <v>9.5</v>
      </c>
      <c r="J36" s="219">
        <v>8.757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157.22199999999998</v>
      </c>
      <c r="I37" s="221">
        <v>171.11999999999998</v>
      </c>
      <c r="J37" s="221">
        <v>185.232</v>
      </c>
      <c r="K37" s="105">
        <v>108.24684431977562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0.094</v>
      </c>
      <c r="I39" s="221">
        <v>0.085</v>
      </c>
      <c r="J39" s="221">
        <v>0.099</v>
      </c>
      <c r="K39" s="105">
        <v>116.47058823529412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2.5</v>
      </c>
      <c r="I54" s="219">
        <v>2.625</v>
      </c>
      <c r="J54" s="219">
        <v>2.86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>
        <v>0.013</v>
      </c>
      <c r="J56" s="219">
        <v>0.001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2.5</v>
      </c>
      <c r="I59" s="221">
        <v>2.638</v>
      </c>
      <c r="J59" s="221">
        <v>2.8609999999999998</v>
      </c>
      <c r="K59" s="105">
        <v>108.45337376800606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0.98</v>
      </c>
      <c r="I61" s="219">
        <v>1.56</v>
      </c>
      <c r="J61" s="219">
        <v>1.26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0.066</v>
      </c>
      <c r="I62" s="219">
        <v>0.069</v>
      </c>
      <c r="J62" s="219">
        <v>0.067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10.741</v>
      </c>
      <c r="I63" s="219">
        <v>17.63</v>
      </c>
      <c r="J63" s="219">
        <v>8.341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11.786999999999999</v>
      </c>
      <c r="I64" s="221">
        <v>19.259</v>
      </c>
      <c r="J64" s="221">
        <v>9.668</v>
      </c>
      <c r="K64" s="105">
        <v>50.19990653720338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69.144</v>
      </c>
      <c r="I66" s="221">
        <v>116.975</v>
      </c>
      <c r="J66" s="221">
        <v>72.007</v>
      </c>
      <c r="K66" s="105">
        <v>61.55759777730285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50.82</v>
      </c>
      <c r="I68" s="219">
        <v>70</v>
      </c>
      <c r="J68" s="219">
        <v>54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9.095</v>
      </c>
      <c r="I69" s="219">
        <v>12</v>
      </c>
      <c r="J69" s="219">
        <v>9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59.915</v>
      </c>
      <c r="I70" s="221">
        <v>82</v>
      </c>
      <c r="J70" s="221">
        <v>63</v>
      </c>
      <c r="K70" s="105">
        <v>76.82926829268293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1.565</v>
      </c>
      <c r="I72" s="219">
        <v>1.855</v>
      </c>
      <c r="J72" s="219">
        <v>1.8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0.003</v>
      </c>
      <c r="I73" s="219">
        <v>0.003</v>
      </c>
      <c r="J73" s="219">
        <v>0.003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1.98</v>
      </c>
      <c r="I74" s="219">
        <v>1.562</v>
      </c>
      <c r="J74" s="219">
        <v>0.63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0.122</v>
      </c>
      <c r="I75" s="219">
        <v>0.122</v>
      </c>
      <c r="J75" s="219">
        <v>0.136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14.002</v>
      </c>
      <c r="I76" s="219">
        <v>15.087</v>
      </c>
      <c r="J76" s="219">
        <v>14.638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0.095</v>
      </c>
      <c r="I77" s="219">
        <v>0.068</v>
      </c>
      <c r="J77" s="219">
        <v>0.081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40.401</v>
      </c>
      <c r="I79" s="219">
        <v>42.045</v>
      </c>
      <c r="J79" s="219">
        <v>30.859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58.168000000000006</v>
      </c>
      <c r="I80" s="221">
        <v>60.742000000000004</v>
      </c>
      <c r="J80" s="221">
        <v>48.147000000000006</v>
      </c>
      <c r="K80" s="105">
        <v>79.26475914523724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518.7940000000001</v>
      </c>
      <c r="I87" s="225">
        <v>638.708</v>
      </c>
      <c r="J87" s="225">
        <v>566.01</v>
      </c>
      <c r="K87" s="118">
        <f>IF(I87&gt;0,100*J87/I87,0)</f>
        <v>88.61796000676365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8" zoomScaleSheetLayoutView="98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109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>
        <v>0.119</v>
      </c>
      <c r="I19" s="219">
        <v>0.119</v>
      </c>
      <c r="J19" s="219">
        <v>0.004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0.119</v>
      </c>
      <c r="I22" s="221">
        <v>0.119</v>
      </c>
      <c r="J22" s="221">
        <v>0.004</v>
      </c>
      <c r="K22" s="105">
        <v>3.3613445378151265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2.646</v>
      </c>
      <c r="I24" s="221">
        <v>2.904</v>
      </c>
      <c r="J24" s="221">
        <v>3.308</v>
      </c>
      <c r="K24" s="105">
        <v>113.91184573002754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2.094</v>
      </c>
      <c r="I26" s="221">
        <v>2.65</v>
      </c>
      <c r="J26" s="221">
        <v>3.9</v>
      </c>
      <c r="K26" s="105">
        <v>147.16981132075472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6.637</v>
      </c>
      <c r="I28" s="219">
        <v>17.207</v>
      </c>
      <c r="J28" s="219">
        <v>19.834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9.697</v>
      </c>
      <c r="I29" s="219">
        <v>11.286</v>
      </c>
      <c r="J29" s="219">
        <v>13.981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28.841</v>
      </c>
      <c r="I30" s="219">
        <v>23.337</v>
      </c>
      <c r="J30" s="219">
        <v>37.917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45.175</v>
      </c>
      <c r="I31" s="221">
        <v>51.83</v>
      </c>
      <c r="J31" s="221">
        <v>71.732</v>
      </c>
      <c r="K31" s="105">
        <v>138.39861084314103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0.28</v>
      </c>
      <c r="I33" s="219">
        <v>0.28</v>
      </c>
      <c r="J33" s="219">
        <v>0.4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0.031</v>
      </c>
      <c r="I34" s="219">
        <v>0.035</v>
      </c>
      <c r="J34" s="219">
        <v>0.015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6.475</v>
      </c>
      <c r="I35" s="219">
        <v>10</v>
      </c>
      <c r="J35" s="219">
        <v>9.5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7.135</v>
      </c>
      <c r="I36" s="219">
        <v>7.6</v>
      </c>
      <c r="J36" s="219">
        <v>6.388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13.921</v>
      </c>
      <c r="I37" s="221">
        <v>17.915</v>
      </c>
      <c r="J37" s="221">
        <v>16.302999999999997</v>
      </c>
      <c r="K37" s="105">
        <v>91.00195367010883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8.852</v>
      </c>
      <c r="I39" s="221">
        <v>6.2</v>
      </c>
      <c r="J39" s="221">
        <v>6.17</v>
      </c>
      <c r="K39" s="105">
        <v>99.51612903225806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0.01</v>
      </c>
      <c r="I41" s="219">
        <v>0.01</v>
      </c>
      <c r="J41" s="219">
        <v>0.013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>
        <v>0.005</v>
      </c>
      <c r="I42" s="219">
        <v>0.01</v>
      </c>
      <c r="J42" s="219">
        <v>0.03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>
        <v>0.018</v>
      </c>
      <c r="I43" s="219">
        <v>0.003</v>
      </c>
      <c r="J43" s="219">
        <v>0.012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>
        <v>0.032</v>
      </c>
      <c r="I44" s="219">
        <v>0.003</v>
      </c>
      <c r="J44" s="219">
        <v>0.002</v>
      </c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0.028</v>
      </c>
      <c r="I45" s="219">
        <v>0.3</v>
      </c>
      <c r="J45" s="219">
        <v>0.2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>
        <v>0.052</v>
      </c>
      <c r="I46" s="219">
        <v>0.03</v>
      </c>
      <c r="J46" s="219">
        <v>0.07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>
        <v>0.22</v>
      </c>
      <c r="I47" s="219">
        <v>0.135</v>
      </c>
      <c r="J47" s="219">
        <v>0.5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>
        <v>0.024</v>
      </c>
      <c r="I48" s="219">
        <v>0.003</v>
      </c>
      <c r="J48" s="219">
        <v>0.187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>
        <v>0.09</v>
      </c>
      <c r="I49" s="219">
        <v>0.088</v>
      </c>
      <c r="J49" s="219">
        <v>0.53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0.479</v>
      </c>
      <c r="I50" s="221">
        <v>0.582</v>
      </c>
      <c r="J50" s="221">
        <v>1.544</v>
      </c>
      <c r="K50" s="105">
        <v>265.2920962199313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0.502</v>
      </c>
      <c r="I52" s="221">
        <v>0.502</v>
      </c>
      <c r="J52" s="221">
        <v>0.502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10.8</v>
      </c>
      <c r="I54" s="219">
        <v>7.977</v>
      </c>
      <c r="J54" s="219">
        <v>36.6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>
        <v>5.9</v>
      </c>
      <c r="I55" s="219">
        <v>3.8</v>
      </c>
      <c r="J55" s="219">
        <v>4.5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4</v>
      </c>
      <c r="I56" s="219">
        <v>3</v>
      </c>
      <c r="J56" s="219">
        <v>5.45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>
        <v>0.158</v>
      </c>
      <c r="I57" s="219">
        <v>0.166</v>
      </c>
      <c r="J57" s="219">
        <v>0.207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3.587</v>
      </c>
      <c r="I58" s="219">
        <v>3.212</v>
      </c>
      <c r="J58" s="219">
        <v>10.429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24.445000000000004</v>
      </c>
      <c r="I59" s="221">
        <v>18.155</v>
      </c>
      <c r="J59" s="221">
        <v>57.18600000000001</v>
      </c>
      <c r="K59" s="105">
        <v>314.98760671991187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12.427</v>
      </c>
      <c r="I61" s="219">
        <v>14.062</v>
      </c>
      <c r="J61" s="219">
        <v>13.458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6.022</v>
      </c>
      <c r="I62" s="219">
        <v>8.553</v>
      </c>
      <c r="J62" s="219">
        <v>7.593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9.558</v>
      </c>
      <c r="I63" s="219">
        <v>16</v>
      </c>
      <c r="J63" s="219">
        <v>13.568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28.006999999999998</v>
      </c>
      <c r="I64" s="221">
        <v>38.615</v>
      </c>
      <c r="J64" s="221">
        <v>34.619</v>
      </c>
      <c r="K64" s="105">
        <v>89.65168975786611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25.493</v>
      </c>
      <c r="I66" s="221">
        <v>29.276</v>
      </c>
      <c r="J66" s="221">
        <v>23.964</v>
      </c>
      <c r="K66" s="105">
        <v>81.855444732887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2.206</v>
      </c>
      <c r="I68" s="219">
        <v>2.5</v>
      </c>
      <c r="J68" s="219">
        <v>2.4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0.322</v>
      </c>
      <c r="I69" s="219">
        <v>0.35</v>
      </c>
      <c r="J69" s="219">
        <v>0.44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2.528</v>
      </c>
      <c r="I70" s="221">
        <v>2.85</v>
      </c>
      <c r="J70" s="221">
        <v>2.84</v>
      </c>
      <c r="K70" s="105">
        <v>99.64912280701753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12.445</v>
      </c>
      <c r="I72" s="219">
        <v>18.372</v>
      </c>
      <c r="J72" s="219">
        <v>25.137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0.3</v>
      </c>
      <c r="I73" s="219">
        <v>0.653</v>
      </c>
      <c r="J73" s="219">
        <v>0.919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0.825</v>
      </c>
      <c r="I74" s="219">
        <v>0.77</v>
      </c>
      <c r="J74" s="219">
        <v>4.25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22.359</v>
      </c>
      <c r="I75" s="219">
        <v>20.833</v>
      </c>
      <c r="J75" s="219">
        <v>27.493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0.212</v>
      </c>
      <c r="I76" s="219">
        <v>0.557</v>
      </c>
      <c r="J76" s="219">
        <v>0.557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2.036</v>
      </c>
      <c r="I77" s="219">
        <v>3.125</v>
      </c>
      <c r="J77" s="219">
        <v>2.772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3.49</v>
      </c>
      <c r="I78" s="219">
        <v>4.8</v>
      </c>
      <c r="J78" s="219">
        <v>4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2.589</v>
      </c>
      <c r="I79" s="219">
        <v>9.633</v>
      </c>
      <c r="J79" s="219">
        <v>16.417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44.25600000000001</v>
      </c>
      <c r="I80" s="221">
        <v>58.742999999999995</v>
      </c>
      <c r="J80" s="221">
        <v>81.545</v>
      </c>
      <c r="K80" s="105">
        <v>138.81653984304515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0.175</v>
      </c>
      <c r="I82" s="219">
        <v>0.175</v>
      </c>
      <c r="J82" s="219">
        <v>0.175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0.075</v>
      </c>
      <c r="I83" s="219">
        <v>0.075</v>
      </c>
      <c r="J83" s="219">
        <v>0.07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0.25</v>
      </c>
      <c r="I84" s="221">
        <v>0.25</v>
      </c>
      <c r="J84" s="221">
        <v>0.245</v>
      </c>
      <c r="K84" s="105">
        <v>98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198.767</v>
      </c>
      <c r="I87" s="225">
        <v>230.591</v>
      </c>
      <c r="J87" s="225">
        <v>303.862</v>
      </c>
      <c r="K87" s="118">
        <f>IF(I87&gt;0,100*J87/I87,0)</f>
        <v>131.77530779605448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110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>
        <v>0.04</v>
      </c>
      <c r="I15" s="221">
        <v>0.045</v>
      </c>
      <c r="J15" s="221">
        <v>0.046</v>
      </c>
      <c r="K15" s="105">
        <v>102.22222222222221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>
        <v>0.081</v>
      </c>
      <c r="I19" s="219">
        <v>0.081</v>
      </c>
      <c r="J19" s="219">
        <v>0.083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>
        <v>0.09</v>
      </c>
      <c r="I20" s="219">
        <v>0.09</v>
      </c>
      <c r="J20" s="219">
        <v>0.096</v>
      </c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>
        <v>0.119</v>
      </c>
      <c r="I21" s="219">
        <v>0.119</v>
      </c>
      <c r="J21" s="219">
        <v>0.144</v>
      </c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0.29</v>
      </c>
      <c r="I22" s="221">
        <v>0.29</v>
      </c>
      <c r="J22" s="221">
        <v>0.32299999999999995</v>
      </c>
      <c r="K22" s="105">
        <v>111.37931034482759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0.012</v>
      </c>
      <c r="I24" s="221">
        <v>0.01</v>
      </c>
      <c r="J24" s="221">
        <v>0.012</v>
      </c>
      <c r="K24" s="105">
        <v>120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0.002</v>
      </c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0.002</v>
      </c>
      <c r="I28" s="219">
        <v>0.006</v>
      </c>
      <c r="J28" s="219">
        <v>0.002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0.018</v>
      </c>
      <c r="I29" s="219">
        <v>0.015</v>
      </c>
      <c r="J29" s="219">
        <v>0.022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0.019999999999999997</v>
      </c>
      <c r="I31" s="221">
        <v>0.020999999999999998</v>
      </c>
      <c r="J31" s="221">
        <v>0.024</v>
      </c>
      <c r="K31" s="105">
        <v>114.28571428571429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0.042</v>
      </c>
      <c r="I33" s="219">
        <v>0.046</v>
      </c>
      <c r="J33" s="219">
        <v>0.07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0.816</v>
      </c>
      <c r="I34" s="219">
        <v>0.83</v>
      </c>
      <c r="J34" s="219">
        <v>0.53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0.007</v>
      </c>
      <c r="I35" s="219">
        <v>0.006</v>
      </c>
      <c r="J35" s="219">
        <v>0.008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7.957</v>
      </c>
      <c r="I36" s="219">
        <v>11</v>
      </c>
      <c r="J36" s="219">
        <v>3.66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8.822</v>
      </c>
      <c r="I37" s="221">
        <v>11.882</v>
      </c>
      <c r="J37" s="221">
        <v>4.268000000000001</v>
      </c>
      <c r="K37" s="105">
        <v>35.91987880828144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>
        <v>0.002</v>
      </c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>
        <v>0.004</v>
      </c>
      <c r="I43" s="219">
        <v>0.003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0.006</v>
      </c>
      <c r="I50" s="221">
        <v>0.003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>
        <v>0.001</v>
      </c>
      <c r="J56" s="219">
        <v>0.001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>
        <v>0.001</v>
      </c>
      <c r="J59" s="221">
        <v>0.001</v>
      </c>
      <c r="K59" s="105">
        <v>100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0.004</v>
      </c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0.309</v>
      </c>
      <c r="I62" s="219">
        <v>0.18</v>
      </c>
      <c r="J62" s="219">
        <v>0.34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0.004</v>
      </c>
      <c r="I63" s="219">
        <v>0.004</v>
      </c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0.317</v>
      </c>
      <c r="I64" s="221">
        <v>0.184</v>
      </c>
      <c r="J64" s="221">
        <v>0.34</v>
      </c>
      <c r="K64" s="105">
        <v>184.7826086956522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/>
      <c r="I73" s="219"/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/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>
        <v>0.68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/>
      <c r="I79" s="219"/>
      <c r="J79" s="219"/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/>
      <c r="I80" s="221"/>
      <c r="J80" s="221">
        <v>0.68</v>
      </c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0.001</v>
      </c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0.001</v>
      </c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9.51</v>
      </c>
      <c r="I87" s="225">
        <v>12.435999999999998</v>
      </c>
      <c r="J87" s="225">
        <v>5.694000000000001</v>
      </c>
      <c r="K87" s="118">
        <f>IF(I87&gt;0,100*J87/I87,0)</f>
        <v>45.786426503698955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111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0.064</v>
      </c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0.034</v>
      </c>
      <c r="I28" s="219">
        <v>0.072</v>
      </c>
      <c r="J28" s="219">
        <v>0.265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0.002</v>
      </c>
      <c r="I29" s="219">
        <v>0.004</v>
      </c>
      <c r="J29" s="219">
        <v>0.025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0.457</v>
      </c>
      <c r="I30" s="219">
        <v>0.784</v>
      </c>
      <c r="J30" s="219">
        <v>0.565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0.493</v>
      </c>
      <c r="I31" s="221">
        <v>0.86</v>
      </c>
      <c r="J31" s="221">
        <v>0.855</v>
      </c>
      <c r="K31" s="105">
        <v>99.4186046511628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0.005</v>
      </c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0.018</v>
      </c>
      <c r="I35" s="219">
        <v>0.022</v>
      </c>
      <c r="J35" s="219">
        <v>0.5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0.036</v>
      </c>
      <c r="I36" s="219">
        <v>0.036</v>
      </c>
      <c r="J36" s="219">
        <v>0.007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0.059</v>
      </c>
      <c r="I37" s="221">
        <v>0.057999999999999996</v>
      </c>
      <c r="J37" s="221">
        <v>0.507</v>
      </c>
      <c r="K37" s="105">
        <v>874.1379310344829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0.23</v>
      </c>
      <c r="I39" s="221">
        <v>0.23</v>
      </c>
      <c r="J39" s="221">
        <v>0.32</v>
      </c>
      <c r="K39" s="105">
        <v>139.1304347826087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0.01</v>
      </c>
      <c r="I41" s="219">
        <v>0.015</v>
      </c>
      <c r="J41" s="219">
        <v>0.006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0.015</v>
      </c>
      <c r="I45" s="219">
        <v>0.01</v>
      </c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>
        <v>0.003</v>
      </c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>
        <v>0.012</v>
      </c>
      <c r="I48" s="219">
        <v>0.003</v>
      </c>
      <c r="J48" s="219">
        <v>0.016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0.037000000000000005</v>
      </c>
      <c r="I50" s="221">
        <v>0.031</v>
      </c>
      <c r="J50" s="221">
        <v>0.022</v>
      </c>
      <c r="K50" s="105">
        <v>70.96774193548386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0.037</v>
      </c>
      <c r="I52" s="221">
        <v>0.037</v>
      </c>
      <c r="J52" s="221">
        <v>0.037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0.33</v>
      </c>
      <c r="I54" s="219">
        <v>0.33</v>
      </c>
      <c r="J54" s="219">
        <v>0.33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0.24</v>
      </c>
      <c r="I56" s="219">
        <v>0.35</v>
      </c>
      <c r="J56" s="219">
        <v>0.482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0.508</v>
      </c>
      <c r="I58" s="219">
        <v>0.303</v>
      </c>
      <c r="J58" s="219">
        <v>0.468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1.078</v>
      </c>
      <c r="I59" s="221">
        <v>0.9829999999999999</v>
      </c>
      <c r="J59" s="221">
        <v>1.28</v>
      </c>
      <c r="K59" s="105">
        <v>130.21363173957275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79</v>
      </c>
      <c r="I61" s="219">
        <v>66.083</v>
      </c>
      <c r="J61" s="219">
        <v>91.301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0.232</v>
      </c>
      <c r="I62" s="219">
        <v>0.17</v>
      </c>
      <c r="J62" s="219">
        <v>0.197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0.16</v>
      </c>
      <c r="I63" s="219">
        <v>0.16</v>
      </c>
      <c r="J63" s="219">
        <v>0.236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79.392</v>
      </c>
      <c r="I64" s="221">
        <v>66.413</v>
      </c>
      <c r="J64" s="221">
        <v>91.73400000000001</v>
      </c>
      <c r="K64" s="105">
        <v>138.1265716049569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169</v>
      </c>
      <c r="I66" s="221">
        <v>180.5</v>
      </c>
      <c r="J66" s="221">
        <v>165</v>
      </c>
      <c r="K66" s="105">
        <v>91.41274238227147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1.8</v>
      </c>
      <c r="I68" s="219">
        <v>1.8</v>
      </c>
      <c r="J68" s="219">
        <v>1.85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>
        <v>0.01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1.8</v>
      </c>
      <c r="I70" s="221">
        <v>1.8</v>
      </c>
      <c r="J70" s="221">
        <v>1.86</v>
      </c>
      <c r="K70" s="105">
        <v>103.33333333333333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1.745</v>
      </c>
      <c r="I72" s="219">
        <v>2.162</v>
      </c>
      <c r="J72" s="219">
        <v>2.005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1.65</v>
      </c>
      <c r="I73" s="219">
        <v>1.65</v>
      </c>
      <c r="J73" s="219">
        <v>1.729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0.065</v>
      </c>
      <c r="I74" s="219">
        <v>0.065</v>
      </c>
      <c r="J74" s="219">
        <v>0.065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0.63752</v>
      </c>
      <c r="I75" s="219">
        <v>0.786</v>
      </c>
      <c r="J75" s="219">
        <v>0.809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0.991</v>
      </c>
      <c r="I76" s="219">
        <v>1.11</v>
      </c>
      <c r="J76" s="219">
        <v>1.072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0.076</v>
      </c>
      <c r="I77" s="219"/>
      <c r="J77" s="219">
        <v>0.118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0.8</v>
      </c>
      <c r="I78" s="219">
        <v>0.8</v>
      </c>
      <c r="J78" s="219">
        <v>0.9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13.025</v>
      </c>
      <c r="I79" s="219">
        <v>8.445</v>
      </c>
      <c r="J79" s="219">
        <v>4.205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18.98952</v>
      </c>
      <c r="I80" s="221">
        <v>15.018</v>
      </c>
      <c r="J80" s="221">
        <v>10.903</v>
      </c>
      <c r="K80" s="105">
        <v>72.59954721001465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0.316</v>
      </c>
      <c r="I82" s="219">
        <v>0.168</v>
      </c>
      <c r="J82" s="219">
        <v>0.28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0.106</v>
      </c>
      <c r="I83" s="219">
        <v>0.125</v>
      </c>
      <c r="J83" s="219">
        <v>0.1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0.422</v>
      </c>
      <c r="I84" s="221">
        <v>0.29300000000000004</v>
      </c>
      <c r="J84" s="221">
        <v>0.38</v>
      </c>
      <c r="K84" s="105">
        <v>129.6928327645051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271.60152000000005</v>
      </c>
      <c r="I87" s="225">
        <v>266.223</v>
      </c>
      <c r="J87" s="225">
        <v>272.898</v>
      </c>
      <c r="K87" s="118">
        <f>IF(I87&gt;0,100*J87/I87,0)</f>
        <v>102.50729651457613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4" zoomScaleSheetLayoutView="94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112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>
        <v>11.377</v>
      </c>
      <c r="I9" s="219">
        <v>13.24</v>
      </c>
      <c r="J9" s="219">
        <v>13.848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>
        <v>10.179</v>
      </c>
      <c r="I10" s="219">
        <v>8.502</v>
      </c>
      <c r="J10" s="219">
        <v>9.641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>
        <v>49.431</v>
      </c>
      <c r="I11" s="219">
        <v>34.428</v>
      </c>
      <c r="J11" s="219">
        <v>42.888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>
        <v>51.978</v>
      </c>
      <c r="I12" s="219">
        <v>84.686</v>
      </c>
      <c r="J12" s="219">
        <v>86.261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>
        <v>122.965</v>
      </c>
      <c r="I13" s="221">
        <v>140.856</v>
      </c>
      <c r="J13" s="221">
        <v>152.63799999999998</v>
      </c>
      <c r="K13" s="105">
        <v>108.36457090929743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>
        <v>0.279708</v>
      </c>
      <c r="I15" s="221">
        <v>0.119</v>
      </c>
      <c r="J15" s="221">
        <v>0.12</v>
      </c>
      <c r="K15" s="105">
        <v>100.84033613445379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>
        <v>0.12596</v>
      </c>
      <c r="I17" s="221">
        <v>0.071</v>
      </c>
      <c r="J17" s="221">
        <v>0.039</v>
      </c>
      <c r="K17" s="105">
        <v>157.74647887323945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>
        <v>103.5304</v>
      </c>
      <c r="I19" s="219">
        <v>78.141</v>
      </c>
      <c r="J19" s="219">
        <v>85.724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>
        <v>2.86238</v>
      </c>
      <c r="I20" s="219">
        <v>2.855</v>
      </c>
      <c r="J20" s="219">
        <v>2.57</v>
      </c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>
        <v>1.92095</v>
      </c>
      <c r="I21" s="219">
        <v>1.883</v>
      </c>
      <c r="J21" s="219">
        <v>1.694</v>
      </c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108.31373</v>
      </c>
      <c r="I22" s="221">
        <v>82.879</v>
      </c>
      <c r="J22" s="221">
        <v>89.988</v>
      </c>
      <c r="K22" s="105">
        <v>98.96113611409403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103.1787</v>
      </c>
      <c r="I24" s="221">
        <v>86.279</v>
      </c>
      <c r="J24" s="221">
        <v>101.802</v>
      </c>
      <c r="K24" s="105">
        <v>148.1658340963618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304.03385</v>
      </c>
      <c r="I26" s="221">
        <v>238.335</v>
      </c>
      <c r="J26" s="221">
        <v>344.79</v>
      </c>
      <c r="K26" s="105">
        <v>142.65634506052405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22.143763</v>
      </c>
      <c r="I28" s="219">
        <v>16.655</v>
      </c>
      <c r="J28" s="219">
        <v>16.799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2.259305</v>
      </c>
      <c r="I29" s="219">
        <v>0.96</v>
      </c>
      <c r="J29" s="219">
        <v>1.595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152.767</v>
      </c>
      <c r="I30" s="219">
        <v>106.913</v>
      </c>
      <c r="J30" s="219">
        <v>128.205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177.170068</v>
      </c>
      <c r="I31" s="221">
        <v>124.52799999999999</v>
      </c>
      <c r="J31" s="221">
        <v>146.59900000000002</v>
      </c>
      <c r="K31" s="105">
        <v>139.46903507644868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351.804</v>
      </c>
      <c r="I33" s="219">
        <v>204.288</v>
      </c>
      <c r="J33" s="219">
        <v>243.286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7.701464</v>
      </c>
      <c r="I34" s="219">
        <v>9.919</v>
      </c>
      <c r="J34" s="219">
        <v>10.218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33.291227</v>
      </c>
      <c r="I35" s="219">
        <v>25.02</v>
      </c>
      <c r="J35" s="219">
        <v>29.347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158.03374</v>
      </c>
      <c r="I36" s="219">
        <v>135.775</v>
      </c>
      <c r="J36" s="219">
        <v>145.789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550.830431</v>
      </c>
      <c r="I37" s="221">
        <v>375.00200000000007</v>
      </c>
      <c r="J37" s="221">
        <v>428.64</v>
      </c>
      <c r="K37" s="105">
        <v>112.15486850736792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8.08437</v>
      </c>
      <c r="I39" s="221">
        <v>7.064</v>
      </c>
      <c r="J39" s="221">
        <v>6.341</v>
      </c>
      <c r="K39" s="105">
        <v>105.4643261608154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1.273037</v>
      </c>
      <c r="I41" s="219">
        <v>0.628</v>
      </c>
      <c r="J41" s="219">
        <v>0.838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>
        <v>86.995226</v>
      </c>
      <c r="I42" s="219">
        <v>31.597</v>
      </c>
      <c r="J42" s="219">
        <v>86.014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>
        <v>20.252008</v>
      </c>
      <c r="I43" s="219">
        <v>11.035</v>
      </c>
      <c r="J43" s="219">
        <v>16.781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>
        <v>0.201694</v>
      </c>
      <c r="I44" s="219">
        <v>0.052</v>
      </c>
      <c r="J44" s="219">
        <v>0.098</v>
      </c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0.894504</v>
      </c>
      <c r="I45" s="219">
        <v>1.09</v>
      </c>
      <c r="J45" s="219">
        <v>1.097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>
        <v>2.999163</v>
      </c>
      <c r="I46" s="219">
        <v>6.329</v>
      </c>
      <c r="J46" s="219">
        <v>19.972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>
        <v>3.456908</v>
      </c>
      <c r="I47" s="219">
        <v>1.943</v>
      </c>
      <c r="J47" s="219">
        <v>2.699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>
        <v>157.632331</v>
      </c>
      <c r="I48" s="219">
        <v>111.981</v>
      </c>
      <c r="J48" s="219">
        <v>187.919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>
        <v>30.068942</v>
      </c>
      <c r="I49" s="219">
        <v>20.108</v>
      </c>
      <c r="J49" s="219">
        <v>25.785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303.773813</v>
      </c>
      <c r="I50" s="221">
        <v>184.763</v>
      </c>
      <c r="J50" s="221">
        <v>341.20300000000003</v>
      </c>
      <c r="K50" s="105">
        <v>197.1330840049144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14.65312</v>
      </c>
      <c r="I52" s="221">
        <v>10.207</v>
      </c>
      <c r="J52" s="221">
        <v>12.455</v>
      </c>
      <c r="K52" s="105">
        <v>122.02410110708337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550.1219</v>
      </c>
      <c r="I54" s="219">
        <v>424.197</v>
      </c>
      <c r="J54" s="219">
        <v>501.39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>
        <v>1505.3609</v>
      </c>
      <c r="I55" s="219">
        <v>1282.728</v>
      </c>
      <c r="J55" s="219">
        <v>1722.645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545.04815</v>
      </c>
      <c r="I56" s="219">
        <v>393.445</v>
      </c>
      <c r="J56" s="219">
        <v>434.394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>
        <v>3.505714</v>
      </c>
      <c r="I57" s="219">
        <v>2.617</v>
      </c>
      <c r="J57" s="219">
        <v>2.589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678.26089</v>
      </c>
      <c r="I58" s="219">
        <v>501.295</v>
      </c>
      <c r="J58" s="219">
        <v>722.93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3282.2975539999998</v>
      </c>
      <c r="I59" s="221">
        <v>2604.2820000000006</v>
      </c>
      <c r="J59" s="221">
        <v>3383.948</v>
      </c>
      <c r="K59" s="105">
        <v>148.6486486486486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31.93688</v>
      </c>
      <c r="I61" s="219">
        <v>26.218</v>
      </c>
      <c r="J61" s="219">
        <v>28.758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0.812393</v>
      </c>
      <c r="I62" s="219">
        <v>0.353</v>
      </c>
      <c r="J62" s="219">
        <v>0.577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348.4523</v>
      </c>
      <c r="I63" s="219">
        <v>270.78</v>
      </c>
      <c r="J63" s="219">
        <v>291.939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381.201573</v>
      </c>
      <c r="I64" s="221">
        <v>297.351</v>
      </c>
      <c r="J64" s="221">
        <v>321.274</v>
      </c>
      <c r="K64" s="105">
        <v>87.29245908034612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108.878</v>
      </c>
      <c r="I66" s="221">
        <v>91.666</v>
      </c>
      <c r="J66" s="221">
        <v>114.877</v>
      </c>
      <c r="K66" s="105">
        <v>82.14932472236161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453.3895</v>
      </c>
      <c r="I68" s="219">
        <v>368.657</v>
      </c>
      <c r="J68" s="219">
        <v>443.907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2.075693</v>
      </c>
      <c r="I69" s="219">
        <v>2.887</v>
      </c>
      <c r="J69" s="219">
        <v>2.884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455.465193</v>
      </c>
      <c r="I70" s="221">
        <v>371.544</v>
      </c>
      <c r="J70" s="221">
        <v>446.791</v>
      </c>
      <c r="K70" s="105">
        <v>127.84488512800638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0.519243</v>
      </c>
      <c r="I72" s="219">
        <v>0.663</v>
      </c>
      <c r="J72" s="219">
        <v>0.812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57.217577</v>
      </c>
      <c r="I73" s="219">
        <v>77.355</v>
      </c>
      <c r="J73" s="219">
        <v>94.1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39.100362</v>
      </c>
      <c r="I74" s="219">
        <v>37.04</v>
      </c>
      <c r="J74" s="219">
        <v>48.309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0.937074</v>
      </c>
      <c r="I75" s="219">
        <v>1.381</v>
      </c>
      <c r="J75" s="219">
        <v>1.42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17.911761</v>
      </c>
      <c r="I76" s="219">
        <v>26.286</v>
      </c>
      <c r="J76" s="219">
        <v>35.589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0.780327</v>
      </c>
      <c r="I77" s="219">
        <v>0.477</v>
      </c>
      <c r="J77" s="219">
        <v>0.477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4.403477</v>
      </c>
      <c r="I78" s="219">
        <v>3.827</v>
      </c>
      <c r="J78" s="219">
        <v>3.96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0.317995</v>
      </c>
      <c r="I79" s="219">
        <v>0.928</v>
      </c>
      <c r="J79" s="219">
        <v>3.388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121.18781599999998</v>
      </c>
      <c r="I80" s="221">
        <v>147.957</v>
      </c>
      <c r="J80" s="221">
        <v>188.055</v>
      </c>
      <c r="K80" s="105">
        <v>120.72358861020433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0.966018</v>
      </c>
      <c r="I82" s="219">
        <v>3.367</v>
      </c>
      <c r="J82" s="219">
        <v>3.367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3.94404</v>
      </c>
      <c r="I83" s="219">
        <v>5.27</v>
      </c>
      <c r="J83" s="219">
        <v>6.228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4.910058</v>
      </c>
      <c r="I84" s="221">
        <v>8.637</v>
      </c>
      <c r="J84" s="221">
        <v>9.594999999999999</v>
      </c>
      <c r="K84" s="105">
        <v>192.77526919069118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6047.348943999999</v>
      </c>
      <c r="I87" s="225">
        <v>4771.540000000001</v>
      </c>
      <c r="J87" s="225">
        <v>6089.155000000002</v>
      </c>
      <c r="K87" s="118">
        <f>IF(I87&gt;0,100*J87/I87,0)</f>
        <v>127.61404074994655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9" zoomScaleSheetLayoutView="99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113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0.001</v>
      </c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0.001</v>
      </c>
      <c r="I37" s="221"/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0.003</v>
      </c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0.003</v>
      </c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0.027</v>
      </c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0.027</v>
      </c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/>
      <c r="I73" s="219"/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/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1.18</v>
      </c>
      <c r="I78" s="219">
        <v>1.098</v>
      </c>
      <c r="J78" s="219">
        <v>0.99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/>
      <c r="I79" s="219"/>
      <c r="J79" s="219"/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1.18</v>
      </c>
      <c r="I80" s="221">
        <v>1.098</v>
      </c>
      <c r="J80" s="221">
        <v>0.99</v>
      </c>
      <c r="K80" s="105">
        <v>90.1639344262295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1.2109999999999999</v>
      </c>
      <c r="I87" s="225">
        <v>1.098</v>
      </c>
      <c r="J87" s="225">
        <v>0.99</v>
      </c>
      <c r="K87" s="118">
        <f>IF(I87&gt;0,100*J87/I87,0)</f>
        <v>90.1639344262295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114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>
        <v>0.118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>
        <v>0.118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2.0744</v>
      </c>
      <c r="I29" s="219">
        <v>2.182</v>
      </c>
      <c r="J29" s="219">
        <v>2.7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0.9084</v>
      </c>
      <c r="I30" s="219">
        <v>1.381</v>
      </c>
      <c r="J30" s="219">
        <v>1.117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2.9827999999999997</v>
      </c>
      <c r="I31" s="221">
        <v>3.5629999999999997</v>
      </c>
      <c r="J31" s="221">
        <v>3.817</v>
      </c>
      <c r="K31" s="105">
        <v>107.1288240246983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0.0133</v>
      </c>
      <c r="I35" s="219">
        <v>0.012</v>
      </c>
      <c r="J35" s="219">
        <v>0.015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0.9374</v>
      </c>
      <c r="I36" s="219">
        <v>0.515</v>
      </c>
      <c r="J36" s="219">
        <v>0.8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0.9507</v>
      </c>
      <c r="I37" s="221">
        <v>0.527</v>
      </c>
      <c r="J37" s="221">
        <v>0.8150000000000001</v>
      </c>
      <c r="K37" s="105">
        <v>154.64895635673625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0.006</v>
      </c>
      <c r="I39" s="221">
        <v>0.07</v>
      </c>
      <c r="J39" s="221">
        <v>0.065</v>
      </c>
      <c r="K39" s="105">
        <v>92.85714285714285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0.2458</v>
      </c>
      <c r="I45" s="219">
        <v>0.2</v>
      </c>
      <c r="J45" s="219">
        <v>0.5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0.2458</v>
      </c>
      <c r="I50" s="221">
        <v>0.2</v>
      </c>
      <c r="J50" s="221">
        <v>0.5</v>
      </c>
      <c r="K50" s="105">
        <v>250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0.7061</v>
      </c>
      <c r="I52" s="221">
        <v>0.716</v>
      </c>
      <c r="J52" s="221">
        <v>0.716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0.1561</v>
      </c>
      <c r="I54" s="219">
        <v>0.125</v>
      </c>
      <c r="J54" s="219">
        <v>0.44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>
        <v>0.0702</v>
      </c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0.285</v>
      </c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0.5113</v>
      </c>
      <c r="I59" s="221">
        <v>0.125</v>
      </c>
      <c r="J59" s="221">
        <v>0.44</v>
      </c>
      <c r="K59" s="105">
        <v>352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0.1271</v>
      </c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0.0208</v>
      </c>
      <c r="I62" s="219">
        <v>0.048</v>
      </c>
      <c r="J62" s="219">
        <v>0.05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0.573</v>
      </c>
      <c r="I63" s="219">
        <v>0.04</v>
      </c>
      <c r="J63" s="219">
        <v>0.029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0.7208999999999999</v>
      </c>
      <c r="I64" s="221">
        <v>0.088</v>
      </c>
      <c r="J64" s="221">
        <v>0.079</v>
      </c>
      <c r="K64" s="105">
        <v>89.77272727272728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0.8152</v>
      </c>
      <c r="I66" s="221">
        <v>1.541</v>
      </c>
      <c r="J66" s="221">
        <v>3.992</v>
      </c>
      <c r="K66" s="105">
        <v>259.0525632706035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47.6985</v>
      </c>
      <c r="I68" s="219">
        <v>87.5</v>
      </c>
      <c r="J68" s="219">
        <v>79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48.7667</v>
      </c>
      <c r="I69" s="219">
        <v>30</v>
      </c>
      <c r="J69" s="219">
        <v>28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96.46520000000001</v>
      </c>
      <c r="I70" s="221">
        <v>117.5</v>
      </c>
      <c r="J70" s="221">
        <v>107</v>
      </c>
      <c r="K70" s="105">
        <v>91.06382978723404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0.823</v>
      </c>
      <c r="I72" s="219">
        <v>0.99</v>
      </c>
      <c r="J72" s="219">
        <v>0.799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0.019</v>
      </c>
      <c r="I73" s="219">
        <v>0.055</v>
      </c>
      <c r="J73" s="219">
        <v>0.052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65.8208</v>
      </c>
      <c r="I74" s="219">
        <v>71.2</v>
      </c>
      <c r="J74" s="219">
        <v>72.065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0.081</v>
      </c>
      <c r="I75" s="219">
        <v>0.069</v>
      </c>
      <c r="J75" s="219">
        <v>0.07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4.913</v>
      </c>
      <c r="I76" s="219">
        <v>4.2</v>
      </c>
      <c r="J76" s="219">
        <v>7.02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0.5282</v>
      </c>
      <c r="I77" s="219">
        <v>0.55</v>
      </c>
      <c r="J77" s="219">
        <v>0.62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47.7439</v>
      </c>
      <c r="I78" s="219">
        <v>58.9</v>
      </c>
      <c r="J78" s="219">
        <v>61.75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372.99</v>
      </c>
      <c r="I79" s="219">
        <v>307.3</v>
      </c>
      <c r="J79" s="219">
        <v>379.22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492.9189</v>
      </c>
      <c r="I80" s="221">
        <v>443.264</v>
      </c>
      <c r="J80" s="221">
        <v>521.596</v>
      </c>
      <c r="K80" s="105">
        <v>117.67163586485705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>
        <v>0.069</v>
      </c>
      <c r="J82" s="219">
        <v>0.817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>
        <v>0.007</v>
      </c>
      <c r="J83" s="219">
        <v>0.008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>
        <v>0.07600000000000001</v>
      </c>
      <c r="J84" s="221">
        <v>0.825</v>
      </c>
      <c r="K84" s="105">
        <v>1085.5263157894735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596.3229</v>
      </c>
      <c r="I87" s="225">
        <v>567.788</v>
      </c>
      <c r="J87" s="225">
        <v>639.845</v>
      </c>
      <c r="K87" s="118">
        <f>IF(I87&gt;0,100*J87/I87,0)</f>
        <v>112.69082826688835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70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>
        <v>15</v>
      </c>
      <c r="D10" s="94">
        <v>20</v>
      </c>
      <c r="E10" s="94">
        <v>20</v>
      </c>
      <c r="F10" s="95"/>
      <c r="G10" s="95"/>
      <c r="H10" s="219">
        <v>0.013</v>
      </c>
      <c r="I10" s="219">
        <v>0.047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13</v>
      </c>
      <c r="D11" s="94">
        <v>20</v>
      </c>
      <c r="E11" s="94">
        <v>20</v>
      </c>
      <c r="F11" s="95"/>
      <c r="G11" s="95"/>
      <c r="H11" s="219">
        <v>0.026</v>
      </c>
      <c r="I11" s="219">
        <v>0.04</v>
      </c>
      <c r="J11" s="219"/>
      <c r="K11" s="96"/>
    </row>
    <row r="12" spans="1:11" s="97" customFormat="1" ht="11.25" customHeight="1">
      <c r="A12" s="99" t="s">
        <v>10</v>
      </c>
      <c r="B12" s="93"/>
      <c r="C12" s="94">
        <v>6</v>
      </c>
      <c r="D12" s="94">
        <v>6</v>
      </c>
      <c r="E12" s="94">
        <v>6</v>
      </c>
      <c r="F12" s="95"/>
      <c r="G12" s="95"/>
      <c r="H12" s="219">
        <v>0.011</v>
      </c>
      <c r="I12" s="219">
        <v>0.011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34</v>
      </c>
      <c r="D13" s="102">
        <v>46</v>
      </c>
      <c r="E13" s="102">
        <v>46</v>
      </c>
      <c r="F13" s="103">
        <v>100</v>
      </c>
      <c r="G13" s="104"/>
      <c r="H13" s="220">
        <v>0.05</v>
      </c>
      <c r="I13" s="221">
        <v>0.09799999999999999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1149</v>
      </c>
      <c r="D24" s="102">
        <v>831</v>
      </c>
      <c r="E24" s="102">
        <v>850</v>
      </c>
      <c r="F24" s="103">
        <v>102.28640192539109</v>
      </c>
      <c r="G24" s="104"/>
      <c r="H24" s="220">
        <v>4.333</v>
      </c>
      <c r="I24" s="221">
        <v>3.036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44</v>
      </c>
      <c r="D26" s="102">
        <v>50</v>
      </c>
      <c r="E26" s="102">
        <v>100</v>
      </c>
      <c r="F26" s="103">
        <v>200</v>
      </c>
      <c r="G26" s="104"/>
      <c r="H26" s="220">
        <v>0.14</v>
      </c>
      <c r="I26" s="221">
        <v>0.24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6016</v>
      </c>
      <c r="D28" s="94">
        <v>5831</v>
      </c>
      <c r="E28" s="94">
        <v>5800</v>
      </c>
      <c r="F28" s="95"/>
      <c r="G28" s="95"/>
      <c r="H28" s="219">
        <v>17.985</v>
      </c>
      <c r="I28" s="219">
        <v>22.313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2274</v>
      </c>
      <c r="D29" s="94">
        <v>1854</v>
      </c>
      <c r="E29" s="94">
        <v>1854</v>
      </c>
      <c r="F29" s="95"/>
      <c r="G29" s="95"/>
      <c r="H29" s="219">
        <v>1.377</v>
      </c>
      <c r="I29" s="219">
        <v>2.486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117724</v>
      </c>
      <c r="D30" s="94">
        <v>102510</v>
      </c>
      <c r="E30" s="94">
        <v>102500</v>
      </c>
      <c r="F30" s="95"/>
      <c r="G30" s="95"/>
      <c r="H30" s="219">
        <v>226.553</v>
      </c>
      <c r="I30" s="219">
        <v>207.966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126014</v>
      </c>
      <c r="D31" s="102">
        <v>110195</v>
      </c>
      <c r="E31" s="102">
        <v>110154</v>
      </c>
      <c r="F31" s="103">
        <v>99.96279323018285</v>
      </c>
      <c r="G31" s="104"/>
      <c r="H31" s="220">
        <v>245.915</v>
      </c>
      <c r="I31" s="221">
        <v>232.76500000000001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30</v>
      </c>
      <c r="D33" s="94">
        <v>80</v>
      </c>
      <c r="E33" s="94">
        <v>60</v>
      </c>
      <c r="F33" s="95"/>
      <c r="G33" s="95"/>
      <c r="H33" s="219">
        <v>0.1</v>
      </c>
      <c r="I33" s="219">
        <v>0.27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50</v>
      </c>
      <c r="D34" s="94">
        <v>33</v>
      </c>
      <c r="E34" s="94">
        <v>33</v>
      </c>
      <c r="F34" s="95"/>
      <c r="G34" s="95"/>
      <c r="H34" s="219">
        <v>0.125</v>
      </c>
      <c r="I34" s="219">
        <v>0.13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200</v>
      </c>
      <c r="D35" s="94">
        <v>100</v>
      </c>
      <c r="E35" s="94">
        <v>100</v>
      </c>
      <c r="F35" s="95"/>
      <c r="G35" s="95"/>
      <c r="H35" s="219">
        <v>0.6</v>
      </c>
      <c r="I35" s="219">
        <v>0.44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15</v>
      </c>
      <c r="D36" s="94">
        <v>9</v>
      </c>
      <c r="E36" s="94">
        <v>9</v>
      </c>
      <c r="F36" s="95"/>
      <c r="G36" s="95"/>
      <c r="H36" s="219">
        <v>0.052</v>
      </c>
      <c r="I36" s="219">
        <v>0.044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295</v>
      </c>
      <c r="D37" s="102">
        <v>222</v>
      </c>
      <c r="E37" s="102">
        <v>202</v>
      </c>
      <c r="F37" s="103">
        <v>90.990990990991</v>
      </c>
      <c r="G37" s="104"/>
      <c r="H37" s="220">
        <v>0.877</v>
      </c>
      <c r="I37" s="221">
        <v>0.8840000000000001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15</v>
      </c>
      <c r="D39" s="102">
        <v>5</v>
      </c>
      <c r="E39" s="102">
        <v>5</v>
      </c>
      <c r="F39" s="103">
        <v>100</v>
      </c>
      <c r="G39" s="104"/>
      <c r="H39" s="220">
        <v>0.025</v>
      </c>
      <c r="I39" s="221">
        <v>0.008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99</v>
      </c>
      <c r="D41" s="94">
        <v>66</v>
      </c>
      <c r="E41" s="94">
        <v>70</v>
      </c>
      <c r="F41" s="95"/>
      <c r="G41" s="95"/>
      <c r="H41" s="219">
        <v>0.342</v>
      </c>
      <c r="I41" s="219">
        <v>0.3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1190</v>
      </c>
      <c r="D42" s="94">
        <v>624</v>
      </c>
      <c r="E42" s="94">
        <v>775</v>
      </c>
      <c r="F42" s="95"/>
      <c r="G42" s="95"/>
      <c r="H42" s="219">
        <v>2.104</v>
      </c>
      <c r="I42" s="219">
        <v>2.167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1255</v>
      </c>
      <c r="D43" s="94">
        <v>1041</v>
      </c>
      <c r="E43" s="94">
        <v>1125</v>
      </c>
      <c r="F43" s="95"/>
      <c r="G43" s="95"/>
      <c r="H43" s="219">
        <v>3.226</v>
      </c>
      <c r="I43" s="219">
        <v>6.233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810</v>
      </c>
      <c r="D44" s="94">
        <v>417</v>
      </c>
      <c r="E44" s="94">
        <v>450</v>
      </c>
      <c r="F44" s="95"/>
      <c r="G44" s="95"/>
      <c r="H44" s="219">
        <v>1.735</v>
      </c>
      <c r="I44" s="219">
        <v>2.17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349</v>
      </c>
      <c r="D45" s="94">
        <v>155</v>
      </c>
      <c r="E45" s="94">
        <v>160</v>
      </c>
      <c r="F45" s="95"/>
      <c r="G45" s="95"/>
      <c r="H45" s="219">
        <v>0.679</v>
      </c>
      <c r="I45" s="219">
        <v>0.623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129</v>
      </c>
      <c r="D46" s="94">
        <v>52</v>
      </c>
      <c r="E46" s="94">
        <v>50</v>
      </c>
      <c r="F46" s="95"/>
      <c r="G46" s="95"/>
      <c r="H46" s="219">
        <v>0.301</v>
      </c>
      <c r="I46" s="219">
        <v>0.173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454</v>
      </c>
      <c r="D47" s="94">
        <v>141</v>
      </c>
      <c r="E47" s="94">
        <v>165</v>
      </c>
      <c r="F47" s="95"/>
      <c r="G47" s="95"/>
      <c r="H47" s="219">
        <v>0.453</v>
      </c>
      <c r="I47" s="219">
        <v>0.382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3143</v>
      </c>
      <c r="D48" s="94">
        <v>2012</v>
      </c>
      <c r="E48" s="94">
        <v>2000</v>
      </c>
      <c r="F48" s="95"/>
      <c r="G48" s="95"/>
      <c r="H48" s="219">
        <v>8.308</v>
      </c>
      <c r="I48" s="219">
        <v>7.807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641</v>
      </c>
      <c r="D49" s="94">
        <v>422</v>
      </c>
      <c r="E49" s="94">
        <v>350</v>
      </c>
      <c r="F49" s="95"/>
      <c r="G49" s="95"/>
      <c r="H49" s="219">
        <v>1.992</v>
      </c>
      <c r="I49" s="219">
        <v>1.994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8070</v>
      </c>
      <c r="D50" s="102">
        <v>4930</v>
      </c>
      <c r="E50" s="102">
        <v>5145</v>
      </c>
      <c r="F50" s="103">
        <v>104.36105476673428</v>
      </c>
      <c r="G50" s="104"/>
      <c r="H50" s="220">
        <v>19.14</v>
      </c>
      <c r="I50" s="221">
        <v>21.848999999999997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402</v>
      </c>
      <c r="D52" s="102">
        <v>402</v>
      </c>
      <c r="E52" s="102">
        <v>402</v>
      </c>
      <c r="F52" s="103">
        <v>100</v>
      </c>
      <c r="G52" s="104"/>
      <c r="H52" s="220">
        <v>1.407</v>
      </c>
      <c r="I52" s="221">
        <v>1.407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3495</v>
      </c>
      <c r="D54" s="94">
        <v>1624</v>
      </c>
      <c r="E54" s="94">
        <v>1500</v>
      </c>
      <c r="F54" s="95"/>
      <c r="G54" s="95"/>
      <c r="H54" s="219">
        <v>16.566</v>
      </c>
      <c r="I54" s="219">
        <v>10.784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171</v>
      </c>
      <c r="D55" s="94">
        <v>272</v>
      </c>
      <c r="E55" s="94">
        <v>300</v>
      </c>
      <c r="F55" s="95"/>
      <c r="G55" s="95"/>
      <c r="H55" s="219">
        <v>0.325</v>
      </c>
      <c r="I55" s="219">
        <v>0.675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930</v>
      </c>
      <c r="D56" s="94">
        <v>591.34</v>
      </c>
      <c r="E56" s="94">
        <v>435.2</v>
      </c>
      <c r="F56" s="95"/>
      <c r="G56" s="95"/>
      <c r="H56" s="219">
        <v>0.808</v>
      </c>
      <c r="I56" s="219">
        <v>1.36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1508</v>
      </c>
      <c r="D57" s="94">
        <v>917</v>
      </c>
      <c r="E57" s="94">
        <v>917</v>
      </c>
      <c r="F57" s="95"/>
      <c r="G57" s="95"/>
      <c r="H57" s="219">
        <v>2.262</v>
      </c>
      <c r="I57" s="219">
        <v>1.376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4390</v>
      </c>
      <c r="D58" s="94">
        <v>3697</v>
      </c>
      <c r="E58" s="94">
        <v>3739</v>
      </c>
      <c r="F58" s="95"/>
      <c r="G58" s="95"/>
      <c r="H58" s="219">
        <v>4.752</v>
      </c>
      <c r="I58" s="219">
        <v>12.317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10494</v>
      </c>
      <c r="D59" s="102">
        <v>7101.34</v>
      </c>
      <c r="E59" s="102">
        <v>6891.2</v>
      </c>
      <c r="F59" s="103">
        <v>97.04084017945908</v>
      </c>
      <c r="G59" s="104"/>
      <c r="H59" s="220">
        <v>24.712999999999997</v>
      </c>
      <c r="I59" s="221">
        <v>26.512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94</v>
      </c>
      <c r="D61" s="94">
        <v>40</v>
      </c>
      <c r="E61" s="94">
        <v>50</v>
      </c>
      <c r="F61" s="95"/>
      <c r="G61" s="95"/>
      <c r="H61" s="219">
        <v>0.16340000000000002</v>
      </c>
      <c r="I61" s="219">
        <v>0.066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59</v>
      </c>
      <c r="D62" s="94">
        <v>50</v>
      </c>
      <c r="E62" s="94">
        <v>69</v>
      </c>
      <c r="F62" s="95"/>
      <c r="G62" s="95"/>
      <c r="H62" s="219">
        <v>0.098</v>
      </c>
      <c r="I62" s="219">
        <v>0.065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148.26502242152446</v>
      </c>
      <c r="D63" s="94">
        <v>100</v>
      </c>
      <c r="E63" s="94">
        <v>55</v>
      </c>
      <c r="F63" s="95"/>
      <c r="G63" s="95"/>
      <c r="H63" s="219">
        <v>0.322</v>
      </c>
      <c r="I63" s="219">
        <v>0.275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301.26502242152446</v>
      </c>
      <c r="D64" s="102">
        <v>190</v>
      </c>
      <c r="E64" s="102">
        <v>174</v>
      </c>
      <c r="F64" s="103">
        <v>91.57894736842105</v>
      </c>
      <c r="G64" s="104"/>
      <c r="H64" s="220">
        <v>0.5834</v>
      </c>
      <c r="I64" s="221">
        <v>0.406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138</v>
      </c>
      <c r="D66" s="102">
        <v>131</v>
      </c>
      <c r="E66" s="102">
        <v>125</v>
      </c>
      <c r="F66" s="103">
        <v>95.41984732824427</v>
      </c>
      <c r="G66" s="104"/>
      <c r="H66" s="220">
        <v>0.146</v>
      </c>
      <c r="I66" s="221">
        <v>0.34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9000</v>
      </c>
      <c r="D68" s="94">
        <v>8550</v>
      </c>
      <c r="E68" s="94">
        <v>9000</v>
      </c>
      <c r="F68" s="95"/>
      <c r="G68" s="95"/>
      <c r="H68" s="219">
        <v>19.7</v>
      </c>
      <c r="I68" s="219">
        <v>33.4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100</v>
      </c>
      <c r="D69" s="94">
        <v>30</v>
      </c>
      <c r="E69" s="94">
        <v>50</v>
      </c>
      <c r="F69" s="95"/>
      <c r="G69" s="95"/>
      <c r="H69" s="219">
        <v>0.18</v>
      </c>
      <c r="I69" s="219">
        <v>0.1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9100</v>
      </c>
      <c r="D70" s="102">
        <v>8580</v>
      </c>
      <c r="E70" s="102">
        <v>9050</v>
      </c>
      <c r="F70" s="103">
        <v>105.47785547785548</v>
      </c>
      <c r="G70" s="104"/>
      <c r="H70" s="220">
        <v>19.88</v>
      </c>
      <c r="I70" s="221">
        <v>33.5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321</v>
      </c>
      <c r="D72" s="94">
        <v>243</v>
      </c>
      <c r="E72" s="94">
        <v>243</v>
      </c>
      <c r="F72" s="95"/>
      <c r="G72" s="95"/>
      <c r="H72" s="219">
        <v>0.267</v>
      </c>
      <c r="I72" s="219">
        <v>0.257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65174</v>
      </c>
      <c r="D73" s="94">
        <v>58958</v>
      </c>
      <c r="E73" s="94">
        <v>58847</v>
      </c>
      <c r="F73" s="95"/>
      <c r="G73" s="95"/>
      <c r="H73" s="219">
        <v>177.139</v>
      </c>
      <c r="I73" s="219">
        <v>215.197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51050</v>
      </c>
      <c r="D74" s="94">
        <v>48848</v>
      </c>
      <c r="E74" s="94">
        <v>45000</v>
      </c>
      <c r="F74" s="95"/>
      <c r="G74" s="95"/>
      <c r="H74" s="219">
        <v>164.891</v>
      </c>
      <c r="I74" s="219">
        <v>244.24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2763</v>
      </c>
      <c r="D75" s="94">
        <v>2367</v>
      </c>
      <c r="E75" s="94">
        <v>2367</v>
      </c>
      <c r="F75" s="95"/>
      <c r="G75" s="95"/>
      <c r="H75" s="219">
        <v>5.01</v>
      </c>
      <c r="I75" s="219">
        <v>4.233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11114</v>
      </c>
      <c r="D76" s="94">
        <v>11469</v>
      </c>
      <c r="E76" s="94">
        <v>11469</v>
      </c>
      <c r="F76" s="95"/>
      <c r="G76" s="95"/>
      <c r="H76" s="219">
        <v>51.124</v>
      </c>
      <c r="I76" s="219">
        <v>50.464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6769</v>
      </c>
      <c r="D77" s="94">
        <v>6172</v>
      </c>
      <c r="E77" s="94">
        <v>6172</v>
      </c>
      <c r="F77" s="95"/>
      <c r="G77" s="95"/>
      <c r="H77" s="219">
        <v>25.018</v>
      </c>
      <c r="I77" s="219">
        <v>27.4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15200</v>
      </c>
      <c r="D78" s="94">
        <v>14688</v>
      </c>
      <c r="E78" s="94">
        <v>14800</v>
      </c>
      <c r="F78" s="95"/>
      <c r="G78" s="95"/>
      <c r="H78" s="219">
        <v>37.225</v>
      </c>
      <c r="I78" s="219">
        <v>55.08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115892</v>
      </c>
      <c r="D79" s="94">
        <v>98334</v>
      </c>
      <c r="E79" s="94">
        <v>98298</v>
      </c>
      <c r="F79" s="95"/>
      <c r="G79" s="95"/>
      <c r="H79" s="219">
        <v>382.056</v>
      </c>
      <c r="I79" s="219">
        <v>404.346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268283</v>
      </c>
      <c r="D80" s="102">
        <v>241079</v>
      </c>
      <c r="E80" s="102">
        <v>237196</v>
      </c>
      <c r="F80" s="103">
        <v>98.38932466121064</v>
      </c>
      <c r="G80" s="104"/>
      <c r="H80" s="220">
        <v>842.73</v>
      </c>
      <c r="I80" s="221">
        <v>1001.2170000000001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424339.2650224215</v>
      </c>
      <c r="D87" s="117">
        <v>373762.33999999997</v>
      </c>
      <c r="E87" s="117">
        <v>370340.2</v>
      </c>
      <c r="F87" s="118">
        <f>IF(D87&gt;0,100*E87/D87,0)</f>
        <v>99.08440748738892</v>
      </c>
      <c r="G87" s="104"/>
      <c r="H87" s="224">
        <v>1159.9394</v>
      </c>
      <c r="I87" s="225">
        <v>1322.2620000000002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5" zoomScaleSheetLayoutView="95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115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6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>
        <v>0.005</v>
      </c>
      <c r="I10" s="219">
        <v>0.005</v>
      </c>
      <c r="J10" s="219">
        <v>0.035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>
        <v>0.005</v>
      </c>
      <c r="I11" s="219">
        <v>0.005</v>
      </c>
      <c r="J11" s="219">
        <v>0.01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>
        <v>0.012</v>
      </c>
      <c r="I12" s="219">
        <v>0.012</v>
      </c>
      <c r="J12" s="219">
        <v>0.04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>
        <v>0.022</v>
      </c>
      <c r="I13" s="221">
        <v>0.022</v>
      </c>
      <c r="J13" s="221">
        <v>0.085</v>
      </c>
      <c r="K13" s="105">
        <v>386.3636363636364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>
        <v>0.463</v>
      </c>
      <c r="I19" s="219">
        <v>0.118</v>
      </c>
      <c r="J19" s="219">
        <v>0.32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0.463</v>
      </c>
      <c r="I22" s="221">
        <v>0.118</v>
      </c>
      <c r="J22" s="221">
        <v>0.32</v>
      </c>
      <c r="K22" s="105">
        <v>271.1864406779661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24.301</v>
      </c>
      <c r="I24" s="221">
        <v>26.871</v>
      </c>
      <c r="J24" s="221">
        <v>28.395</v>
      </c>
      <c r="K24" s="105">
        <v>105.67154181087419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10.181</v>
      </c>
      <c r="I26" s="221">
        <v>14.551</v>
      </c>
      <c r="J26" s="221">
        <v>15</v>
      </c>
      <c r="K26" s="105">
        <v>103.08569857741736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12.306</v>
      </c>
      <c r="I28" s="219">
        <v>12.766</v>
      </c>
      <c r="J28" s="219">
        <v>13.275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15.102</v>
      </c>
      <c r="I29" s="219">
        <v>26.52</v>
      </c>
      <c r="J29" s="219">
        <v>17.06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31.929</v>
      </c>
      <c r="I30" s="219">
        <v>35.391</v>
      </c>
      <c r="J30" s="219">
        <v>36.13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59.337</v>
      </c>
      <c r="I31" s="221">
        <v>74.67699999999999</v>
      </c>
      <c r="J31" s="221">
        <v>66.465</v>
      </c>
      <c r="K31" s="105">
        <v>89.00330757796912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3.402</v>
      </c>
      <c r="I33" s="219">
        <v>4.299</v>
      </c>
      <c r="J33" s="219">
        <v>4.3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3.569</v>
      </c>
      <c r="I34" s="219">
        <v>3.541</v>
      </c>
      <c r="J34" s="219">
        <v>3.6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46.851</v>
      </c>
      <c r="I35" s="219">
        <v>52.725</v>
      </c>
      <c r="J35" s="219">
        <v>50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94.61</v>
      </c>
      <c r="I36" s="219">
        <v>108.726</v>
      </c>
      <c r="J36" s="219">
        <v>81.545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148.43200000000002</v>
      </c>
      <c r="I37" s="221">
        <v>169.291</v>
      </c>
      <c r="J37" s="221">
        <v>139.445</v>
      </c>
      <c r="K37" s="105">
        <v>82.37000194930623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2.985</v>
      </c>
      <c r="I39" s="221">
        <v>6.018</v>
      </c>
      <c r="J39" s="221">
        <v>5.4</v>
      </c>
      <c r="K39" s="105">
        <v>89.7308075772682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3.458</v>
      </c>
      <c r="I41" s="219">
        <v>9.59</v>
      </c>
      <c r="J41" s="219">
        <v>4.8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>
        <v>0.008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1.9</v>
      </c>
      <c r="I45" s="219">
        <v>1.9</v>
      </c>
      <c r="J45" s="219">
        <v>2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>
        <v>0.96</v>
      </c>
      <c r="I48" s="219">
        <v>1.1</v>
      </c>
      <c r="J48" s="219">
        <v>1.75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>
        <v>0.48</v>
      </c>
      <c r="I49" s="219">
        <v>0.2</v>
      </c>
      <c r="J49" s="219">
        <v>0.4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6.798</v>
      </c>
      <c r="I50" s="221">
        <v>12.79</v>
      </c>
      <c r="J50" s="221">
        <v>8.958</v>
      </c>
      <c r="K50" s="105">
        <v>70.03909304143863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22.0977508650519</v>
      </c>
      <c r="I52" s="221">
        <v>19.65</v>
      </c>
      <c r="J52" s="221">
        <v>19.65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61.11</v>
      </c>
      <c r="I54" s="219">
        <v>48.49</v>
      </c>
      <c r="J54" s="219">
        <v>54.89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>
        <v>278.659</v>
      </c>
      <c r="I55" s="219">
        <v>209.838</v>
      </c>
      <c r="J55" s="219">
        <v>240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29.478</v>
      </c>
      <c r="I56" s="219">
        <v>20.564</v>
      </c>
      <c r="J56" s="219">
        <v>18.384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>
        <v>11.17</v>
      </c>
      <c r="I57" s="219">
        <v>5.68</v>
      </c>
      <c r="J57" s="219">
        <v>5.568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179.029</v>
      </c>
      <c r="I58" s="219">
        <v>174.855</v>
      </c>
      <c r="J58" s="219">
        <v>175.69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559.446</v>
      </c>
      <c r="I59" s="221">
        <v>459.427</v>
      </c>
      <c r="J59" s="221">
        <v>494.532</v>
      </c>
      <c r="K59" s="105">
        <v>107.64103981698942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27.847</v>
      </c>
      <c r="I61" s="219">
        <v>61.6</v>
      </c>
      <c r="J61" s="219">
        <v>40.198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21.646</v>
      </c>
      <c r="I62" s="219">
        <v>54.2</v>
      </c>
      <c r="J62" s="219">
        <v>26.326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22.147</v>
      </c>
      <c r="I63" s="219">
        <v>47.469</v>
      </c>
      <c r="J63" s="219">
        <v>33.5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71.64</v>
      </c>
      <c r="I64" s="221">
        <v>163.269</v>
      </c>
      <c r="J64" s="221">
        <v>100.024</v>
      </c>
      <c r="K64" s="105">
        <v>61.26331391752261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41.931</v>
      </c>
      <c r="I66" s="221">
        <v>63.7</v>
      </c>
      <c r="J66" s="221">
        <v>62.644</v>
      </c>
      <c r="K66" s="105">
        <v>98.34222919937204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217</v>
      </c>
      <c r="I68" s="219">
        <v>314.5</v>
      </c>
      <c r="J68" s="219">
        <v>285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34.5</v>
      </c>
      <c r="I69" s="219">
        <v>85.5</v>
      </c>
      <c r="J69" s="219">
        <v>62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251.5</v>
      </c>
      <c r="I70" s="221">
        <v>400</v>
      </c>
      <c r="J70" s="221">
        <v>347</v>
      </c>
      <c r="K70" s="105">
        <v>86.75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55.788</v>
      </c>
      <c r="I72" s="219">
        <v>89.914</v>
      </c>
      <c r="J72" s="219">
        <v>72.077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58.748</v>
      </c>
      <c r="I73" s="219">
        <v>51.405</v>
      </c>
      <c r="J73" s="219">
        <v>56.382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1424.638</v>
      </c>
      <c r="I74" s="219">
        <v>1260.2</v>
      </c>
      <c r="J74" s="219">
        <v>1420.9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481.881</v>
      </c>
      <c r="I75" s="219">
        <v>381</v>
      </c>
      <c r="J75" s="219">
        <v>624.206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49.321</v>
      </c>
      <c r="I76" s="219">
        <v>43.295</v>
      </c>
      <c r="J76" s="219">
        <v>65.352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2402.7</v>
      </c>
      <c r="I77" s="219">
        <v>1757</v>
      </c>
      <c r="J77" s="219">
        <v>3162.511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239.207</v>
      </c>
      <c r="I78" s="219">
        <v>339.201</v>
      </c>
      <c r="J78" s="219">
        <v>413.405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562.838</v>
      </c>
      <c r="I79" s="219">
        <v>581.5</v>
      </c>
      <c r="J79" s="219">
        <v>625.991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5275.120999999999</v>
      </c>
      <c r="I80" s="221">
        <v>4503.515</v>
      </c>
      <c r="J80" s="221">
        <v>6440.824</v>
      </c>
      <c r="K80" s="105">
        <v>143.0177095002459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0.068</v>
      </c>
      <c r="I82" s="219">
        <v>0.817</v>
      </c>
      <c r="J82" s="219">
        <v>0.801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0.223</v>
      </c>
      <c r="I83" s="219">
        <v>0.52</v>
      </c>
      <c r="J83" s="219">
        <v>0.52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0.29100000000000004</v>
      </c>
      <c r="I84" s="221">
        <v>1.337</v>
      </c>
      <c r="J84" s="221">
        <v>1.3210000000000002</v>
      </c>
      <c r="K84" s="105">
        <v>98.80329094988782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6474.545750865052</v>
      </c>
      <c r="I87" s="225">
        <v>5915.236000000001</v>
      </c>
      <c r="J87" s="225">
        <v>7730.063</v>
      </c>
      <c r="K87" s="118">
        <f>IF(I87&gt;0,100*J87/I87,0)</f>
        <v>130.68055103803127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102" zoomScaleSheetLayoutView="102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116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2016</v>
      </c>
      <c r="D6" s="80">
        <f>E6-1</f>
        <v>2017</v>
      </c>
      <c r="E6" s="80">
        <v>2018</v>
      </c>
      <c r="F6" s="81">
        <f>E6</f>
        <v>2018</v>
      </c>
      <c r="G6" s="82"/>
      <c r="H6" s="79">
        <f>J6-2</f>
        <v>2016</v>
      </c>
      <c r="I6" s="80">
        <f>J6-1</f>
        <v>2017</v>
      </c>
      <c r="J6" s="80">
        <v>2018</v>
      </c>
      <c r="K6" s="81">
        <f>J6</f>
        <v>2018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2017=100</v>
      </c>
      <c r="G7" s="87"/>
      <c r="H7" s="84" t="s">
        <v>281</v>
      </c>
      <c r="I7" s="85" t="s">
        <v>6</v>
      </c>
      <c r="J7" s="85">
        <v>10</v>
      </c>
      <c r="K7" s="86" t="str">
        <f>CONCATENATE(I6,"=100")</f>
        <v>2017=100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>
        <v>0.001</v>
      </c>
      <c r="I10" s="219">
        <v>0.001</v>
      </c>
      <c r="J10" s="219">
        <v>0.005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>
        <v>0.004</v>
      </c>
      <c r="I11" s="219">
        <v>0.004</v>
      </c>
      <c r="J11" s="219">
        <v>0.004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>
        <v>0.002</v>
      </c>
      <c r="I12" s="219">
        <v>0.001</v>
      </c>
      <c r="J12" s="219">
        <v>0.007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>
        <v>0.007</v>
      </c>
      <c r="I13" s="221">
        <v>0.006</v>
      </c>
      <c r="J13" s="221">
        <v>0.016</v>
      </c>
      <c r="K13" s="105">
        <v>266.6666666666667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>
        <v>0.0957</v>
      </c>
      <c r="I19" s="219">
        <v>0.058</v>
      </c>
      <c r="J19" s="219">
        <v>0.064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0.0957</v>
      </c>
      <c r="I22" s="221">
        <v>0.058</v>
      </c>
      <c r="J22" s="221">
        <v>0.064</v>
      </c>
      <c r="K22" s="105">
        <v>110.3448275862069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4.2863</v>
      </c>
      <c r="I24" s="221">
        <v>5.218</v>
      </c>
      <c r="J24" s="221">
        <v>5.5</v>
      </c>
      <c r="K24" s="105">
        <v>105.40436949022614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1.5075</v>
      </c>
      <c r="I26" s="221">
        <v>2.87</v>
      </c>
      <c r="J26" s="221">
        <v>2.8</v>
      </c>
      <c r="K26" s="105">
        <v>97.5609756097561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1.9375</v>
      </c>
      <c r="I28" s="219">
        <v>2.68</v>
      </c>
      <c r="J28" s="219">
        <v>2.658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4.5524</v>
      </c>
      <c r="I29" s="219">
        <v>5.834</v>
      </c>
      <c r="J29" s="219">
        <v>3.753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4.2113</v>
      </c>
      <c r="I30" s="219">
        <v>8.397</v>
      </c>
      <c r="J30" s="219">
        <v>7.226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10.7012</v>
      </c>
      <c r="I31" s="221">
        <v>16.911</v>
      </c>
      <c r="J31" s="221">
        <v>13.637</v>
      </c>
      <c r="K31" s="105">
        <v>80.63982023534977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0.6124</v>
      </c>
      <c r="I33" s="219">
        <v>0.719</v>
      </c>
      <c r="J33" s="219">
        <v>0.774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0.7004</v>
      </c>
      <c r="I34" s="219">
        <v>0.687</v>
      </c>
      <c r="J34" s="219">
        <v>0.7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7.8797</v>
      </c>
      <c r="I35" s="219">
        <v>10.68</v>
      </c>
      <c r="J35" s="219">
        <v>10.1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18.4985</v>
      </c>
      <c r="I36" s="219">
        <v>21.521</v>
      </c>
      <c r="J36" s="219">
        <v>16.309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27.691</v>
      </c>
      <c r="I37" s="221">
        <v>33.607</v>
      </c>
      <c r="J37" s="221">
        <v>27.883000000000003</v>
      </c>
      <c r="K37" s="105">
        <v>82.96783408218526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0.3978</v>
      </c>
      <c r="I39" s="221">
        <v>0.941</v>
      </c>
      <c r="J39" s="221">
        <v>0.84</v>
      </c>
      <c r="K39" s="105">
        <v>89.26673751328374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0.4156</v>
      </c>
      <c r="I41" s="219">
        <v>1.511</v>
      </c>
      <c r="J41" s="219">
        <v>0.777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>
        <v>0.001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0.2068</v>
      </c>
      <c r="I45" s="219">
        <v>0.22</v>
      </c>
      <c r="J45" s="219">
        <v>0.2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>
        <v>0.2014</v>
      </c>
      <c r="I48" s="219">
        <v>0.2</v>
      </c>
      <c r="J48" s="219">
        <v>0.35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>
        <v>0.0603</v>
      </c>
      <c r="I49" s="219">
        <v>0.027</v>
      </c>
      <c r="J49" s="219">
        <v>0.045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0.8841000000000001</v>
      </c>
      <c r="I50" s="221">
        <v>1.9579999999999997</v>
      </c>
      <c r="J50" s="221">
        <v>1.3729999999999998</v>
      </c>
      <c r="K50" s="105">
        <v>70.12257405515832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4.5574</v>
      </c>
      <c r="I52" s="221">
        <v>4.046</v>
      </c>
      <c r="J52" s="221">
        <v>4.046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12.1353</v>
      </c>
      <c r="I54" s="219">
        <v>10.342</v>
      </c>
      <c r="J54" s="219">
        <v>11.527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>
        <v>56.8864</v>
      </c>
      <c r="I55" s="219">
        <v>46.407</v>
      </c>
      <c r="J55" s="219">
        <v>51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6.1769</v>
      </c>
      <c r="I56" s="219">
        <v>4.233</v>
      </c>
      <c r="J56" s="219">
        <v>3.815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>
        <v>2.1811</v>
      </c>
      <c r="I57" s="219">
        <v>1.251</v>
      </c>
      <c r="J57" s="219">
        <v>1.231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35.9027</v>
      </c>
      <c r="I58" s="219">
        <v>37.768</v>
      </c>
      <c r="J58" s="219">
        <v>36.895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113.28240000000002</v>
      </c>
      <c r="I59" s="221">
        <v>100.00099999999999</v>
      </c>
      <c r="J59" s="221">
        <v>104.46799999999999</v>
      </c>
      <c r="K59" s="105">
        <v>104.4669553304467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6.7734</v>
      </c>
      <c r="I61" s="219">
        <v>12.9</v>
      </c>
      <c r="J61" s="219">
        <v>8.442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4.4906</v>
      </c>
      <c r="I62" s="219">
        <v>12.125</v>
      </c>
      <c r="J62" s="219">
        <v>5.66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4.5461</v>
      </c>
      <c r="I63" s="219">
        <v>10.478</v>
      </c>
      <c r="J63" s="219">
        <v>6.737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15.810099999999998</v>
      </c>
      <c r="I64" s="221">
        <v>35.503</v>
      </c>
      <c r="J64" s="221">
        <v>20.839</v>
      </c>
      <c r="K64" s="105">
        <v>58.6964481874771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6.9422</v>
      </c>
      <c r="I66" s="221">
        <v>12.6</v>
      </c>
      <c r="J66" s="221">
        <v>11.897</v>
      </c>
      <c r="K66" s="105">
        <v>94.42063492063492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39.7668</v>
      </c>
      <c r="I68" s="219">
        <v>62.3</v>
      </c>
      <c r="J68" s="219">
        <v>54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4.3201</v>
      </c>
      <c r="I69" s="219">
        <v>12.3</v>
      </c>
      <c r="J69" s="219">
        <v>8.5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44.0869</v>
      </c>
      <c r="I70" s="221">
        <v>74.6</v>
      </c>
      <c r="J70" s="221">
        <v>62.5</v>
      </c>
      <c r="K70" s="105">
        <v>83.78016085790885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11.1654</v>
      </c>
      <c r="I72" s="219">
        <v>18.128</v>
      </c>
      <c r="J72" s="219">
        <v>14.74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10.3282</v>
      </c>
      <c r="I73" s="219">
        <v>9.591</v>
      </c>
      <c r="J73" s="219">
        <v>10.511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268.1204</v>
      </c>
      <c r="I74" s="219">
        <v>247</v>
      </c>
      <c r="J74" s="219">
        <v>280.005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108.5575</v>
      </c>
      <c r="I75" s="219">
        <v>88</v>
      </c>
      <c r="J75" s="219">
        <v>142.712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7.2722</v>
      </c>
      <c r="I76" s="219">
        <v>8.257</v>
      </c>
      <c r="J76" s="219">
        <v>11.322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503.9067</v>
      </c>
      <c r="I77" s="219">
        <v>386</v>
      </c>
      <c r="J77" s="219">
        <v>685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46.8637</v>
      </c>
      <c r="I78" s="219">
        <v>70.7</v>
      </c>
      <c r="J78" s="219">
        <v>80.733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96.3014</v>
      </c>
      <c r="I79" s="219">
        <v>107.25</v>
      </c>
      <c r="J79" s="219">
        <v>114.198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1052.5155</v>
      </c>
      <c r="I80" s="221">
        <v>934.926</v>
      </c>
      <c r="J80" s="221">
        <v>1339.221</v>
      </c>
      <c r="K80" s="105">
        <v>143.24352943441514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0.01239</v>
      </c>
      <c r="I82" s="219">
        <v>0.121</v>
      </c>
      <c r="J82" s="219">
        <v>0.121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0.024</v>
      </c>
      <c r="I83" s="219">
        <v>0.08</v>
      </c>
      <c r="J83" s="219">
        <v>0.08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0.03639</v>
      </c>
      <c r="I84" s="221">
        <v>0.201</v>
      </c>
      <c r="J84" s="221">
        <v>0.201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1282.80149</v>
      </c>
      <c r="I87" s="225">
        <v>1223.446</v>
      </c>
      <c r="J87" s="225">
        <v>1595.285</v>
      </c>
      <c r="K87" s="118">
        <f>IF(I87&gt;0,100*J87/I87,0)</f>
        <v>130.39275946792912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4" zoomScaleSheetLayoutView="94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71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1209</v>
      </c>
      <c r="D9" s="94">
        <v>1209</v>
      </c>
      <c r="E9" s="94">
        <v>1209</v>
      </c>
      <c r="F9" s="95"/>
      <c r="G9" s="95"/>
      <c r="H9" s="219">
        <v>4.44</v>
      </c>
      <c r="I9" s="219">
        <v>4.533</v>
      </c>
      <c r="J9" s="219"/>
      <c r="K9" s="96"/>
    </row>
    <row r="10" spans="1:11" s="97" customFormat="1" ht="11.25" customHeight="1">
      <c r="A10" s="99" t="s">
        <v>8</v>
      </c>
      <c r="B10" s="93"/>
      <c r="C10" s="94">
        <v>1927</v>
      </c>
      <c r="D10" s="94">
        <v>1836</v>
      </c>
      <c r="E10" s="94">
        <v>1836</v>
      </c>
      <c r="F10" s="95"/>
      <c r="G10" s="95"/>
      <c r="H10" s="219">
        <v>4.5088</v>
      </c>
      <c r="I10" s="219">
        <v>4.26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6658</v>
      </c>
      <c r="D11" s="94">
        <v>10276</v>
      </c>
      <c r="E11" s="94">
        <v>10276</v>
      </c>
      <c r="F11" s="95"/>
      <c r="G11" s="95"/>
      <c r="H11" s="219">
        <v>14.31</v>
      </c>
      <c r="I11" s="219">
        <v>24.962</v>
      </c>
      <c r="J11" s="219"/>
      <c r="K11" s="96"/>
    </row>
    <row r="12" spans="1:11" s="97" customFormat="1" ht="11.25" customHeight="1">
      <c r="A12" s="99" t="s">
        <v>10</v>
      </c>
      <c r="B12" s="93"/>
      <c r="C12" s="94">
        <v>236</v>
      </c>
      <c r="D12" s="94">
        <v>236</v>
      </c>
      <c r="E12" s="94">
        <v>236</v>
      </c>
      <c r="F12" s="95"/>
      <c r="G12" s="95"/>
      <c r="H12" s="219">
        <v>0.5</v>
      </c>
      <c r="I12" s="219">
        <v>0.506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10030</v>
      </c>
      <c r="D13" s="102">
        <v>13557</v>
      </c>
      <c r="E13" s="102">
        <v>13557</v>
      </c>
      <c r="F13" s="103">
        <v>100</v>
      </c>
      <c r="G13" s="104"/>
      <c r="H13" s="220">
        <v>23.7588</v>
      </c>
      <c r="I13" s="221">
        <v>34.260999999999996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45</v>
      </c>
      <c r="D15" s="102">
        <v>50</v>
      </c>
      <c r="E15" s="102">
        <v>50</v>
      </c>
      <c r="F15" s="103">
        <v>100</v>
      </c>
      <c r="G15" s="104"/>
      <c r="H15" s="220">
        <v>0.054</v>
      </c>
      <c r="I15" s="221">
        <v>0.07</v>
      </c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775</v>
      </c>
      <c r="D17" s="102">
        <v>770</v>
      </c>
      <c r="E17" s="102">
        <v>770</v>
      </c>
      <c r="F17" s="103">
        <v>100</v>
      </c>
      <c r="G17" s="104"/>
      <c r="H17" s="220">
        <v>0.591</v>
      </c>
      <c r="I17" s="221">
        <v>1.63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23951</v>
      </c>
      <c r="D19" s="94">
        <v>24024</v>
      </c>
      <c r="E19" s="94">
        <v>24024</v>
      </c>
      <c r="F19" s="95"/>
      <c r="G19" s="95"/>
      <c r="H19" s="219">
        <v>143.706</v>
      </c>
      <c r="I19" s="219">
        <v>132.132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23951</v>
      </c>
      <c r="D22" s="102">
        <v>24024</v>
      </c>
      <c r="E22" s="102">
        <v>24024</v>
      </c>
      <c r="F22" s="103">
        <v>100</v>
      </c>
      <c r="G22" s="104"/>
      <c r="H22" s="220">
        <v>143.706</v>
      </c>
      <c r="I22" s="221">
        <v>132.132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74027</v>
      </c>
      <c r="D24" s="102">
        <v>78547</v>
      </c>
      <c r="E24" s="102">
        <v>77850</v>
      </c>
      <c r="F24" s="103">
        <v>99.11263320050416</v>
      </c>
      <c r="G24" s="104"/>
      <c r="H24" s="220">
        <v>351.877</v>
      </c>
      <c r="I24" s="221">
        <v>384.434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28044</v>
      </c>
      <c r="D26" s="102">
        <v>31550</v>
      </c>
      <c r="E26" s="102">
        <v>31100</v>
      </c>
      <c r="F26" s="103">
        <v>98.57369255150554</v>
      </c>
      <c r="G26" s="104"/>
      <c r="H26" s="220">
        <v>95.14</v>
      </c>
      <c r="I26" s="221">
        <v>158.24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60071</v>
      </c>
      <c r="D28" s="94">
        <v>69368</v>
      </c>
      <c r="E28" s="94">
        <v>69400</v>
      </c>
      <c r="F28" s="95"/>
      <c r="G28" s="95"/>
      <c r="H28" s="219">
        <v>237.227</v>
      </c>
      <c r="I28" s="219">
        <v>314.414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40134</v>
      </c>
      <c r="D29" s="94">
        <v>36933</v>
      </c>
      <c r="E29" s="94">
        <v>36933</v>
      </c>
      <c r="F29" s="95"/>
      <c r="G29" s="95"/>
      <c r="H29" s="219">
        <v>61.995</v>
      </c>
      <c r="I29" s="219">
        <v>86.81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163024</v>
      </c>
      <c r="D30" s="94">
        <v>150024</v>
      </c>
      <c r="E30" s="94">
        <v>150100</v>
      </c>
      <c r="F30" s="95"/>
      <c r="G30" s="95"/>
      <c r="H30" s="219">
        <v>341.863</v>
      </c>
      <c r="I30" s="219">
        <v>364.637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263229</v>
      </c>
      <c r="D31" s="102">
        <v>256325</v>
      </c>
      <c r="E31" s="102">
        <v>256433</v>
      </c>
      <c r="F31" s="103">
        <v>100.04213400955818</v>
      </c>
      <c r="G31" s="104"/>
      <c r="H31" s="220">
        <v>641.085</v>
      </c>
      <c r="I31" s="221">
        <v>765.861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24930</v>
      </c>
      <c r="D33" s="94">
        <v>23080</v>
      </c>
      <c r="E33" s="94">
        <v>21860</v>
      </c>
      <c r="F33" s="95"/>
      <c r="G33" s="95"/>
      <c r="H33" s="219">
        <v>86.924</v>
      </c>
      <c r="I33" s="219">
        <v>91.84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11450</v>
      </c>
      <c r="D34" s="94">
        <v>11833</v>
      </c>
      <c r="E34" s="94">
        <v>11833</v>
      </c>
      <c r="F34" s="95"/>
      <c r="G34" s="95"/>
      <c r="H34" s="219">
        <v>32.125</v>
      </c>
      <c r="I34" s="219">
        <v>50.13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45200</v>
      </c>
      <c r="D35" s="94">
        <v>50100</v>
      </c>
      <c r="E35" s="94">
        <v>45100</v>
      </c>
      <c r="F35" s="95"/>
      <c r="G35" s="95"/>
      <c r="H35" s="219">
        <v>140.6</v>
      </c>
      <c r="I35" s="219">
        <v>220.44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6861</v>
      </c>
      <c r="D36" s="94">
        <v>5600</v>
      </c>
      <c r="E36" s="94">
        <v>5600</v>
      </c>
      <c r="F36" s="95"/>
      <c r="G36" s="95"/>
      <c r="H36" s="219">
        <v>24.052</v>
      </c>
      <c r="I36" s="219">
        <v>18.208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88441</v>
      </c>
      <c r="D37" s="102">
        <v>90613</v>
      </c>
      <c r="E37" s="102">
        <v>84393</v>
      </c>
      <c r="F37" s="103">
        <v>93.13564278856235</v>
      </c>
      <c r="G37" s="104"/>
      <c r="H37" s="220">
        <v>283.701</v>
      </c>
      <c r="I37" s="221">
        <v>380.61799999999994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5115</v>
      </c>
      <c r="D39" s="102">
        <v>5420</v>
      </c>
      <c r="E39" s="102">
        <v>5420</v>
      </c>
      <c r="F39" s="103">
        <v>100</v>
      </c>
      <c r="G39" s="104"/>
      <c r="H39" s="220">
        <v>8.225</v>
      </c>
      <c r="I39" s="221">
        <v>8.008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35880</v>
      </c>
      <c r="D41" s="94">
        <v>34911</v>
      </c>
      <c r="E41" s="94">
        <v>37620</v>
      </c>
      <c r="F41" s="95"/>
      <c r="G41" s="95"/>
      <c r="H41" s="219">
        <v>27.931</v>
      </c>
      <c r="I41" s="219">
        <v>120.187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220582</v>
      </c>
      <c r="D42" s="94">
        <v>221915</v>
      </c>
      <c r="E42" s="94">
        <v>221075</v>
      </c>
      <c r="F42" s="95"/>
      <c r="G42" s="95"/>
      <c r="H42" s="219">
        <v>592.508</v>
      </c>
      <c r="I42" s="219">
        <v>1019.828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62635</v>
      </c>
      <c r="D43" s="94">
        <v>65771</v>
      </c>
      <c r="E43" s="94">
        <v>61125</v>
      </c>
      <c r="F43" s="95"/>
      <c r="G43" s="95"/>
      <c r="H43" s="219">
        <v>135.042</v>
      </c>
      <c r="I43" s="219">
        <v>320.257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128471</v>
      </c>
      <c r="D44" s="94">
        <v>130617</v>
      </c>
      <c r="E44" s="94">
        <v>130550</v>
      </c>
      <c r="F44" s="95"/>
      <c r="G44" s="95"/>
      <c r="H44" s="219">
        <v>194.93</v>
      </c>
      <c r="I44" s="219">
        <v>555.555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60339</v>
      </c>
      <c r="D45" s="94">
        <v>71513</v>
      </c>
      <c r="E45" s="94">
        <v>73160</v>
      </c>
      <c r="F45" s="95"/>
      <c r="G45" s="95"/>
      <c r="H45" s="219">
        <v>80.513</v>
      </c>
      <c r="I45" s="219">
        <v>289.171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74448</v>
      </c>
      <c r="D46" s="94">
        <v>72853</v>
      </c>
      <c r="E46" s="94">
        <v>73050</v>
      </c>
      <c r="F46" s="95"/>
      <c r="G46" s="95"/>
      <c r="H46" s="219">
        <v>79.089</v>
      </c>
      <c r="I46" s="219">
        <v>232.037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96535</v>
      </c>
      <c r="D47" s="94">
        <v>100494</v>
      </c>
      <c r="E47" s="94">
        <v>102165</v>
      </c>
      <c r="F47" s="95"/>
      <c r="G47" s="95"/>
      <c r="H47" s="219">
        <v>173.144</v>
      </c>
      <c r="I47" s="219">
        <v>368.841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108608</v>
      </c>
      <c r="D48" s="94">
        <v>109628</v>
      </c>
      <c r="E48" s="94">
        <v>109600</v>
      </c>
      <c r="F48" s="95"/>
      <c r="G48" s="95"/>
      <c r="H48" s="219">
        <v>136.183</v>
      </c>
      <c r="I48" s="219">
        <v>442.468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71170</v>
      </c>
      <c r="D49" s="94">
        <v>68266</v>
      </c>
      <c r="E49" s="94">
        <v>65350</v>
      </c>
      <c r="F49" s="95"/>
      <c r="G49" s="95"/>
      <c r="H49" s="219">
        <v>85.806</v>
      </c>
      <c r="I49" s="219">
        <v>259.833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858668</v>
      </c>
      <c r="D50" s="102">
        <v>875968</v>
      </c>
      <c r="E50" s="102">
        <v>873695</v>
      </c>
      <c r="F50" s="103">
        <v>99.74051563527435</v>
      </c>
      <c r="G50" s="104"/>
      <c r="H50" s="220">
        <v>1505.146</v>
      </c>
      <c r="I50" s="221">
        <v>3608.176999999999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24560</v>
      </c>
      <c r="D52" s="102">
        <v>24560</v>
      </c>
      <c r="E52" s="102">
        <v>24560</v>
      </c>
      <c r="F52" s="103">
        <v>100</v>
      </c>
      <c r="G52" s="104"/>
      <c r="H52" s="220">
        <v>65.69</v>
      </c>
      <c r="I52" s="221">
        <v>65.69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67763</v>
      </c>
      <c r="D54" s="94">
        <v>61445</v>
      </c>
      <c r="E54" s="94">
        <v>61500</v>
      </c>
      <c r="F54" s="95"/>
      <c r="G54" s="95"/>
      <c r="H54" s="219">
        <v>190.171</v>
      </c>
      <c r="I54" s="219">
        <v>224.633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39171</v>
      </c>
      <c r="D55" s="94">
        <v>38551</v>
      </c>
      <c r="E55" s="94">
        <v>38600</v>
      </c>
      <c r="F55" s="95"/>
      <c r="G55" s="95"/>
      <c r="H55" s="219">
        <v>74.425</v>
      </c>
      <c r="I55" s="219">
        <v>96.377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39696</v>
      </c>
      <c r="D56" s="94">
        <v>33421.34</v>
      </c>
      <c r="E56" s="94">
        <v>37935.2</v>
      </c>
      <c r="F56" s="95"/>
      <c r="G56" s="95"/>
      <c r="H56" s="219">
        <v>91.244</v>
      </c>
      <c r="I56" s="219">
        <v>91.314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59774</v>
      </c>
      <c r="D57" s="94">
        <v>59593</v>
      </c>
      <c r="E57" s="94">
        <v>59593</v>
      </c>
      <c r="F57" s="95"/>
      <c r="G57" s="95"/>
      <c r="H57" s="219">
        <v>150.183</v>
      </c>
      <c r="I57" s="219">
        <v>183.434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51101</v>
      </c>
      <c r="D58" s="94">
        <v>48045</v>
      </c>
      <c r="E58" s="94">
        <v>46507</v>
      </c>
      <c r="F58" s="95"/>
      <c r="G58" s="95"/>
      <c r="H58" s="219">
        <v>63.718</v>
      </c>
      <c r="I58" s="219">
        <v>165.647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257505</v>
      </c>
      <c r="D59" s="102">
        <v>241055.34</v>
      </c>
      <c r="E59" s="102">
        <v>244135.2</v>
      </c>
      <c r="F59" s="103">
        <v>101.27765682353272</v>
      </c>
      <c r="G59" s="104"/>
      <c r="H59" s="220">
        <v>569.741</v>
      </c>
      <c r="I59" s="221">
        <v>761.405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1294</v>
      </c>
      <c r="D61" s="94">
        <v>1140</v>
      </c>
      <c r="E61" s="94">
        <v>1550</v>
      </c>
      <c r="F61" s="95"/>
      <c r="G61" s="95"/>
      <c r="H61" s="219">
        <v>3.0134000000000003</v>
      </c>
      <c r="I61" s="219">
        <v>2.546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949</v>
      </c>
      <c r="D62" s="94">
        <v>825</v>
      </c>
      <c r="E62" s="94">
        <v>927</v>
      </c>
      <c r="F62" s="95"/>
      <c r="G62" s="95"/>
      <c r="H62" s="219">
        <v>1.671</v>
      </c>
      <c r="I62" s="219">
        <v>1.113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2219</v>
      </c>
      <c r="D63" s="94">
        <v>2290</v>
      </c>
      <c r="E63" s="94">
        <v>2363</v>
      </c>
      <c r="F63" s="95"/>
      <c r="G63" s="95"/>
      <c r="H63" s="219">
        <v>4.812</v>
      </c>
      <c r="I63" s="219">
        <v>6.873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4462</v>
      </c>
      <c r="D64" s="102">
        <v>4255</v>
      </c>
      <c r="E64" s="102">
        <v>4840</v>
      </c>
      <c r="F64" s="103">
        <v>113.74853113983549</v>
      </c>
      <c r="G64" s="104"/>
      <c r="H64" s="220">
        <v>9.496400000000001</v>
      </c>
      <c r="I64" s="221">
        <v>10.532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8010</v>
      </c>
      <c r="D66" s="102">
        <v>7309</v>
      </c>
      <c r="E66" s="102">
        <v>7225</v>
      </c>
      <c r="F66" s="103">
        <v>98.85073197427829</v>
      </c>
      <c r="G66" s="104"/>
      <c r="H66" s="220">
        <v>8.805</v>
      </c>
      <c r="I66" s="221">
        <v>9.817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60800</v>
      </c>
      <c r="D68" s="94">
        <v>65180</v>
      </c>
      <c r="E68" s="94">
        <v>67000</v>
      </c>
      <c r="F68" s="95"/>
      <c r="G68" s="95"/>
      <c r="H68" s="219">
        <v>145.7</v>
      </c>
      <c r="I68" s="219">
        <v>283.4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4100</v>
      </c>
      <c r="D69" s="94">
        <v>4510</v>
      </c>
      <c r="E69" s="94">
        <v>4550</v>
      </c>
      <c r="F69" s="95"/>
      <c r="G69" s="95"/>
      <c r="H69" s="219">
        <v>6.88</v>
      </c>
      <c r="I69" s="219">
        <v>15.9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64900</v>
      </c>
      <c r="D70" s="102">
        <v>69690</v>
      </c>
      <c r="E70" s="102">
        <v>71550</v>
      </c>
      <c r="F70" s="103">
        <v>102.66896254842875</v>
      </c>
      <c r="G70" s="104"/>
      <c r="H70" s="220">
        <v>152.57999999999998</v>
      </c>
      <c r="I70" s="221">
        <v>299.29999999999995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3061</v>
      </c>
      <c r="D72" s="94">
        <v>3125</v>
      </c>
      <c r="E72" s="94">
        <v>3125</v>
      </c>
      <c r="F72" s="95"/>
      <c r="G72" s="95"/>
      <c r="H72" s="219">
        <v>3.183</v>
      </c>
      <c r="I72" s="219">
        <v>4.38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74925</v>
      </c>
      <c r="D73" s="94">
        <v>68574</v>
      </c>
      <c r="E73" s="94">
        <v>68464</v>
      </c>
      <c r="F73" s="95"/>
      <c r="G73" s="95"/>
      <c r="H73" s="219">
        <v>208.985</v>
      </c>
      <c r="I73" s="219">
        <v>253.661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65360</v>
      </c>
      <c r="D74" s="94">
        <v>67258</v>
      </c>
      <c r="E74" s="94">
        <v>63000</v>
      </c>
      <c r="F74" s="95"/>
      <c r="G74" s="95"/>
      <c r="H74" s="219">
        <v>210.111</v>
      </c>
      <c r="I74" s="219">
        <v>345.495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10634</v>
      </c>
      <c r="D75" s="94">
        <v>10599</v>
      </c>
      <c r="E75" s="94">
        <v>10599</v>
      </c>
      <c r="F75" s="95"/>
      <c r="G75" s="95"/>
      <c r="H75" s="219">
        <v>20.843</v>
      </c>
      <c r="I75" s="219">
        <v>14.688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15017</v>
      </c>
      <c r="D76" s="94">
        <v>15215</v>
      </c>
      <c r="E76" s="94">
        <v>15215</v>
      </c>
      <c r="F76" s="95"/>
      <c r="G76" s="95"/>
      <c r="H76" s="219">
        <v>68.688</v>
      </c>
      <c r="I76" s="219">
        <v>66.187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8519</v>
      </c>
      <c r="D77" s="94">
        <v>8086</v>
      </c>
      <c r="E77" s="94">
        <v>8086</v>
      </c>
      <c r="F77" s="95"/>
      <c r="G77" s="95"/>
      <c r="H77" s="219">
        <v>30.182</v>
      </c>
      <c r="I77" s="219">
        <v>34.4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19525</v>
      </c>
      <c r="D78" s="94">
        <v>19845</v>
      </c>
      <c r="E78" s="94">
        <v>20000</v>
      </c>
      <c r="F78" s="95"/>
      <c r="G78" s="95"/>
      <c r="H78" s="219">
        <v>47.389</v>
      </c>
      <c r="I78" s="219">
        <v>76.223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162513</v>
      </c>
      <c r="D79" s="94">
        <v>146459</v>
      </c>
      <c r="E79" s="94">
        <v>146388</v>
      </c>
      <c r="F79" s="95"/>
      <c r="G79" s="95"/>
      <c r="H79" s="219">
        <v>539.433</v>
      </c>
      <c r="I79" s="219">
        <v>625.536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359554</v>
      </c>
      <c r="D80" s="102">
        <v>339161</v>
      </c>
      <c r="E80" s="102">
        <v>334877</v>
      </c>
      <c r="F80" s="103">
        <v>98.73688307323071</v>
      </c>
      <c r="G80" s="104"/>
      <c r="H80" s="220">
        <v>1128.8139999999999</v>
      </c>
      <c r="I80" s="221">
        <v>1420.57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120</v>
      </c>
      <c r="D82" s="94">
        <v>165</v>
      </c>
      <c r="E82" s="94">
        <v>165</v>
      </c>
      <c r="F82" s="95"/>
      <c r="G82" s="95"/>
      <c r="H82" s="219">
        <v>0.181</v>
      </c>
      <c r="I82" s="219">
        <v>0.24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170</v>
      </c>
      <c r="D83" s="94">
        <v>180</v>
      </c>
      <c r="E83" s="94">
        <v>180</v>
      </c>
      <c r="F83" s="95"/>
      <c r="G83" s="95"/>
      <c r="H83" s="219">
        <v>0.173</v>
      </c>
      <c r="I83" s="219">
        <v>0.18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290</v>
      </c>
      <c r="D84" s="102">
        <v>345</v>
      </c>
      <c r="E84" s="102">
        <v>345</v>
      </c>
      <c r="F84" s="103">
        <v>100</v>
      </c>
      <c r="G84" s="104"/>
      <c r="H84" s="220">
        <v>0.354</v>
      </c>
      <c r="I84" s="221">
        <v>0.42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2071606</v>
      </c>
      <c r="D87" s="117">
        <v>2063199.34</v>
      </c>
      <c r="E87" s="117">
        <v>2054824.2</v>
      </c>
      <c r="F87" s="118">
        <f>IF(D87&gt;0,100*E87/D87,0)</f>
        <v>99.59407024626132</v>
      </c>
      <c r="G87" s="104"/>
      <c r="H87" s="224">
        <v>4988.7642000000005</v>
      </c>
      <c r="I87" s="225">
        <v>8041.164999999999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1" zoomScaleSheetLayoutView="91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72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145</v>
      </c>
      <c r="D17" s="102"/>
      <c r="E17" s="102"/>
      <c r="F17" s="103"/>
      <c r="G17" s="104"/>
      <c r="H17" s="220">
        <v>0.177</v>
      </c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>
        <v>19000</v>
      </c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3152</v>
      </c>
      <c r="D28" s="94">
        <v>3806</v>
      </c>
      <c r="E28" s="94">
        <v>6000</v>
      </c>
      <c r="F28" s="95"/>
      <c r="G28" s="95"/>
      <c r="H28" s="219">
        <v>9.877</v>
      </c>
      <c r="I28" s="219">
        <v>16.74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4729</v>
      </c>
      <c r="D29" s="94">
        <v>1844</v>
      </c>
      <c r="E29" s="94">
        <v>1844</v>
      </c>
      <c r="F29" s="95"/>
      <c r="G29" s="95"/>
      <c r="H29" s="219">
        <v>6.508</v>
      </c>
      <c r="I29" s="219">
        <v>4.078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5033</v>
      </c>
      <c r="D30" s="94">
        <v>3436</v>
      </c>
      <c r="E30" s="94">
        <v>3500</v>
      </c>
      <c r="F30" s="95"/>
      <c r="G30" s="95"/>
      <c r="H30" s="219">
        <v>7.445</v>
      </c>
      <c r="I30" s="219">
        <v>9.416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12914</v>
      </c>
      <c r="D31" s="102">
        <v>9086</v>
      </c>
      <c r="E31" s="102">
        <v>11344</v>
      </c>
      <c r="F31" s="103">
        <v>124.851419766674</v>
      </c>
      <c r="G31" s="104"/>
      <c r="H31" s="220">
        <v>23.830000000000002</v>
      </c>
      <c r="I31" s="221">
        <v>30.233999999999998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350</v>
      </c>
      <c r="D33" s="94">
        <v>400</v>
      </c>
      <c r="E33" s="94">
        <v>350</v>
      </c>
      <c r="F33" s="95"/>
      <c r="G33" s="95"/>
      <c r="H33" s="219">
        <v>1.2</v>
      </c>
      <c r="I33" s="219">
        <v>1.5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750</v>
      </c>
      <c r="D34" s="94">
        <v>730</v>
      </c>
      <c r="E34" s="94">
        <v>730</v>
      </c>
      <c r="F34" s="95"/>
      <c r="G34" s="95"/>
      <c r="H34" s="219">
        <v>2.05</v>
      </c>
      <c r="I34" s="219">
        <v>3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2000</v>
      </c>
      <c r="D35" s="94">
        <v>500</v>
      </c>
      <c r="E35" s="94">
        <v>450</v>
      </c>
      <c r="F35" s="95"/>
      <c r="G35" s="95"/>
      <c r="H35" s="219">
        <v>6.3</v>
      </c>
      <c r="I35" s="219">
        <v>2.3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72</v>
      </c>
      <c r="D36" s="94"/>
      <c r="E36" s="94"/>
      <c r="F36" s="95"/>
      <c r="G36" s="95"/>
      <c r="H36" s="219">
        <v>0.252</v>
      </c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>
        <v>3172</v>
      </c>
      <c r="D37" s="102">
        <v>1630</v>
      </c>
      <c r="E37" s="102">
        <v>1530</v>
      </c>
      <c r="F37" s="103">
        <v>93.86503067484662</v>
      </c>
      <c r="G37" s="104"/>
      <c r="H37" s="220">
        <v>9.802000000000001</v>
      </c>
      <c r="I37" s="221">
        <v>6.8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12820</v>
      </c>
      <c r="D39" s="102">
        <v>11582</v>
      </c>
      <c r="E39" s="102">
        <v>11582</v>
      </c>
      <c r="F39" s="103">
        <v>100</v>
      </c>
      <c r="G39" s="104"/>
      <c r="H39" s="220">
        <v>21</v>
      </c>
      <c r="I39" s="221">
        <v>17.1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12585</v>
      </c>
      <c r="D41" s="94">
        <v>11028</v>
      </c>
      <c r="E41" s="94">
        <v>10228</v>
      </c>
      <c r="F41" s="95"/>
      <c r="G41" s="95"/>
      <c r="H41" s="219">
        <v>8.349</v>
      </c>
      <c r="I41" s="219">
        <v>30.496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4500</v>
      </c>
      <c r="D42" s="94">
        <v>4300</v>
      </c>
      <c r="E42" s="94">
        <v>4200</v>
      </c>
      <c r="F42" s="95"/>
      <c r="G42" s="95"/>
      <c r="H42" s="219">
        <v>7.236</v>
      </c>
      <c r="I42" s="219">
        <v>18.593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1350</v>
      </c>
      <c r="D43" s="94">
        <v>1196</v>
      </c>
      <c r="E43" s="94">
        <v>1100</v>
      </c>
      <c r="F43" s="95"/>
      <c r="G43" s="95"/>
      <c r="H43" s="219">
        <v>0.867</v>
      </c>
      <c r="I43" s="219">
        <v>4.156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10000</v>
      </c>
      <c r="D44" s="94">
        <v>10000</v>
      </c>
      <c r="E44" s="94">
        <v>10000</v>
      </c>
      <c r="F44" s="95"/>
      <c r="G44" s="95"/>
      <c r="H44" s="219">
        <v>9.787</v>
      </c>
      <c r="I44" s="219">
        <v>44.799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1000</v>
      </c>
      <c r="D45" s="94">
        <v>1000</v>
      </c>
      <c r="E45" s="94">
        <v>1000</v>
      </c>
      <c r="F45" s="95"/>
      <c r="G45" s="95"/>
      <c r="H45" s="219">
        <v>1.254</v>
      </c>
      <c r="I45" s="219">
        <v>3.897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18000</v>
      </c>
      <c r="D46" s="94">
        <v>15000</v>
      </c>
      <c r="E46" s="94">
        <v>18000</v>
      </c>
      <c r="F46" s="95"/>
      <c r="G46" s="95"/>
      <c r="H46" s="219">
        <v>23.419</v>
      </c>
      <c r="I46" s="219">
        <v>47.092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8040</v>
      </c>
      <c r="D47" s="94">
        <v>8040</v>
      </c>
      <c r="E47" s="94">
        <v>8040</v>
      </c>
      <c r="F47" s="95"/>
      <c r="G47" s="95"/>
      <c r="H47" s="219">
        <v>11.466</v>
      </c>
      <c r="I47" s="219">
        <v>27.737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1750</v>
      </c>
      <c r="D48" s="94">
        <v>1750</v>
      </c>
      <c r="E48" s="94">
        <v>1750</v>
      </c>
      <c r="F48" s="95"/>
      <c r="G48" s="95"/>
      <c r="H48" s="219">
        <v>1.858</v>
      </c>
      <c r="I48" s="219">
        <v>7.088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9721</v>
      </c>
      <c r="D49" s="94">
        <v>12367</v>
      </c>
      <c r="E49" s="94">
        <v>11800</v>
      </c>
      <c r="F49" s="95"/>
      <c r="G49" s="95"/>
      <c r="H49" s="219">
        <v>12.852</v>
      </c>
      <c r="I49" s="219">
        <v>50.443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66946</v>
      </c>
      <c r="D50" s="102">
        <v>64681</v>
      </c>
      <c r="E50" s="102">
        <v>66118</v>
      </c>
      <c r="F50" s="103">
        <v>102.22167251588566</v>
      </c>
      <c r="G50" s="104"/>
      <c r="H50" s="220">
        <v>77.08800000000001</v>
      </c>
      <c r="I50" s="221">
        <v>234.301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553</v>
      </c>
      <c r="D52" s="102">
        <v>553</v>
      </c>
      <c r="E52" s="102">
        <v>553</v>
      </c>
      <c r="F52" s="103">
        <v>100</v>
      </c>
      <c r="G52" s="104"/>
      <c r="H52" s="220">
        <v>1.474</v>
      </c>
      <c r="I52" s="221">
        <v>1.474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25713</v>
      </c>
      <c r="D54" s="94">
        <v>19500</v>
      </c>
      <c r="E54" s="94">
        <v>20000</v>
      </c>
      <c r="F54" s="95"/>
      <c r="G54" s="95"/>
      <c r="H54" s="219">
        <v>49.48</v>
      </c>
      <c r="I54" s="219">
        <v>51.225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43329</v>
      </c>
      <c r="D55" s="94">
        <v>43737</v>
      </c>
      <c r="E55" s="94">
        <v>43000</v>
      </c>
      <c r="F55" s="95"/>
      <c r="G55" s="95"/>
      <c r="H55" s="219">
        <v>116.99</v>
      </c>
      <c r="I55" s="219">
        <v>135.584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31347</v>
      </c>
      <c r="D56" s="94">
        <v>68723</v>
      </c>
      <c r="E56" s="94">
        <v>32524</v>
      </c>
      <c r="F56" s="95"/>
      <c r="G56" s="95"/>
      <c r="H56" s="219">
        <v>118.999</v>
      </c>
      <c r="I56" s="219">
        <v>219.914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9347</v>
      </c>
      <c r="D57" s="94">
        <v>8826</v>
      </c>
      <c r="E57" s="94">
        <v>8826</v>
      </c>
      <c r="F57" s="95"/>
      <c r="G57" s="95"/>
      <c r="H57" s="219">
        <v>23.782</v>
      </c>
      <c r="I57" s="219">
        <v>26.203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4085</v>
      </c>
      <c r="D58" s="94">
        <v>15524</v>
      </c>
      <c r="E58" s="94">
        <v>33624</v>
      </c>
      <c r="F58" s="95"/>
      <c r="G58" s="95"/>
      <c r="H58" s="219">
        <v>3.922</v>
      </c>
      <c r="I58" s="219">
        <v>49.677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113821</v>
      </c>
      <c r="D59" s="102">
        <v>156310</v>
      </c>
      <c r="E59" s="102">
        <v>137974</v>
      </c>
      <c r="F59" s="103">
        <v>88.26946452562215</v>
      </c>
      <c r="G59" s="104"/>
      <c r="H59" s="220">
        <v>313.173</v>
      </c>
      <c r="I59" s="221">
        <v>482.60299999999995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612.5</v>
      </c>
      <c r="D61" s="94">
        <v>700</v>
      </c>
      <c r="E61" s="94">
        <v>700</v>
      </c>
      <c r="F61" s="95"/>
      <c r="G61" s="95"/>
      <c r="H61" s="219">
        <v>1.2575</v>
      </c>
      <c r="I61" s="219">
        <v>1.418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336</v>
      </c>
      <c r="D62" s="94">
        <v>275</v>
      </c>
      <c r="E62" s="94">
        <v>143</v>
      </c>
      <c r="F62" s="95"/>
      <c r="G62" s="95"/>
      <c r="H62" s="219">
        <v>0.447</v>
      </c>
      <c r="I62" s="219">
        <v>0.352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1861.2</v>
      </c>
      <c r="D63" s="94">
        <v>1711</v>
      </c>
      <c r="E63" s="94">
        <v>1651</v>
      </c>
      <c r="F63" s="95"/>
      <c r="G63" s="95"/>
      <c r="H63" s="219">
        <v>4.192</v>
      </c>
      <c r="I63" s="219">
        <v>4.731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2809.7</v>
      </c>
      <c r="D64" s="102">
        <v>2686</v>
      </c>
      <c r="E64" s="102">
        <v>2494</v>
      </c>
      <c r="F64" s="103">
        <v>92.85182427401341</v>
      </c>
      <c r="G64" s="104"/>
      <c r="H64" s="220">
        <v>5.8965000000000005</v>
      </c>
      <c r="I64" s="221">
        <v>6.5009999999999994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8372</v>
      </c>
      <c r="D66" s="102">
        <v>10906</v>
      </c>
      <c r="E66" s="102">
        <v>10990</v>
      </c>
      <c r="F66" s="103">
        <v>100.77021822849808</v>
      </c>
      <c r="G66" s="104"/>
      <c r="H66" s="220">
        <v>8.232</v>
      </c>
      <c r="I66" s="221">
        <v>15.575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8575</v>
      </c>
      <c r="D72" s="94">
        <v>8200</v>
      </c>
      <c r="E72" s="94">
        <v>8200</v>
      </c>
      <c r="F72" s="95"/>
      <c r="G72" s="95"/>
      <c r="H72" s="219">
        <v>14.275</v>
      </c>
      <c r="I72" s="219">
        <v>15.235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800</v>
      </c>
      <c r="D73" s="94">
        <v>800</v>
      </c>
      <c r="E73" s="94">
        <v>800</v>
      </c>
      <c r="F73" s="95"/>
      <c r="G73" s="95"/>
      <c r="H73" s="219">
        <v>1.988</v>
      </c>
      <c r="I73" s="219">
        <v>2.4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11576</v>
      </c>
      <c r="D74" s="94">
        <v>14653</v>
      </c>
      <c r="E74" s="94">
        <v>14000</v>
      </c>
      <c r="F74" s="95"/>
      <c r="G74" s="95"/>
      <c r="H74" s="219">
        <v>15.049</v>
      </c>
      <c r="I74" s="219">
        <v>65.939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32151</v>
      </c>
      <c r="D75" s="94">
        <v>30617</v>
      </c>
      <c r="E75" s="94">
        <v>30617</v>
      </c>
      <c r="F75" s="95"/>
      <c r="G75" s="95"/>
      <c r="H75" s="219">
        <v>59.865</v>
      </c>
      <c r="I75" s="219">
        <v>33.767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730</v>
      </c>
      <c r="D76" s="94">
        <v>685</v>
      </c>
      <c r="E76" s="94">
        <v>816</v>
      </c>
      <c r="F76" s="95"/>
      <c r="G76" s="95"/>
      <c r="H76" s="219">
        <v>2.555</v>
      </c>
      <c r="I76" s="219">
        <v>2.398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2942</v>
      </c>
      <c r="D77" s="94">
        <v>2768</v>
      </c>
      <c r="E77" s="94">
        <v>2768</v>
      </c>
      <c r="F77" s="95"/>
      <c r="G77" s="95"/>
      <c r="H77" s="219">
        <v>7.649</v>
      </c>
      <c r="I77" s="219">
        <v>9.8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2200</v>
      </c>
      <c r="D78" s="94">
        <v>2276</v>
      </c>
      <c r="E78" s="94">
        <v>2300</v>
      </c>
      <c r="F78" s="95"/>
      <c r="G78" s="95"/>
      <c r="H78" s="219">
        <v>5.28</v>
      </c>
      <c r="I78" s="219">
        <v>8.876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550</v>
      </c>
      <c r="D79" s="94">
        <v>816</v>
      </c>
      <c r="E79" s="94">
        <v>816</v>
      </c>
      <c r="F79" s="95"/>
      <c r="G79" s="95"/>
      <c r="H79" s="219">
        <v>1.645</v>
      </c>
      <c r="I79" s="219">
        <v>3.661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59524</v>
      </c>
      <c r="D80" s="102">
        <v>60815</v>
      </c>
      <c r="E80" s="102">
        <v>60317</v>
      </c>
      <c r="F80" s="103">
        <v>99.18112307818795</v>
      </c>
      <c r="G80" s="104"/>
      <c r="H80" s="220">
        <v>108.30600000000001</v>
      </c>
      <c r="I80" s="221">
        <v>142.076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281076.7</v>
      </c>
      <c r="D87" s="117">
        <v>318249</v>
      </c>
      <c r="E87" s="117">
        <v>321902</v>
      </c>
      <c r="F87" s="118">
        <f>IF(D87&gt;0,100*E87/D87,0)</f>
        <v>101.14784335536011</v>
      </c>
      <c r="G87" s="104"/>
      <c r="H87" s="224">
        <v>568.9785</v>
      </c>
      <c r="I87" s="225">
        <v>936.664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1" zoomScaleSheetLayoutView="91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73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104</v>
      </c>
      <c r="D9" s="94">
        <v>130</v>
      </c>
      <c r="E9" s="94">
        <v>130</v>
      </c>
      <c r="F9" s="95"/>
      <c r="G9" s="95"/>
      <c r="H9" s="219">
        <v>0.269</v>
      </c>
      <c r="I9" s="219">
        <v>0.26</v>
      </c>
      <c r="J9" s="219"/>
      <c r="K9" s="96"/>
    </row>
    <row r="10" spans="1:11" s="97" customFormat="1" ht="11.25" customHeight="1">
      <c r="A10" s="99" t="s">
        <v>8</v>
      </c>
      <c r="B10" s="93"/>
      <c r="C10" s="94">
        <v>59</v>
      </c>
      <c r="D10" s="94">
        <v>59</v>
      </c>
      <c r="E10" s="94">
        <v>59</v>
      </c>
      <c r="F10" s="95"/>
      <c r="G10" s="95"/>
      <c r="H10" s="219">
        <v>0.155</v>
      </c>
      <c r="I10" s="219">
        <v>0.148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50</v>
      </c>
      <c r="D11" s="94">
        <v>50</v>
      </c>
      <c r="E11" s="94">
        <v>50</v>
      </c>
      <c r="F11" s="95"/>
      <c r="G11" s="95"/>
      <c r="H11" s="219">
        <v>0.155</v>
      </c>
      <c r="I11" s="219">
        <v>0.155</v>
      </c>
      <c r="J11" s="219"/>
      <c r="K11" s="96"/>
    </row>
    <row r="12" spans="1:11" s="97" customFormat="1" ht="11.25" customHeight="1">
      <c r="A12" s="99" t="s">
        <v>10</v>
      </c>
      <c r="B12" s="93"/>
      <c r="C12" s="94">
        <v>16</v>
      </c>
      <c r="D12" s="94">
        <v>16</v>
      </c>
      <c r="E12" s="94">
        <v>16</v>
      </c>
      <c r="F12" s="95"/>
      <c r="G12" s="95"/>
      <c r="H12" s="219">
        <v>0.029</v>
      </c>
      <c r="I12" s="219">
        <v>0.027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229</v>
      </c>
      <c r="D13" s="102">
        <v>255</v>
      </c>
      <c r="E13" s="102">
        <v>255</v>
      </c>
      <c r="F13" s="103">
        <v>100</v>
      </c>
      <c r="G13" s="104"/>
      <c r="H13" s="220">
        <v>0.6080000000000001</v>
      </c>
      <c r="I13" s="221">
        <v>0.5900000000000001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49</v>
      </c>
      <c r="D17" s="102">
        <v>49</v>
      </c>
      <c r="E17" s="102">
        <v>49</v>
      </c>
      <c r="F17" s="103">
        <v>100</v>
      </c>
      <c r="G17" s="104"/>
      <c r="H17" s="220">
        <v>0.101</v>
      </c>
      <c r="I17" s="221">
        <v>0.059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7289</v>
      </c>
      <c r="D19" s="94">
        <v>6725</v>
      </c>
      <c r="E19" s="94">
        <v>6725</v>
      </c>
      <c r="F19" s="95"/>
      <c r="G19" s="95"/>
      <c r="H19" s="219">
        <v>31.343</v>
      </c>
      <c r="I19" s="219">
        <v>33.625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7289</v>
      </c>
      <c r="D22" s="102">
        <v>6725</v>
      </c>
      <c r="E22" s="102">
        <v>6725</v>
      </c>
      <c r="F22" s="103">
        <v>100</v>
      </c>
      <c r="G22" s="104"/>
      <c r="H22" s="220">
        <v>31.343</v>
      </c>
      <c r="I22" s="221">
        <v>33.625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13470</v>
      </c>
      <c r="D24" s="102">
        <v>11042</v>
      </c>
      <c r="E24" s="102">
        <v>12000</v>
      </c>
      <c r="F24" s="103">
        <v>108.67596449918493</v>
      </c>
      <c r="G24" s="104"/>
      <c r="H24" s="220">
        <v>59.781</v>
      </c>
      <c r="I24" s="221">
        <v>51.477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400</v>
      </c>
      <c r="D26" s="102">
        <v>425</v>
      </c>
      <c r="E26" s="102">
        <v>400</v>
      </c>
      <c r="F26" s="103">
        <v>94.11764705882354</v>
      </c>
      <c r="G26" s="104"/>
      <c r="H26" s="220">
        <v>1.25</v>
      </c>
      <c r="I26" s="221">
        <v>1.8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3249</v>
      </c>
      <c r="D28" s="94">
        <v>3073</v>
      </c>
      <c r="E28" s="94">
        <v>3100</v>
      </c>
      <c r="F28" s="95"/>
      <c r="G28" s="95"/>
      <c r="H28" s="219">
        <v>11.98</v>
      </c>
      <c r="I28" s="219">
        <v>8.485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18885</v>
      </c>
      <c r="D29" s="94">
        <v>17057</v>
      </c>
      <c r="E29" s="94">
        <v>17057</v>
      </c>
      <c r="F29" s="95"/>
      <c r="G29" s="95"/>
      <c r="H29" s="219">
        <v>22.261</v>
      </c>
      <c r="I29" s="219">
        <v>29.734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9460</v>
      </c>
      <c r="D30" s="94">
        <v>8474</v>
      </c>
      <c r="E30" s="94">
        <v>8500</v>
      </c>
      <c r="F30" s="95"/>
      <c r="G30" s="95"/>
      <c r="H30" s="219">
        <v>9.007</v>
      </c>
      <c r="I30" s="219">
        <v>10.934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31594</v>
      </c>
      <c r="D31" s="102">
        <v>28604</v>
      </c>
      <c r="E31" s="102">
        <v>28657</v>
      </c>
      <c r="F31" s="103">
        <v>100.1852887708013</v>
      </c>
      <c r="G31" s="104"/>
      <c r="H31" s="220">
        <v>43.248</v>
      </c>
      <c r="I31" s="221">
        <v>49.153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2000</v>
      </c>
      <c r="D33" s="94">
        <v>2000</v>
      </c>
      <c r="E33" s="94">
        <v>1700</v>
      </c>
      <c r="F33" s="95"/>
      <c r="G33" s="95"/>
      <c r="H33" s="219">
        <v>2.633</v>
      </c>
      <c r="I33" s="219">
        <v>5.4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4400</v>
      </c>
      <c r="D34" s="94">
        <v>3425</v>
      </c>
      <c r="E34" s="94">
        <v>3425</v>
      </c>
      <c r="F34" s="95"/>
      <c r="G34" s="95"/>
      <c r="H34" s="219">
        <v>8</v>
      </c>
      <c r="I34" s="219">
        <v>6.8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3000</v>
      </c>
      <c r="D35" s="94">
        <v>2700</v>
      </c>
      <c r="E35" s="94">
        <v>2500</v>
      </c>
      <c r="F35" s="95"/>
      <c r="G35" s="95"/>
      <c r="H35" s="219">
        <v>6.8</v>
      </c>
      <c r="I35" s="219">
        <v>8.1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1815</v>
      </c>
      <c r="D36" s="94">
        <v>382</v>
      </c>
      <c r="E36" s="94">
        <v>382</v>
      </c>
      <c r="F36" s="95"/>
      <c r="G36" s="95"/>
      <c r="H36" s="219">
        <v>4.175</v>
      </c>
      <c r="I36" s="219">
        <v>0.73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11215</v>
      </c>
      <c r="D37" s="102">
        <v>8507</v>
      </c>
      <c r="E37" s="102">
        <v>8007</v>
      </c>
      <c r="F37" s="103">
        <v>94.12248736334783</v>
      </c>
      <c r="G37" s="104"/>
      <c r="H37" s="220">
        <v>21.608</v>
      </c>
      <c r="I37" s="221">
        <v>21.029999999999998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14400</v>
      </c>
      <c r="D39" s="102">
        <v>14736</v>
      </c>
      <c r="E39" s="102">
        <v>14736</v>
      </c>
      <c r="F39" s="103">
        <v>100</v>
      </c>
      <c r="G39" s="104"/>
      <c r="H39" s="220">
        <v>10</v>
      </c>
      <c r="I39" s="221">
        <v>8.1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2712</v>
      </c>
      <c r="D41" s="94">
        <v>3990</v>
      </c>
      <c r="E41" s="94">
        <v>2470</v>
      </c>
      <c r="F41" s="95"/>
      <c r="G41" s="95"/>
      <c r="H41" s="219">
        <v>1.826</v>
      </c>
      <c r="I41" s="219">
        <v>9.38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14234</v>
      </c>
      <c r="D42" s="94">
        <v>14984</v>
      </c>
      <c r="E42" s="94">
        <v>14580</v>
      </c>
      <c r="F42" s="95"/>
      <c r="G42" s="95"/>
      <c r="H42" s="219">
        <v>32.147</v>
      </c>
      <c r="I42" s="219">
        <v>54.553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12061</v>
      </c>
      <c r="D43" s="94">
        <v>19100</v>
      </c>
      <c r="E43" s="94">
        <v>13100</v>
      </c>
      <c r="F43" s="95"/>
      <c r="G43" s="95"/>
      <c r="H43" s="219">
        <v>17.036</v>
      </c>
      <c r="I43" s="219">
        <v>59.174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24802</v>
      </c>
      <c r="D44" s="94">
        <v>29591</v>
      </c>
      <c r="E44" s="94">
        <v>29600</v>
      </c>
      <c r="F44" s="95"/>
      <c r="G44" s="95"/>
      <c r="H44" s="219">
        <v>35.224</v>
      </c>
      <c r="I44" s="219">
        <v>115.203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12329</v>
      </c>
      <c r="D45" s="94">
        <v>13768</v>
      </c>
      <c r="E45" s="94">
        <v>13500</v>
      </c>
      <c r="F45" s="95"/>
      <c r="G45" s="95"/>
      <c r="H45" s="219">
        <v>9.242</v>
      </c>
      <c r="I45" s="219">
        <v>42.402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1725</v>
      </c>
      <c r="D46" s="94">
        <v>2591</v>
      </c>
      <c r="E46" s="94">
        <v>2000</v>
      </c>
      <c r="F46" s="95"/>
      <c r="G46" s="95"/>
      <c r="H46" s="219">
        <v>1.315</v>
      </c>
      <c r="I46" s="219">
        <v>6.514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1281</v>
      </c>
      <c r="D47" s="94">
        <v>1223</v>
      </c>
      <c r="E47" s="94">
        <v>1230</v>
      </c>
      <c r="F47" s="95"/>
      <c r="G47" s="95"/>
      <c r="H47" s="219">
        <v>1.762</v>
      </c>
      <c r="I47" s="219">
        <v>3.212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8517</v>
      </c>
      <c r="D48" s="94">
        <v>13488</v>
      </c>
      <c r="E48" s="94">
        <v>13500</v>
      </c>
      <c r="F48" s="95"/>
      <c r="G48" s="95"/>
      <c r="H48" s="219">
        <v>6.251</v>
      </c>
      <c r="I48" s="219">
        <v>39.061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16685</v>
      </c>
      <c r="D49" s="94">
        <v>18543</v>
      </c>
      <c r="E49" s="94">
        <v>17600</v>
      </c>
      <c r="F49" s="95"/>
      <c r="G49" s="95"/>
      <c r="H49" s="219">
        <v>13.578</v>
      </c>
      <c r="I49" s="219">
        <v>56.44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94346</v>
      </c>
      <c r="D50" s="102">
        <v>117278</v>
      </c>
      <c r="E50" s="102">
        <v>107580</v>
      </c>
      <c r="F50" s="103">
        <v>91.73075939221337</v>
      </c>
      <c r="G50" s="104"/>
      <c r="H50" s="220">
        <v>118.38100000000001</v>
      </c>
      <c r="I50" s="221">
        <v>385.93899999999996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5762</v>
      </c>
      <c r="D52" s="102">
        <v>5762</v>
      </c>
      <c r="E52" s="102">
        <v>5762</v>
      </c>
      <c r="F52" s="103">
        <v>100</v>
      </c>
      <c r="G52" s="104"/>
      <c r="H52" s="220">
        <v>14.894</v>
      </c>
      <c r="I52" s="221">
        <v>14.894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47315</v>
      </c>
      <c r="D54" s="94">
        <v>40871</v>
      </c>
      <c r="E54" s="94">
        <v>40000</v>
      </c>
      <c r="F54" s="95"/>
      <c r="G54" s="95"/>
      <c r="H54" s="219">
        <v>94.955</v>
      </c>
      <c r="I54" s="219">
        <v>91.117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86700</v>
      </c>
      <c r="D55" s="94">
        <v>77814</v>
      </c>
      <c r="E55" s="94">
        <v>80000</v>
      </c>
      <c r="F55" s="95"/>
      <c r="G55" s="95"/>
      <c r="H55" s="219">
        <v>138.72</v>
      </c>
      <c r="I55" s="219">
        <v>171.19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10215</v>
      </c>
      <c r="D56" s="94">
        <v>9695</v>
      </c>
      <c r="E56" s="94">
        <v>9100</v>
      </c>
      <c r="F56" s="95"/>
      <c r="G56" s="95"/>
      <c r="H56" s="219">
        <v>19.744</v>
      </c>
      <c r="I56" s="219">
        <v>19.39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7071</v>
      </c>
      <c r="D57" s="94">
        <v>7395</v>
      </c>
      <c r="E57" s="94">
        <v>7395</v>
      </c>
      <c r="F57" s="95"/>
      <c r="G57" s="95"/>
      <c r="H57" s="219">
        <v>9.8994</v>
      </c>
      <c r="I57" s="219">
        <v>23.751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44665</v>
      </c>
      <c r="D58" s="94">
        <v>39634</v>
      </c>
      <c r="E58" s="94">
        <v>40364</v>
      </c>
      <c r="F58" s="95"/>
      <c r="G58" s="95"/>
      <c r="H58" s="219">
        <v>40.275</v>
      </c>
      <c r="I58" s="219">
        <v>102.162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195966</v>
      </c>
      <c r="D59" s="102">
        <v>175409</v>
      </c>
      <c r="E59" s="102">
        <v>176859</v>
      </c>
      <c r="F59" s="103">
        <v>100.8266394540759</v>
      </c>
      <c r="G59" s="104"/>
      <c r="H59" s="220">
        <v>303.5934</v>
      </c>
      <c r="I59" s="221">
        <v>407.61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2497</v>
      </c>
      <c r="D61" s="94">
        <v>1980</v>
      </c>
      <c r="E61" s="94">
        <v>2700</v>
      </c>
      <c r="F61" s="95"/>
      <c r="G61" s="95"/>
      <c r="H61" s="219">
        <v>4.825</v>
      </c>
      <c r="I61" s="219">
        <v>3.864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1127</v>
      </c>
      <c r="D62" s="94">
        <v>1350</v>
      </c>
      <c r="E62" s="94">
        <v>1225</v>
      </c>
      <c r="F62" s="95"/>
      <c r="G62" s="95"/>
      <c r="H62" s="219">
        <v>1.359</v>
      </c>
      <c r="I62" s="219">
        <v>1.399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1958</v>
      </c>
      <c r="D63" s="94">
        <v>1916</v>
      </c>
      <c r="E63" s="94">
        <v>2014</v>
      </c>
      <c r="F63" s="95"/>
      <c r="G63" s="95"/>
      <c r="H63" s="219">
        <v>3.935</v>
      </c>
      <c r="I63" s="219">
        <v>5.28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5582</v>
      </c>
      <c r="D64" s="102">
        <v>5246</v>
      </c>
      <c r="E64" s="102">
        <v>5939</v>
      </c>
      <c r="F64" s="103">
        <v>113.2100648112848</v>
      </c>
      <c r="G64" s="104"/>
      <c r="H64" s="220">
        <v>10.119</v>
      </c>
      <c r="I64" s="221">
        <v>10.543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18406</v>
      </c>
      <c r="D66" s="102">
        <v>14573</v>
      </c>
      <c r="E66" s="102">
        <v>14250</v>
      </c>
      <c r="F66" s="103">
        <v>97.78357235984355</v>
      </c>
      <c r="G66" s="104"/>
      <c r="H66" s="220">
        <v>18.087</v>
      </c>
      <c r="I66" s="221">
        <v>20.946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50100</v>
      </c>
      <c r="D68" s="94">
        <v>57700</v>
      </c>
      <c r="E68" s="94">
        <v>51000</v>
      </c>
      <c r="F68" s="95"/>
      <c r="G68" s="95"/>
      <c r="H68" s="219">
        <v>60.5</v>
      </c>
      <c r="I68" s="219">
        <v>190.6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4800</v>
      </c>
      <c r="D69" s="94">
        <v>6340</v>
      </c>
      <c r="E69" s="94">
        <v>6500</v>
      </c>
      <c r="F69" s="95"/>
      <c r="G69" s="95"/>
      <c r="H69" s="219">
        <v>5.5</v>
      </c>
      <c r="I69" s="219">
        <v>14.9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54900</v>
      </c>
      <c r="D70" s="102">
        <v>64040</v>
      </c>
      <c r="E70" s="102">
        <v>57500</v>
      </c>
      <c r="F70" s="103">
        <v>89.78763272954403</v>
      </c>
      <c r="G70" s="104"/>
      <c r="H70" s="220">
        <v>66</v>
      </c>
      <c r="I70" s="221">
        <v>205.5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4805</v>
      </c>
      <c r="D72" s="94">
        <v>4590</v>
      </c>
      <c r="E72" s="94">
        <v>4590</v>
      </c>
      <c r="F72" s="95"/>
      <c r="G72" s="95"/>
      <c r="H72" s="219">
        <v>5.565</v>
      </c>
      <c r="I72" s="219">
        <v>7.113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11800</v>
      </c>
      <c r="D73" s="94">
        <v>12276</v>
      </c>
      <c r="E73" s="94">
        <v>12274</v>
      </c>
      <c r="F73" s="95"/>
      <c r="G73" s="95"/>
      <c r="H73" s="219">
        <v>23.58</v>
      </c>
      <c r="I73" s="219">
        <v>18.782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31095</v>
      </c>
      <c r="D74" s="94">
        <v>27226</v>
      </c>
      <c r="E74" s="94">
        <v>28000</v>
      </c>
      <c r="F74" s="95"/>
      <c r="G74" s="95"/>
      <c r="H74" s="219">
        <v>37.314</v>
      </c>
      <c r="I74" s="219">
        <v>122.517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28017</v>
      </c>
      <c r="D75" s="94">
        <v>24943</v>
      </c>
      <c r="E75" s="94">
        <v>24943</v>
      </c>
      <c r="F75" s="95"/>
      <c r="G75" s="95"/>
      <c r="H75" s="219">
        <v>48.439</v>
      </c>
      <c r="I75" s="219">
        <v>36.686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796</v>
      </c>
      <c r="D76" s="94">
        <v>2585</v>
      </c>
      <c r="E76" s="94">
        <v>2585</v>
      </c>
      <c r="F76" s="95"/>
      <c r="G76" s="95"/>
      <c r="H76" s="219">
        <v>2.229</v>
      </c>
      <c r="I76" s="219">
        <v>7.238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4930</v>
      </c>
      <c r="D77" s="94">
        <v>4982</v>
      </c>
      <c r="E77" s="94">
        <v>4978</v>
      </c>
      <c r="F77" s="95"/>
      <c r="G77" s="95"/>
      <c r="H77" s="219">
        <v>12.842</v>
      </c>
      <c r="I77" s="219">
        <v>18.6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9200</v>
      </c>
      <c r="D78" s="94">
        <v>9212</v>
      </c>
      <c r="E78" s="94">
        <v>9200</v>
      </c>
      <c r="F78" s="95"/>
      <c r="G78" s="95"/>
      <c r="H78" s="219">
        <v>11.04</v>
      </c>
      <c r="I78" s="219">
        <v>16.582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13631</v>
      </c>
      <c r="D79" s="94">
        <v>14719</v>
      </c>
      <c r="E79" s="94">
        <v>14707</v>
      </c>
      <c r="F79" s="95"/>
      <c r="G79" s="95"/>
      <c r="H79" s="219">
        <v>31.827</v>
      </c>
      <c r="I79" s="219">
        <v>46.696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104274</v>
      </c>
      <c r="D80" s="102">
        <v>100533</v>
      </c>
      <c r="E80" s="102">
        <v>101277</v>
      </c>
      <c r="F80" s="103">
        <v>100.74005550416281</v>
      </c>
      <c r="G80" s="104"/>
      <c r="H80" s="220">
        <v>172.83599999999998</v>
      </c>
      <c r="I80" s="221">
        <v>274.214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159</v>
      </c>
      <c r="D82" s="94">
        <v>180</v>
      </c>
      <c r="E82" s="94">
        <v>180</v>
      </c>
      <c r="F82" s="95"/>
      <c r="G82" s="95"/>
      <c r="H82" s="219">
        <v>0.13</v>
      </c>
      <c r="I82" s="219">
        <v>0.163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183</v>
      </c>
      <c r="D83" s="94">
        <v>185</v>
      </c>
      <c r="E83" s="94">
        <v>185</v>
      </c>
      <c r="F83" s="95"/>
      <c r="G83" s="95"/>
      <c r="H83" s="219">
        <v>0.13</v>
      </c>
      <c r="I83" s="219">
        <v>0.13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342</v>
      </c>
      <c r="D84" s="102">
        <v>365</v>
      </c>
      <c r="E84" s="102">
        <v>365</v>
      </c>
      <c r="F84" s="103">
        <v>100</v>
      </c>
      <c r="G84" s="104"/>
      <c r="H84" s="220">
        <v>0.26</v>
      </c>
      <c r="I84" s="221">
        <v>0.29300000000000004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558224</v>
      </c>
      <c r="D87" s="117">
        <v>553549</v>
      </c>
      <c r="E87" s="117">
        <v>540361</v>
      </c>
      <c r="F87" s="118">
        <f>IF(D87&gt;0,100*E87/D87,0)</f>
        <v>97.61755508545765</v>
      </c>
      <c r="G87" s="104"/>
      <c r="H87" s="224">
        <v>872.1093999999999</v>
      </c>
      <c r="I87" s="225">
        <v>1485.773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65" customFormat="1" ht="11.25" customHeight="1">
      <c r="A2" s="67" t="s">
        <v>74</v>
      </c>
      <c r="B2" s="68"/>
      <c r="C2" s="68"/>
      <c r="D2" s="68"/>
      <c r="E2" s="69"/>
      <c r="F2" s="68"/>
      <c r="G2" s="68"/>
      <c r="H2" s="68"/>
      <c r="I2" s="70"/>
      <c r="J2" s="267" t="s">
        <v>69</v>
      </c>
      <c r="K2" s="267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68" t="s">
        <v>2</v>
      </c>
      <c r="D4" s="269"/>
      <c r="E4" s="269"/>
      <c r="F4" s="270"/>
      <c r="G4" s="73"/>
      <c r="H4" s="271" t="s">
        <v>3</v>
      </c>
      <c r="I4" s="272"/>
      <c r="J4" s="272"/>
      <c r="K4" s="273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6</v>
      </c>
      <c r="D7" s="85" t="s">
        <v>6</v>
      </c>
      <c r="E7" s="85">
        <v>10</v>
      </c>
      <c r="F7" s="86" t="str">
        <f>CONCATENATE(D6,"=100")</f>
        <v>2018=100</v>
      </c>
      <c r="G7" s="87"/>
      <c r="H7" s="84" t="s">
        <v>6</v>
      </c>
      <c r="I7" s="85" t="s">
        <v>6</v>
      </c>
      <c r="J7" s="85"/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60</v>
      </c>
      <c r="D9" s="94">
        <v>60</v>
      </c>
      <c r="E9" s="94">
        <v>60</v>
      </c>
      <c r="F9" s="95"/>
      <c r="G9" s="95"/>
      <c r="H9" s="219">
        <v>0.231</v>
      </c>
      <c r="I9" s="219">
        <v>0.172</v>
      </c>
      <c r="J9" s="219"/>
      <c r="K9" s="96"/>
    </row>
    <row r="10" spans="1:11" s="97" customFormat="1" ht="11.25" customHeight="1">
      <c r="A10" s="99" t="s">
        <v>8</v>
      </c>
      <c r="B10" s="93"/>
      <c r="C10" s="94">
        <v>452</v>
      </c>
      <c r="D10" s="94">
        <v>452</v>
      </c>
      <c r="E10" s="94">
        <v>452</v>
      </c>
      <c r="F10" s="95"/>
      <c r="G10" s="95"/>
      <c r="H10" s="219">
        <v>1.809</v>
      </c>
      <c r="I10" s="219">
        <v>1.808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2945</v>
      </c>
      <c r="D11" s="94">
        <v>2600</v>
      </c>
      <c r="E11" s="94">
        <v>2600</v>
      </c>
      <c r="F11" s="95"/>
      <c r="G11" s="95"/>
      <c r="H11" s="219">
        <v>6.217</v>
      </c>
      <c r="I11" s="219">
        <v>9.75</v>
      </c>
      <c r="J11" s="219"/>
      <c r="K11" s="96"/>
    </row>
    <row r="12" spans="1:11" s="97" customFormat="1" ht="11.25" customHeight="1">
      <c r="A12" s="99" t="s">
        <v>10</v>
      </c>
      <c r="B12" s="93"/>
      <c r="C12" s="94">
        <v>39</v>
      </c>
      <c r="D12" s="94">
        <v>58</v>
      </c>
      <c r="E12" s="94">
        <v>58</v>
      </c>
      <c r="F12" s="95"/>
      <c r="G12" s="95"/>
      <c r="H12" s="219">
        <v>0.148</v>
      </c>
      <c r="I12" s="219">
        <v>0.154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3496</v>
      </c>
      <c r="D13" s="102">
        <v>3170</v>
      </c>
      <c r="E13" s="102">
        <v>3170</v>
      </c>
      <c r="F13" s="103">
        <v>100</v>
      </c>
      <c r="G13" s="104"/>
      <c r="H13" s="220">
        <v>8.405</v>
      </c>
      <c r="I13" s="221">
        <v>11.884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45</v>
      </c>
      <c r="D17" s="102">
        <v>53</v>
      </c>
      <c r="E17" s="102">
        <v>53</v>
      </c>
      <c r="F17" s="103">
        <v>100</v>
      </c>
      <c r="G17" s="104"/>
      <c r="H17" s="220">
        <v>0.02</v>
      </c>
      <c r="I17" s="221">
        <v>0.053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85</v>
      </c>
      <c r="D19" s="94">
        <v>60</v>
      </c>
      <c r="E19" s="94">
        <v>60</v>
      </c>
      <c r="F19" s="95"/>
      <c r="G19" s="95"/>
      <c r="H19" s="219">
        <v>0.349</v>
      </c>
      <c r="I19" s="219">
        <v>0.24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85</v>
      </c>
      <c r="D22" s="102">
        <v>60</v>
      </c>
      <c r="E22" s="102">
        <v>60</v>
      </c>
      <c r="F22" s="103">
        <v>100</v>
      </c>
      <c r="G22" s="104"/>
      <c r="H22" s="220">
        <v>0.349</v>
      </c>
      <c r="I22" s="221">
        <v>0.24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52</v>
      </c>
      <c r="D24" s="102">
        <v>65</v>
      </c>
      <c r="E24" s="102">
        <v>50</v>
      </c>
      <c r="F24" s="103">
        <v>76.92307692307692</v>
      </c>
      <c r="G24" s="104"/>
      <c r="H24" s="220">
        <v>0.201</v>
      </c>
      <c r="I24" s="221">
        <v>0.21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185</v>
      </c>
      <c r="D26" s="102">
        <v>200</v>
      </c>
      <c r="E26" s="102">
        <v>300</v>
      </c>
      <c r="F26" s="103">
        <v>150</v>
      </c>
      <c r="G26" s="104"/>
      <c r="H26" s="220">
        <v>0.56</v>
      </c>
      <c r="I26" s="221">
        <v>0.9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391</v>
      </c>
      <c r="D28" s="94">
        <v>562</v>
      </c>
      <c r="E28" s="94">
        <v>600</v>
      </c>
      <c r="F28" s="95"/>
      <c r="G28" s="95"/>
      <c r="H28" s="219">
        <v>1.074</v>
      </c>
      <c r="I28" s="219">
        <v>1.602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8710</v>
      </c>
      <c r="D29" s="94">
        <v>9424</v>
      </c>
      <c r="E29" s="94">
        <v>9424</v>
      </c>
      <c r="F29" s="95"/>
      <c r="G29" s="95"/>
      <c r="H29" s="219">
        <v>13.896</v>
      </c>
      <c r="I29" s="219">
        <v>21.244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3452</v>
      </c>
      <c r="D30" s="94">
        <v>4604</v>
      </c>
      <c r="E30" s="94">
        <v>4600</v>
      </c>
      <c r="F30" s="95"/>
      <c r="G30" s="95"/>
      <c r="H30" s="219">
        <v>5.22</v>
      </c>
      <c r="I30" s="219">
        <v>10.074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12553</v>
      </c>
      <c r="D31" s="102">
        <v>14590</v>
      </c>
      <c r="E31" s="102">
        <v>14624</v>
      </c>
      <c r="F31" s="103">
        <v>100.23303632625085</v>
      </c>
      <c r="G31" s="104"/>
      <c r="H31" s="220">
        <v>20.19</v>
      </c>
      <c r="I31" s="221">
        <v>32.92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70</v>
      </c>
      <c r="D33" s="94">
        <v>20</v>
      </c>
      <c r="E33" s="94">
        <v>20</v>
      </c>
      <c r="F33" s="95"/>
      <c r="G33" s="95"/>
      <c r="H33" s="219">
        <v>0.144</v>
      </c>
      <c r="I33" s="219">
        <v>0.06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460</v>
      </c>
      <c r="D34" s="94">
        <v>430</v>
      </c>
      <c r="E34" s="94">
        <v>430</v>
      </c>
      <c r="F34" s="95"/>
      <c r="G34" s="95"/>
      <c r="H34" s="219">
        <v>1.4</v>
      </c>
      <c r="I34" s="219">
        <v>1.4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700</v>
      </c>
      <c r="D35" s="94">
        <v>800</v>
      </c>
      <c r="E35" s="94">
        <v>700</v>
      </c>
      <c r="F35" s="95"/>
      <c r="G35" s="95"/>
      <c r="H35" s="219">
        <v>1.6</v>
      </c>
      <c r="I35" s="219">
        <v>2.1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13</v>
      </c>
      <c r="D36" s="94">
        <v>12</v>
      </c>
      <c r="E36" s="94">
        <v>12</v>
      </c>
      <c r="F36" s="95"/>
      <c r="G36" s="95"/>
      <c r="H36" s="219">
        <v>0.039</v>
      </c>
      <c r="I36" s="219">
        <v>0.027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1243</v>
      </c>
      <c r="D37" s="102">
        <v>1262</v>
      </c>
      <c r="E37" s="102">
        <v>1162</v>
      </c>
      <c r="F37" s="103">
        <v>92.07606973058637</v>
      </c>
      <c r="G37" s="104"/>
      <c r="H37" s="220">
        <v>3.1830000000000003</v>
      </c>
      <c r="I37" s="221">
        <v>3.587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9054</v>
      </c>
      <c r="D41" s="94">
        <v>12339</v>
      </c>
      <c r="E41" s="94">
        <v>12370</v>
      </c>
      <c r="F41" s="95"/>
      <c r="G41" s="95"/>
      <c r="H41" s="219">
        <v>3.042</v>
      </c>
      <c r="I41" s="219">
        <v>31.613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3015</v>
      </c>
      <c r="D42" s="94">
        <v>5361</v>
      </c>
      <c r="E42" s="94">
        <v>4185</v>
      </c>
      <c r="F42" s="95"/>
      <c r="G42" s="95"/>
      <c r="H42" s="219">
        <v>4.976</v>
      </c>
      <c r="I42" s="219">
        <v>17.321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6169</v>
      </c>
      <c r="D43" s="94">
        <v>9556</v>
      </c>
      <c r="E43" s="94">
        <v>9200</v>
      </c>
      <c r="F43" s="95"/>
      <c r="G43" s="95"/>
      <c r="H43" s="219">
        <v>5.67</v>
      </c>
      <c r="I43" s="219">
        <v>24.516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12730</v>
      </c>
      <c r="D44" s="94">
        <v>15405</v>
      </c>
      <c r="E44" s="94">
        <v>15300</v>
      </c>
      <c r="F44" s="95"/>
      <c r="G44" s="95"/>
      <c r="H44" s="219">
        <v>15.235</v>
      </c>
      <c r="I44" s="219">
        <v>53.121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8401</v>
      </c>
      <c r="D45" s="94">
        <v>9185</v>
      </c>
      <c r="E45" s="94">
        <v>9300</v>
      </c>
      <c r="F45" s="95"/>
      <c r="G45" s="95"/>
      <c r="H45" s="219">
        <v>5.267</v>
      </c>
      <c r="I45" s="219">
        <v>25.523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7787</v>
      </c>
      <c r="D46" s="94">
        <v>11370</v>
      </c>
      <c r="E46" s="94">
        <v>11000</v>
      </c>
      <c r="F46" s="95"/>
      <c r="G46" s="95"/>
      <c r="H46" s="219">
        <v>6.368</v>
      </c>
      <c r="I46" s="219">
        <v>32.067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11956</v>
      </c>
      <c r="D47" s="94">
        <v>18456</v>
      </c>
      <c r="E47" s="94">
        <v>18200</v>
      </c>
      <c r="F47" s="95"/>
      <c r="G47" s="95"/>
      <c r="H47" s="219">
        <v>23.728</v>
      </c>
      <c r="I47" s="219">
        <v>65.645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7673</v>
      </c>
      <c r="D48" s="94">
        <v>9097</v>
      </c>
      <c r="E48" s="94">
        <v>9000</v>
      </c>
      <c r="F48" s="95"/>
      <c r="G48" s="95"/>
      <c r="H48" s="219">
        <v>8.149</v>
      </c>
      <c r="I48" s="219">
        <v>29.45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3393</v>
      </c>
      <c r="D49" s="94">
        <v>3888</v>
      </c>
      <c r="E49" s="94">
        <v>3800</v>
      </c>
      <c r="F49" s="95"/>
      <c r="G49" s="95"/>
      <c r="H49" s="219">
        <v>2.853</v>
      </c>
      <c r="I49" s="219">
        <v>12.892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70178</v>
      </c>
      <c r="D50" s="102">
        <v>94657</v>
      </c>
      <c r="E50" s="102">
        <v>92355</v>
      </c>
      <c r="F50" s="103">
        <v>97.56806152740948</v>
      </c>
      <c r="G50" s="104"/>
      <c r="H50" s="220">
        <v>75.288</v>
      </c>
      <c r="I50" s="221">
        <v>292.14799999999997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1298</v>
      </c>
      <c r="D52" s="102">
        <v>1298</v>
      </c>
      <c r="E52" s="102">
        <v>1298</v>
      </c>
      <c r="F52" s="103">
        <v>100</v>
      </c>
      <c r="G52" s="104"/>
      <c r="H52" s="220">
        <v>2.035</v>
      </c>
      <c r="I52" s="221">
        <v>2.035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2760</v>
      </c>
      <c r="D54" s="94">
        <v>2669</v>
      </c>
      <c r="E54" s="94">
        <v>2650</v>
      </c>
      <c r="F54" s="95"/>
      <c r="G54" s="95"/>
      <c r="H54" s="219">
        <v>3.187</v>
      </c>
      <c r="I54" s="219">
        <v>3.891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1800</v>
      </c>
      <c r="D55" s="94">
        <v>1672</v>
      </c>
      <c r="E55" s="94">
        <v>1700</v>
      </c>
      <c r="F55" s="95"/>
      <c r="G55" s="95"/>
      <c r="H55" s="219">
        <v>1.55</v>
      </c>
      <c r="I55" s="219">
        <v>2.659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916</v>
      </c>
      <c r="D56" s="94">
        <v>958</v>
      </c>
      <c r="E56" s="94">
        <v>1897.6</v>
      </c>
      <c r="F56" s="95"/>
      <c r="G56" s="95"/>
      <c r="H56" s="219">
        <v>2.861</v>
      </c>
      <c r="I56" s="219">
        <v>2.395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3458</v>
      </c>
      <c r="D57" s="94">
        <v>4092</v>
      </c>
      <c r="E57" s="94">
        <v>4092</v>
      </c>
      <c r="F57" s="95"/>
      <c r="G57" s="95"/>
      <c r="H57" s="219">
        <v>6.916</v>
      </c>
      <c r="I57" s="219">
        <v>11.501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7043</v>
      </c>
      <c r="D58" s="94">
        <v>7634</v>
      </c>
      <c r="E58" s="94">
        <v>7783</v>
      </c>
      <c r="F58" s="95"/>
      <c r="G58" s="95"/>
      <c r="H58" s="219">
        <v>4.46</v>
      </c>
      <c r="I58" s="219">
        <v>16.174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15977</v>
      </c>
      <c r="D59" s="102">
        <v>17025</v>
      </c>
      <c r="E59" s="102">
        <v>18122.6</v>
      </c>
      <c r="F59" s="103">
        <v>106.44698972099852</v>
      </c>
      <c r="G59" s="104"/>
      <c r="H59" s="220">
        <v>18.974</v>
      </c>
      <c r="I59" s="221">
        <v>36.62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84</v>
      </c>
      <c r="D61" s="94">
        <v>90</v>
      </c>
      <c r="E61" s="94">
        <v>90</v>
      </c>
      <c r="F61" s="95"/>
      <c r="G61" s="95"/>
      <c r="H61" s="219">
        <v>0.075</v>
      </c>
      <c r="I61" s="219">
        <v>0.05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457</v>
      </c>
      <c r="D62" s="94">
        <v>425</v>
      </c>
      <c r="E62" s="94">
        <v>454</v>
      </c>
      <c r="F62" s="95"/>
      <c r="G62" s="95"/>
      <c r="H62" s="219">
        <v>0.406</v>
      </c>
      <c r="I62" s="219">
        <v>0.405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242</v>
      </c>
      <c r="D63" s="94">
        <v>163</v>
      </c>
      <c r="E63" s="94">
        <v>72</v>
      </c>
      <c r="F63" s="95"/>
      <c r="G63" s="95"/>
      <c r="H63" s="219">
        <v>0.458</v>
      </c>
      <c r="I63" s="219">
        <v>0.339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783</v>
      </c>
      <c r="D64" s="102">
        <v>678</v>
      </c>
      <c r="E64" s="102">
        <v>616</v>
      </c>
      <c r="F64" s="103">
        <v>90.85545722713864</v>
      </c>
      <c r="G64" s="104"/>
      <c r="H64" s="220">
        <v>0.9390000000000001</v>
      </c>
      <c r="I64" s="221">
        <v>0.794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477</v>
      </c>
      <c r="D66" s="102">
        <v>248</v>
      </c>
      <c r="E66" s="102">
        <v>260</v>
      </c>
      <c r="F66" s="103">
        <v>104.83870967741936</v>
      </c>
      <c r="G66" s="104"/>
      <c r="H66" s="220">
        <v>0.136</v>
      </c>
      <c r="I66" s="221">
        <v>0.125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100</v>
      </c>
      <c r="D68" s="94">
        <v>100</v>
      </c>
      <c r="E68" s="94">
        <v>100</v>
      </c>
      <c r="F68" s="95"/>
      <c r="G68" s="95"/>
      <c r="H68" s="219">
        <v>0.1</v>
      </c>
      <c r="I68" s="219">
        <v>0.15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50</v>
      </c>
      <c r="D69" s="94">
        <v>50</v>
      </c>
      <c r="E69" s="94">
        <v>50</v>
      </c>
      <c r="F69" s="95"/>
      <c r="G69" s="95"/>
      <c r="H69" s="219">
        <v>0.05</v>
      </c>
      <c r="I69" s="219">
        <v>0.075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150</v>
      </c>
      <c r="D70" s="102">
        <v>150</v>
      </c>
      <c r="E70" s="102">
        <v>150</v>
      </c>
      <c r="F70" s="103">
        <v>100</v>
      </c>
      <c r="G70" s="104"/>
      <c r="H70" s="220">
        <v>0.15000000000000002</v>
      </c>
      <c r="I70" s="221">
        <v>0.22499999999999998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212</v>
      </c>
      <c r="D72" s="94">
        <v>165</v>
      </c>
      <c r="E72" s="94">
        <v>165</v>
      </c>
      <c r="F72" s="95"/>
      <c r="G72" s="95"/>
      <c r="H72" s="219">
        <v>0.279</v>
      </c>
      <c r="I72" s="219">
        <v>0.231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15</v>
      </c>
      <c r="D73" s="94">
        <v>11</v>
      </c>
      <c r="E73" s="94">
        <v>11</v>
      </c>
      <c r="F73" s="95"/>
      <c r="G73" s="95"/>
      <c r="H73" s="219">
        <v>0.03</v>
      </c>
      <c r="I73" s="219">
        <v>0.022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345</v>
      </c>
      <c r="D74" s="94">
        <v>436</v>
      </c>
      <c r="E74" s="94">
        <v>400</v>
      </c>
      <c r="F74" s="95"/>
      <c r="G74" s="95"/>
      <c r="H74" s="219">
        <v>0.311</v>
      </c>
      <c r="I74" s="219">
        <v>1.704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329</v>
      </c>
      <c r="D75" s="94">
        <v>462</v>
      </c>
      <c r="E75" s="94">
        <v>462</v>
      </c>
      <c r="F75" s="95"/>
      <c r="G75" s="95"/>
      <c r="H75" s="219">
        <v>0.544</v>
      </c>
      <c r="I75" s="219">
        <v>0.353</v>
      </c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>
        <v>14</v>
      </c>
      <c r="E76" s="94">
        <v>14</v>
      </c>
      <c r="F76" s="95"/>
      <c r="G76" s="95"/>
      <c r="H76" s="219"/>
      <c r="I76" s="219">
        <v>0.025</v>
      </c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>
        <v>65</v>
      </c>
      <c r="E77" s="94">
        <v>65</v>
      </c>
      <c r="F77" s="95"/>
      <c r="G77" s="95"/>
      <c r="H77" s="219"/>
      <c r="I77" s="219">
        <v>0.135</v>
      </c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>
        <v>1</v>
      </c>
      <c r="E78" s="94"/>
      <c r="F78" s="95"/>
      <c r="G78" s="95"/>
      <c r="H78" s="219"/>
      <c r="I78" s="219">
        <v>0.001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41</v>
      </c>
      <c r="D79" s="94"/>
      <c r="E79" s="94"/>
      <c r="F79" s="95"/>
      <c r="G79" s="95"/>
      <c r="H79" s="219">
        <v>0.069</v>
      </c>
      <c r="I79" s="219"/>
      <c r="J79" s="219"/>
      <c r="K79" s="96"/>
    </row>
    <row r="80" spans="1:11" s="106" customFormat="1" ht="11.25" customHeight="1">
      <c r="A80" s="107" t="s">
        <v>63</v>
      </c>
      <c r="B80" s="101"/>
      <c r="C80" s="102">
        <v>942</v>
      </c>
      <c r="D80" s="102">
        <v>1154</v>
      </c>
      <c r="E80" s="102">
        <v>1117</v>
      </c>
      <c r="F80" s="103">
        <v>96.79376083188909</v>
      </c>
      <c r="G80" s="104"/>
      <c r="H80" s="220">
        <v>1.233</v>
      </c>
      <c r="I80" s="221">
        <v>2.4709999999999996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90</v>
      </c>
      <c r="D82" s="94">
        <v>86</v>
      </c>
      <c r="E82" s="94">
        <v>86</v>
      </c>
      <c r="F82" s="95"/>
      <c r="G82" s="95"/>
      <c r="H82" s="219">
        <v>0.065</v>
      </c>
      <c r="I82" s="219">
        <v>0.06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81</v>
      </c>
      <c r="D83" s="94">
        <v>65</v>
      </c>
      <c r="E83" s="94">
        <v>65</v>
      </c>
      <c r="F83" s="95"/>
      <c r="G83" s="95"/>
      <c r="H83" s="219">
        <v>0.056</v>
      </c>
      <c r="I83" s="219">
        <v>0.045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171</v>
      </c>
      <c r="D84" s="102">
        <v>151</v>
      </c>
      <c r="E84" s="102">
        <v>151</v>
      </c>
      <c r="F84" s="103">
        <v>100</v>
      </c>
      <c r="G84" s="104"/>
      <c r="H84" s="220">
        <v>0.121</v>
      </c>
      <c r="I84" s="221">
        <v>0.105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107635</v>
      </c>
      <c r="D87" s="117">
        <v>134761</v>
      </c>
      <c r="E87" s="117">
        <v>133488.6</v>
      </c>
      <c r="F87" s="118">
        <f>IF(D87&gt;0,100*E87/D87,0)</f>
        <v>99.0558099153316</v>
      </c>
      <c r="G87" s="104"/>
      <c r="H87" s="224">
        <v>131.784</v>
      </c>
      <c r="I87" s="225">
        <v>384.31700000000006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2018-12-14T07:50:33Z</cp:lastPrinted>
  <dcterms:created xsi:type="dcterms:W3CDTF">2018-12-12T09:55:54Z</dcterms:created>
  <dcterms:modified xsi:type="dcterms:W3CDTF">2018-12-18T11:56:21Z</dcterms:modified>
  <cp:category/>
  <cp:version/>
  <cp:contentType/>
  <cp:contentStatus/>
</cp:coreProperties>
</file>