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90" windowWidth="18750" windowHeight="3470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  <sheet name="Hoja_del_programa" sheetId="38" r:id="rId38"/>
  </sheets>
  <externalReferences>
    <externalReference r:id="rId41"/>
    <externalReference r:id="rId42"/>
  </externalReferences>
  <definedNames>
    <definedName name="_xlnm.Print_Area" localSheetId="1">'índice'!$A$1:$I$78</definedName>
    <definedName name="_xlnm.Print_Area" localSheetId="0">'portada'!$A$1:$K$70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'[2]tri0ndo'!#REF!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nacional'!$A$161:$D$174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<sst xmlns="http://schemas.openxmlformats.org/spreadsheetml/2006/main" count="2710" uniqueCount="290">
  <si>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</si>
  <si>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</si>
  <si>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</si>
  <si>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</si>
  <si>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</si>
  <si>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</si>
  <si>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</si>
  <si>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</si>
  <si>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</si>
  <si>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</si>
  <si>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</si>
  <si>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</si>
  <si>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</si>
  <si>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</si>
  <si>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</si>
  <si>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</si>
  <si>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</si>
  <si>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</si>
  <si>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</si>
  <si>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</si>
  <si>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</si>
  <si>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</si>
  <si>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</si>
  <si>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</si>
  <si>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</si>
  <si>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</si>
  <si>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</si>
  <si>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</si>
  <si>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</si>
  <si>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</si>
  <si>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</si>
  <si>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</si>
  <si>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</si>
  <si>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</si>
  <si>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</si>
  <si>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</si>
  <si>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</si>
  <si>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</si>
  <si>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</si>
  <si>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</si>
  <si>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</si>
  <si>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</si>
  <si>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</si>
  <si>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</si>
  <si>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</si>
  <si>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</si>
  <si>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</si>
  <si>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</si>
  <si>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</si>
  <si>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</si>
  <si>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</si>
  <si>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</si>
  <si>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</si>
  <si>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</si>
  <si>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</si>
  <si>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</si>
  <si>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</si>
  <si>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</si>
  <si>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</si>
  <si>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</si>
  <si>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</si>
  <si>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</si>
  <si>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</si>
  <si>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</si>
  <si>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</si>
  <si>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</si>
  <si>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</si>
  <si>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</si>
  <si>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</si>
  <si>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</si>
  <si>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</si>
  <si>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</si>
  <si>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</si>
  <si>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</si>
  <si>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</si>
  <si>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</si>
  <si>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</si>
  <si>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</si>
  <si>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</si>
  <si>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</si>
  <si>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</si>
  <si>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</si>
  <si>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</si>
  <si>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</si>
  <si>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</si>
  <si>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</si>
  <si>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</si>
  <si>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</si>
  <si>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</si>
  <si>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</si>
  <si>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</si>
  <si>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</si>
  <si>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</si>
  <si>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</si>
  <si>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</si>
  <si>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</si>
  <si>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</si>
  <si>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</si>
  <si>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</si>
  <si>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</si>
  <si>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</si>
  <si>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</si>
  <si>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</si>
  <si>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</si>
  <si>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</si>
  <si>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</si>
  <si>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</si>
  <si>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</si>
  <si>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</si>
  <si>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</si>
  <si>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</si>
  <si>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</si>
  <si>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ENERO 2017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</si>
  <si>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</si>
  <si>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</si>
  <si>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</si>
  <si>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</si>
  <si>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</si>
  <si>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</si>
  <si>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</si>
  <si>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</si>
  <si>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</si>
  <si>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</si>
  <si>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</si>
  <si>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</si>
  <si>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</si>
  <si>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</si>
  <si>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</si>
  <si>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</si>
  <si>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</si>
  <si>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</si>
  <si>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</si>
  <si>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</si>
  <si>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</si>
  <si>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</si>
  <si>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</si>
  <si>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</si>
  <si>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</si>
  <si>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</si>
  <si>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</si>
  <si>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</si>
  <si>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</si>
  <si>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</si>
  <si>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</si>
  <si>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</si>
  <si>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</si>
  <si>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</si>
  <si>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</si>
  <si>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</si>
  <si>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</si>
  <si>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</si>
  <si>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</si>
  <si>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</si>
  <si>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</si>
  <si>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</si>
  <si>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</si>
  <si>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</si>
  <si>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</si>
  <si>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</si>
  <si>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</si>
  <si>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</si>
  <si>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</si>
  <si>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</si>
  <si>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</si>
  <si>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</si>
  <si>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</si>
  <si>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</si>
  <si>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</si>
  <si>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</si>
  <si>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</si>
  <si>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</si>
  <si>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</si>
  <si>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</si>
  <si>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</si>
  <si>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</si>
  <si>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</si>
  <si>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</si>
  <si>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</si>
  <si>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</si>
  <si>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</si>
  <si>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</si>
  <si>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</si>
  <si>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</si>
  <si>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</si>
  <si>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</si>
  <si>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</si>
  <si>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</si>
  <si>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</si>
  <si>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</si>
  <si>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</si>
  <si>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</si>
  <si>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</si>
  <si>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</si>
  <si>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</si>
  <si>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</si>
  <si>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</si>
  <si>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</si>
  <si>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</si>
  <si>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</si>
  <si>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</si>
  <si>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</si>
  <si>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</si>
  <si>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</si>
  <si>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</si>
  <si>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</si>
  <si>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</si>
  <si>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</si>
  <si>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</si>
  <si>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</si>
  <si>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</si>
  <si>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</si>
  <si>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</si>
  <si>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</si>
  <si>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</si>
  <si>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</si>
  <si>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</si>
  <si>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</si>
  <si>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</si>
  <si>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</si>
  <si>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</si>
  <si>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</si>
  <si>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</si>
  <si>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</si>
  <si>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</si>
  <si>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</si>
  <si>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</si>
  <si>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</si>
  <si>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</si>
  <si>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</si>
  <si>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</si>
  <si>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</si>
  <si>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</si>
  <si>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</si>
  <si>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</si>
  <si>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</si>
  <si>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</si>
  <si>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</si>
  <si>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</si>
  <si>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</si>
  <si>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</si>
  <si>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</si>
  <si>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</si>
  <si>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</si>
  <si>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</si>
  <si>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</si>
  <si>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</si>
  <si>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</si>
  <si>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</si>
  <si>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</si>
  <si>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</si>
  <si>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</si>
  <si>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</si>
  <si>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</si>
  <si>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</si>
  <si>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</si>
  <si>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ESTIMACIONES DE ENERO</t>
  </si>
  <si>
    <t>DEFINITIVO</t>
  </si>
  <si>
    <t>cereales otoño invierno</t>
  </si>
  <si>
    <t>DEFINIT.</t>
  </si>
  <si>
    <t>remolacha total</t>
  </si>
  <si>
    <t>mandarina total</t>
  </si>
  <si>
    <t>manzana total</t>
  </si>
  <si>
    <t>rábano   (**)</t>
  </si>
  <si>
    <t>endivias   (**)</t>
  </si>
  <si>
    <t>champiñón   (**)</t>
  </si>
  <si>
    <t>otras setas   (**)</t>
  </si>
  <si>
    <t>pepinillo   (**)</t>
  </si>
  <si>
    <t xml:space="preserve">limón </t>
  </si>
  <si>
    <t xml:space="preserve">pomelo </t>
  </si>
  <si>
    <t>(*) Mes al que corresponde la última estimación</t>
  </si>
  <si>
    <t>(**) La superficie se expresa en miles de áreas</t>
  </si>
  <si>
    <t>(***) Producción total de Vino y Mosto en miles de Hectolitros. Incluye a los pequeños productores (autoconsumo) y los mostos concentrados convertidos a mosto natural</t>
  </si>
  <si>
    <t>(****) Incluye el paraguayo o "melocotón plano" y las "pavías", pero no las nectarinas</t>
  </si>
  <si>
    <t>(*****) Los datos se dan en cáscara, no en grano</t>
  </si>
  <si>
    <t>(******)Producción de uva, no de pasa</t>
  </si>
  <si>
    <t xml:space="preserve"> Notas: 1. En Madrid sin actualizar información por falta de envío de datos por la comunidad autónoma</t>
  </si>
  <si>
    <t>melocotón (****)</t>
  </si>
  <si>
    <t>nuez (*****)</t>
  </si>
  <si>
    <t>almendra (*****)</t>
  </si>
  <si>
    <t>avellana (*****)</t>
  </si>
  <si>
    <t>vino + mosto (***)</t>
  </si>
  <si>
    <t>uva pasa (******)</t>
  </si>
  <si>
    <t xml:space="preserve">     http://www.mapama.es/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</si>
  <si>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</si>
  <si>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</si>
  <si>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</si>
  <si>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</si>
  <si>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>FECHA:  31/01/2017</t>
  </si>
  <si>
    <t>En Madrid sin actualizar información por falta de envío de datos por la comunidad autónoma</t>
  </si>
  <si>
    <t xml:space="preserve">            2. Datos INFOVI 2016 Vino + Mosto: 42.931.111 hl. No incluye a los pequeños productores ni los mostos concentrados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</si>
</sst>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_);\(#,##0.00\)"/>
    <numFmt numFmtId="179" formatCode="#,##0.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33" borderId="0" xfId="0" applyFont="1" applyFill="1" applyAlignment="1">
      <alignment vertical="justify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justify"/>
    </xf>
    <xf numFmtId="0" fontId="6" fillId="33" borderId="0" xfId="0" applyFont="1" applyFill="1" applyBorder="1" applyAlignment="1" quotePrefix="1">
      <alignment horizontal="left" vertical="justify"/>
    </xf>
    <xf numFmtId="0" fontId="6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center" vertical="justify"/>
    </xf>
    <xf numFmtId="0" fontId="7" fillId="33" borderId="0" xfId="0" applyFont="1" applyFill="1" applyBorder="1" applyAlignment="1">
      <alignment vertical="justify"/>
    </xf>
    <xf numFmtId="0" fontId="7" fillId="33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4" borderId="11" xfId="0" applyFont="1" applyFill="1" applyBorder="1" applyAlignment="1" quotePrefix="1">
      <alignment horizontal="center" vertical="justify"/>
    </xf>
    <xf numFmtId="0" fontId="7" fillId="34" borderId="12" xfId="0" applyFont="1" applyFill="1" applyBorder="1" applyAlignment="1">
      <alignment vertical="justify"/>
    </xf>
    <xf numFmtId="0" fontId="7" fillId="34" borderId="13" xfId="0" applyFont="1" applyFill="1" applyBorder="1" applyAlignment="1">
      <alignment vertical="justify"/>
    </xf>
    <xf numFmtId="0" fontId="7" fillId="34" borderId="14" xfId="0" applyFont="1" applyFill="1" applyBorder="1" applyAlignment="1">
      <alignment vertical="justify"/>
    </xf>
    <xf numFmtId="1" fontId="7" fillId="34" borderId="15" xfId="0" applyNumberFormat="1" applyFont="1" applyFill="1" applyBorder="1" applyAlignment="1">
      <alignment horizontal="center" vertical="justify"/>
    </xf>
    <xf numFmtId="1" fontId="7" fillId="34" borderId="16" xfId="0" applyNumberFormat="1" applyFont="1" applyFill="1" applyBorder="1" applyAlignment="1">
      <alignment horizontal="center" vertical="justify"/>
    </xf>
    <xf numFmtId="1" fontId="7" fillId="34" borderId="17" xfId="0" applyNumberFormat="1" applyFont="1" applyFill="1" applyBorder="1" applyAlignment="1">
      <alignment horizontal="center" vertical="justify"/>
    </xf>
    <xf numFmtId="1" fontId="7" fillId="33" borderId="0" xfId="0" applyNumberFormat="1" applyFont="1" applyFill="1" applyAlignment="1">
      <alignment horizontal="center" vertical="justify"/>
    </xf>
    <xf numFmtId="0" fontId="7" fillId="34" borderId="18" xfId="0" applyFont="1" applyFill="1" applyBorder="1" applyAlignment="1">
      <alignment vertical="justify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/>
    </xf>
    <xf numFmtId="0" fontId="7" fillId="34" borderId="14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center" vertical="justify"/>
    </xf>
    <xf numFmtId="0" fontId="5" fillId="33" borderId="19" xfId="0" applyFont="1" applyFill="1" applyBorder="1" applyAlignment="1">
      <alignment horizontal="fill" vertical="justify"/>
    </xf>
    <xf numFmtId="0" fontId="5" fillId="33" borderId="0" xfId="0" applyFont="1" applyFill="1" applyAlignment="1">
      <alignment horizontal="fill" vertical="justify"/>
    </xf>
    <xf numFmtId="0" fontId="5" fillId="33" borderId="0" xfId="0" applyFont="1" applyFill="1" applyBorder="1" applyAlignment="1">
      <alignment horizontal="fill" vertical="justify"/>
    </xf>
    <xf numFmtId="0" fontId="5" fillId="33" borderId="20" xfId="0" applyFont="1" applyFill="1" applyBorder="1" applyAlignment="1">
      <alignment horizontal="fill" vertical="justify"/>
    </xf>
    <xf numFmtId="0" fontId="1" fillId="33" borderId="19" xfId="0" applyFont="1" applyFill="1" applyBorder="1" applyAlignment="1" quotePrefix="1">
      <alignment horizontal="left" vertical="justify"/>
    </xf>
    <xf numFmtId="0" fontId="1" fillId="33" borderId="0" xfId="0" applyFont="1" applyFill="1" applyAlignment="1">
      <alignment vertical="justify"/>
    </xf>
    <xf numFmtId="3" fontId="1" fillId="33" borderId="0" xfId="0" applyNumberFormat="1" applyFont="1" applyFill="1" applyAlignment="1" applyProtection="1">
      <alignment vertical="justify"/>
      <protection/>
    </xf>
    <xf numFmtId="175" fontId="1" fillId="33" borderId="0" xfId="0" applyNumberFormat="1" applyFont="1" applyFill="1" applyAlignment="1" applyProtection="1">
      <alignment vertical="justify"/>
      <protection/>
    </xf>
    <xf numFmtId="175" fontId="1" fillId="33" borderId="20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9" xfId="0" applyFont="1" applyBorder="1" applyAlignment="1">
      <alignment vertical="justify"/>
    </xf>
    <xf numFmtId="0" fontId="1" fillId="33" borderId="19" xfId="0" applyFont="1" applyFill="1" applyBorder="1" applyAlignment="1">
      <alignment vertical="justify"/>
    </xf>
    <xf numFmtId="0" fontId="7" fillId="34" borderId="21" xfId="0" applyFont="1" applyFill="1" applyBorder="1" applyAlignment="1">
      <alignment vertical="justify"/>
    </xf>
    <xf numFmtId="0" fontId="7" fillId="34" borderId="22" xfId="0" applyFont="1" applyFill="1" applyBorder="1" applyAlignment="1">
      <alignment vertical="justify"/>
    </xf>
    <xf numFmtId="3" fontId="7" fillId="34" borderId="22" xfId="0" applyNumberFormat="1" applyFont="1" applyFill="1" applyBorder="1" applyAlignment="1" applyProtection="1">
      <alignment vertical="justify"/>
      <protection/>
    </xf>
    <xf numFmtId="175" fontId="7" fillId="34" borderId="23" xfId="0" applyNumberFormat="1" applyFont="1" applyFill="1" applyBorder="1" applyAlignment="1" applyProtection="1">
      <alignment vertical="justify"/>
      <protection/>
    </xf>
    <xf numFmtId="175" fontId="7" fillId="33" borderId="0" xfId="0" applyNumberFormat="1" applyFont="1" applyFill="1" applyAlignment="1" applyProtection="1">
      <alignment vertical="justify"/>
      <protection/>
    </xf>
    <xf numFmtId="175" fontId="7" fillId="34" borderId="24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4" borderId="21" xfId="0" applyFont="1" applyFill="1" applyBorder="1" applyAlignment="1" quotePrefix="1">
      <alignment horizontal="left" vertical="justify"/>
    </xf>
    <xf numFmtId="0" fontId="1" fillId="33" borderId="0" xfId="0" applyFont="1" applyFill="1" applyBorder="1" applyAlignment="1">
      <alignment vertical="justify"/>
    </xf>
    <xf numFmtId="3" fontId="1" fillId="33" borderId="0" xfId="0" applyNumberFormat="1" applyFont="1" applyFill="1" applyBorder="1" applyAlignment="1" applyProtection="1">
      <alignment vertical="justify"/>
      <protection/>
    </xf>
    <xf numFmtId="175" fontId="1" fillId="33" borderId="0" xfId="0" applyNumberFormat="1" applyFont="1" applyFill="1" applyBorder="1" applyAlignment="1" applyProtection="1">
      <alignment vertical="justify"/>
      <protection/>
    </xf>
    <xf numFmtId="0" fontId="1" fillId="34" borderId="25" xfId="0" applyFont="1" applyFill="1" applyBorder="1" applyAlignment="1">
      <alignment vertical="justify"/>
    </xf>
    <xf numFmtId="0" fontId="1" fillId="34" borderId="16" xfId="0" applyFont="1" applyFill="1" applyBorder="1" applyAlignment="1">
      <alignment vertical="justify"/>
    </xf>
    <xf numFmtId="3" fontId="1" fillId="34" borderId="16" xfId="0" applyNumberFormat="1" applyFont="1" applyFill="1" applyBorder="1" applyAlignment="1" applyProtection="1">
      <alignment vertical="justify"/>
      <protection/>
    </xf>
    <xf numFmtId="175" fontId="1" fillId="34" borderId="17" xfId="0" applyNumberFormat="1" applyFont="1" applyFill="1" applyBorder="1" applyAlignment="1" applyProtection="1">
      <alignment vertical="justify"/>
      <protection/>
    </xf>
    <xf numFmtId="0" fontId="7" fillId="34" borderId="19" xfId="0" applyFont="1" applyFill="1" applyBorder="1" applyAlignment="1">
      <alignment vertical="justify"/>
    </xf>
    <xf numFmtId="0" fontId="7" fillId="34" borderId="0" xfId="0" applyFont="1" applyFill="1" applyBorder="1" applyAlignment="1">
      <alignment vertical="justify"/>
    </xf>
    <xf numFmtId="3" fontId="7" fillId="34" borderId="0" xfId="0" applyNumberFormat="1" applyFont="1" applyFill="1" applyBorder="1" applyAlignment="1" applyProtection="1">
      <alignment vertical="justify"/>
      <protection/>
    </xf>
    <xf numFmtId="175" fontId="7" fillId="34" borderId="20" xfId="0" applyNumberFormat="1" applyFont="1" applyFill="1" applyBorder="1" applyAlignment="1" applyProtection="1">
      <alignment vertical="justify"/>
      <protection/>
    </xf>
    <xf numFmtId="0" fontId="0" fillId="34" borderId="26" xfId="0" applyFont="1" applyFill="1" applyBorder="1" applyAlignment="1">
      <alignment vertical="justify"/>
    </xf>
    <xf numFmtId="0" fontId="0" fillId="34" borderId="13" xfId="0" applyFont="1" applyFill="1" applyBorder="1" applyAlignment="1">
      <alignment vertical="justify"/>
    </xf>
    <xf numFmtId="3" fontId="0" fillId="34" borderId="13" xfId="0" applyNumberFormat="1" applyFont="1" applyFill="1" applyBorder="1" applyAlignment="1">
      <alignment vertical="justify"/>
    </xf>
    <xf numFmtId="0" fontId="0" fillId="34" borderId="14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Alignment="1" quotePrefix="1">
      <alignment horizontal="left"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7" fillId="34" borderId="15" xfId="56" applyFont="1" applyFill="1" applyBorder="1">
      <alignment/>
      <protection/>
    </xf>
    <xf numFmtId="0" fontId="7" fillId="34" borderId="17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7" fillId="34" borderId="27" xfId="56" applyFont="1" applyFill="1" applyBorder="1" applyAlignment="1" quotePrefix="1">
      <alignment horizontal="center"/>
      <protection/>
    </xf>
    <xf numFmtId="0" fontId="7" fillId="34" borderId="20" xfId="56" applyFont="1" applyFill="1" applyBorder="1">
      <alignment/>
      <protection/>
    </xf>
    <xf numFmtId="0" fontId="7" fillId="34" borderId="16" xfId="56" applyFont="1" applyFill="1" applyBorder="1" applyAlignment="1">
      <alignment horizontal="center"/>
      <protection/>
    </xf>
    <xf numFmtId="0" fontId="7" fillId="34" borderId="17" xfId="56" applyNumberFormat="1" applyFont="1" applyFill="1" applyBorder="1" applyAlignment="1" applyProtection="1">
      <alignment horizontal="center"/>
      <protection/>
    </xf>
    <xf numFmtId="0" fontId="7" fillId="34" borderId="12" xfId="56" applyFont="1" applyFill="1" applyBorder="1" applyAlignment="1">
      <alignment vertical="center"/>
      <protection/>
    </xf>
    <xf numFmtId="0" fontId="7" fillId="34" borderId="14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7" fillId="34" borderId="12" xfId="56" applyFont="1" applyFill="1" applyBorder="1" applyAlignment="1">
      <alignment horizontal="center" vertical="center"/>
      <protection/>
    </xf>
    <xf numFmtId="0" fontId="7" fillId="34" borderId="13" xfId="56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0" fontId="1" fillId="0" borderId="0" xfId="56" applyFont="1" applyFill="1" applyAlignment="1">
      <alignment vertical="justify"/>
      <protection/>
    </xf>
    <xf numFmtId="0" fontId="5" fillId="0" borderId="0" xfId="56" applyFont="1" applyFill="1" applyAlignment="1">
      <alignment vertical="justify"/>
      <protection/>
    </xf>
    <xf numFmtId="174" fontId="5" fillId="0" borderId="0" xfId="56" applyNumberFormat="1" applyFont="1" applyFill="1" applyAlignment="1">
      <alignment vertical="justify"/>
      <protection/>
    </xf>
    <xf numFmtId="0" fontId="5" fillId="0" borderId="0" xfId="56" applyFont="1" applyAlignment="1">
      <alignment vertical="justify"/>
      <protection/>
    </xf>
    <xf numFmtId="174" fontId="5" fillId="0" borderId="0" xfId="56" applyNumberFormat="1" applyFont="1" applyAlignment="1">
      <alignment vertical="justify"/>
      <protection/>
    </xf>
    <xf numFmtId="174" fontId="5" fillId="0" borderId="0" xfId="56" applyNumberFormat="1" applyFont="1" applyAlignment="1" applyProtection="1">
      <alignment vertical="justify"/>
      <protection/>
    </xf>
    <xf numFmtId="0" fontId="1" fillId="0" borderId="0" xfId="56" applyFont="1" applyAlignment="1">
      <alignment vertical="justify"/>
      <protection/>
    </xf>
    <xf numFmtId="0" fontId="5" fillId="0" borderId="0" xfId="56" applyFont="1" applyAlignment="1">
      <alignment horizontal="right" vertical="justify"/>
      <protection/>
    </xf>
    <xf numFmtId="174" fontId="5" fillId="0" borderId="0" xfId="56" applyNumberFormat="1" applyFont="1" applyFill="1" applyAlignment="1" applyProtection="1">
      <alignment vertical="justify"/>
      <protection/>
    </xf>
    <xf numFmtId="0" fontId="1" fillId="0" borderId="0" xfId="56" applyFont="1" applyAlignment="1">
      <alignment vertical="center"/>
      <protection/>
    </xf>
    <xf numFmtId="0" fontId="5" fillId="0" borderId="0" xfId="56" applyFont="1">
      <alignment/>
      <protection/>
    </xf>
    <xf numFmtId="0" fontId="8" fillId="0" borderId="0" xfId="56">
      <alignment/>
      <protection/>
    </xf>
    <xf numFmtId="0" fontId="1" fillId="0" borderId="0" xfId="56" applyFont="1">
      <alignment/>
      <protection/>
    </xf>
    <xf numFmtId="3" fontId="1" fillId="0" borderId="0" xfId="56" applyNumberFormat="1" applyFont="1" applyFill="1" applyAlignment="1">
      <alignment horizontal="right" vertical="justify"/>
      <protection/>
    </xf>
    <xf numFmtId="3" fontId="1" fillId="0" borderId="0" xfId="56" applyNumberFormat="1" applyFont="1" applyAlignment="1">
      <alignment horizontal="right" vertical="justify"/>
      <protection/>
    </xf>
    <xf numFmtId="0" fontId="0" fillId="33" borderId="0" xfId="0" applyFill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0" xfId="0" applyFont="1" applyFill="1" applyBorder="1" applyAlignment="1" quotePrefix="1">
      <alignment horizontal="center"/>
    </xf>
    <xf numFmtId="0" fontId="6" fillId="33" borderId="0" xfId="0" applyFont="1" applyFill="1" applyAlignment="1">
      <alignment/>
    </xf>
    <xf numFmtId="0" fontId="6" fillId="34" borderId="19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center"/>
    </xf>
    <xf numFmtId="0" fontId="0" fillId="0" borderId="0" xfId="0" applyBorder="1" applyAlignment="1">
      <alignment/>
    </xf>
    <xf numFmtId="177" fontId="1" fillId="33" borderId="0" xfId="0" applyNumberFormat="1" applyFont="1" applyFill="1" applyBorder="1" applyAlignment="1" applyProtection="1">
      <alignment vertical="justify"/>
      <protection/>
    </xf>
    <xf numFmtId="177" fontId="7" fillId="34" borderId="21" xfId="0" applyNumberFormat="1" applyFont="1" applyFill="1" applyBorder="1" applyAlignment="1" applyProtection="1">
      <alignment vertical="justify"/>
      <protection/>
    </xf>
    <xf numFmtId="177" fontId="7" fillId="34" borderId="22" xfId="0" applyNumberFormat="1" applyFont="1" applyFill="1" applyBorder="1" applyAlignment="1" applyProtection="1">
      <alignment vertical="justify"/>
      <protection/>
    </xf>
    <xf numFmtId="177" fontId="1" fillId="34" borderId="15" xfId="0" applyNumberFormat="1" applyFont="1" applyFill="1" applyBorder="1" applyAlignment="1" applyProtection="1">
      <alignment vertical="justify"/>
      <protection/>
    </xf>
    <xf numFmtId="177" fontId="1" fillId="34" borderId="16" xfId="0" applyNumberFormat="1" applyFont="1" applyFill="1" applyBorder="1" applyAlignment="1" applyProtection="1">
      <alignment vertical="justify"/>
      <protection/>
    </xf>
    <xf numFmtId="177" fontId="7" fillId="34" borderId="27" xfId="0" applyNumberFormat="1" applyFont="1" applyFill="1" applyBorder="1" applyAlignment="1" applyProtection="1">
      <alignment vertical="justify"/>
      <protection/>
    </xf>
    <xf numFmtId="177" fontId="7" fillId="34" borderId="0" xfId="0" applyNumberFormat="1" applyFont="1" applyFill="1" applyBorder="1" applyAlignment="1" applyProtection="1">
      <alignment vertical="justify"/>
      <protection/>
    </xf>
    <xf numFmtId="177" fontId="0" fillId="34" borderId="12" xfId="0" applyNumberFormat="1" applyFont="1" applyFill="1" applyBorder="1" applyAlignment="1">
      <alignment vertical="justify"/>
    </xf>
    <xf numFmtId="177" fontId="0" fillId="34" borderId="13" xfId="0" applyNumberFormat="1" applyFont="1" applyFill="1" applyBorder="1" applyAlignment="1">
      <alignment vertical="justify"/>
    </xf>
    <xf numFmtId="178" fontId="7" fillId="34" borderId="23" xfId="0" applyNumberFormat="1" applyFont="1" applyFill="1" applyBorder="1" applyAlignment="1" applyProtection="1">
      <alignment vertical="justify"/>
      <protection/>
    </xf>
    <xf numFmtId="177" fontId="1" fillId="0" borderId="0" xfId="0" applyNumberFormat="1" applyFont="1" applyAlignment="1">
      <alignment vertical="justify"/>
    </xf>
    <xf numFmtId="177" fontId="5" fillId="0" borderId="0" xfId="56" applyNumberFormat="1" applyFont="1" applyAlignment="1" applyProtection="1">
      <alignment vertical="justify"/>
      <protection/>
    </xf>
    <xf numFmtId="3" fontId="0" fillId="0" borderId="0" xfId="0" applyNumberFormat="1" applyFont="1" applyAlignment="1">
      <alignment vertical="justify"/>
    </xf>
    <xf numFmtId="177" fontId="0" fillId="0" borderId="0" xfId="0" applyNumberFormat="1" applyFont="1" applyAlignment="1">
      <alignment vertical="justify"/>
    </xf>
    <xf numFmtId="4" fontId="1" fillId="33" borderId="0" xfId="0" applyNumberFormat="1" applyFont="1" applyFill="1" applyAlignment="1" applyProtection="1">
      <alignment vertical="justify"/>
      <protection/>
    </xf>
    <xf numFmtId="174" fontId="7" fillId="34" borderId="22" xfId="0" applyNumberFormat="1" applyFont="1" applyFill="1" applyBorder="1" applyAlignment="1" applyProtection="1">
      <alignment vertical="justify"/>
      <protection/>
    </xf>
    <xf numFmtId="4" fontId="7" fillId="34" borderId="22" xfId="0" applyNumberFormat="1" applyFont="1" applyFill="1" applyBorder="1" applyAlignment="1" applyProtection="1">
      <alignment vertical="justify"/>
      <protection/>
    </xf>
    <xf numFmtId="4" fontId="7" fillId="34" borderId="0" xfId="0" applyNumberFormat="1" applyFont="1" applyFill="1" applyBorder="1" applyAlignment="1" applyProtection="1">
      <alignment vertical="justify"/>
      <protection/>
    </xf>
    <xf numFmtId="177" fontId="5" fillId="0" borderId="0" xfId="56" applyNumberFormat="1" applyFont="1" applyFill="1" applyAlignment="1" applyProtection="1">
      <alignment vertical="justify"/>
      <protection/>
    </xf>
    <xf numFmtId="0" fontId="1" fillId="0" borderId="0" xfId="56" applyNumberFormat="1" applyFont="1" applyAlignment="1">
      <alignment vertical="center"/>
      <protection/>
    </xf>
    <xf numFmtId="0" fontId="1" fillId="0" borderId="0" xfId="56" applyNumberFormat="1" applyFont="1" applyAlignment="1">
      <alignment vertical="justify" wrapText="1"/>
      <protection/>
    </xf>
    <xf numFmtId="2" fontId="7" fillId="0" borderId="0" xfId="55" applyNumberFormat="1" applyFont="1" applyBorder="1" applyAlignment="1">
      <alignment horizontal="left" vertical="top" wrapText="1"/>
      <protection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0" fillId="33" borderId="0" xfId="55" applyFill="1" applyAlignment="1">
      <alignment/>
      <protection/>
    </xf>
    <xf numFmtId="0" fontId="0" fillId="33" borderId="19" xfId="55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1" fillId="33" borderId="0" xfId="55" applyFont="1" applyFill="1" applyAlignment="1">
      <alignment horizontal="center"/>
      <protection/>
    </xf>
    <xf numFmtId="0" fontId="0" fillId="34" borderId="35" xfId="55" applyFill="1" applyBorder="1">
      <alignment/>
      <protection/>
    </xf>
    <xf numFmtId="0" fontId="0" fillId="34" borderId="36" xfId="55" applyFill="1" applyBorder="1">
      <alignment/>
      <protection/>
    </xf>
    <xf numFmtId="0" fontId="0" fillId="34" borderId="37" xfId="55" applyFill="1" applyBorder="1">
      <alignment/>
      <protection/>
    </xf>
    <xf numFmtId="0" fontId="0" fillId="34" borderId="38" xfId="55" applyFill="1" applyBorder="1">
      <alignment/>
      <protection/>
    </xf>
    <xf numFmtId="0" fontId="0" fillId="34" borderId="0" xfId="55" applyFill="1" applyBorder="1">
      <alignment/>
      <protection/>
    </xf>
    <xf numFmtId="0" fontId="0" fillId="34" borderId="39" xfId="55" applyFill="1" applyBorder="1">
      <alignment/>
      <protection/>
    </xf>
    <xf numFmtId="0" fontId="0" fillId="34" borderId="40" xfId="55" applyFill="1" applyBorder="1">
      <alignment/>
      <protection/>
    </xf>
    <xf numFmtId="0" fontId="0" fillId="34" borderId="41" xfId="55" applyFill="1" applyBorder="1">
      <alignment/>
      <protection/>
    </xf>
    <xf numFmtId="0" fontId="0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0" fillId="0" borderId="0" xfId="55" applyBorder="1">
      <alignment/>
      <protection/>
    </xf>
    <xf numFmtId="0" fontId="0" fillId="33" borderId="0" xfId="55" applyFill="1" applyAlignment="1">
      <alignment horizontal="center" vertical="center" wrapText="1"/>
      <protection/>
    </xf>
    <xf numFmtId="0" fontId="5" fillId="33" borderId="28" xfId="55" applyFont="1" applyFill="1" applyBorder="1" applyAlignment="1">
      <alignment horizontal="left"/>
      <protection/>
    </xf>
    <xf numFmtId="0" fontId="5" fillId="33" borderId="29" xfId="55" applyFont="1" applyFill="1" applyBorder="1" applyAlignment="1">
      <alignment horizontal="left"/>
      <protection/>
    </xf>
    <xf numFmtId="0" fontId="5" fillId="33" borderId="30" xfId="55" applyFont="1" applyFill="1" applyBorder="1" applyAlignment="1">
      <alignment horizontal="left"/>
      <protection/>
    </xf>
    <xf numFmtId="0" fontId="5" fillId="33" borderId="19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33" borderId="32" xfId="55" applyFont="1" applyFill="1" applyBorder="1" applyAlignment="1">
      <alignment horizontal="left"/>
      <protection/>
    </xf>
    <xf numFmtId="0" fontId="5" fillId="33" borderId="33" xfId="55" applyFont="1" applyFill="1" applyBorder="1" applyAlignment="1">
      <alignment horizontal="left"/>
      <protection/>
    </xf>
    <xf numFmtId="0" fontId="5" fillId="33" borderId="34" xfId="55" applyFont="1" applyFill="1" applyBorder="1" applyAlignment="1">
      <alignment horizontal="left"/>
      <protection/>
    </xf>
    <xf numFmtId="0" fontId="1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10" fillId="33" borderId="43" xfId="55" applyFont="1" applyFill="1" applyBorder="1" applyAlignment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center"/>
      <protection/>
    </xf>
    <xf numFmtId="0" fontId="10" fillId="33" borderId="0" xfId="0" applyFont="1" applyFill="1" applyAlignment="1">
      <alignment horizontal="center"/>
    </xf>
    <xf numFmtId="2" fontId="7" fillId="0" borderId="0" xfId="55" applyNumberFormat="1" applyFont="1" applyBorder="1" applyAlignment="1">
      <alignment horizontal="left" vertical="top" wrapText="1"/>
      <protection/>
    </xf>
    <xf numFmtId="0" fontId="7" fillId="34" borderId="46" xfId="56" applyFont="1" applyFill="1" applyBorder="1" applyAlignment="1" quotePrefix="1">
      <alignment horizontal="center"/>
      <protection/>
    </xf>
    <xf numFmtId="0" fontId="7" fillId="34" borderId="47" xfId="56" applyFont="1" applyFill="1" applyBorder="1" applyAlignment="1" quotePrefix="1">
      <alignment horizontal="center"/>
      <protection/>
    </xf>
    <xf numFmtId="0" fontId="7" fillId="34" borderId="48" xfId="56" applyFont="1" applyFill="1" applyBorder="1" applyAlignment="1" quotePrefix="1">
      <alignment horizontal="center"/>
      <protection/>
    </xf>
    <xf numFmtId="0" fontId="1" fillId="0" borderId="0" xfId="56" applyNumberFormat="1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1" fillId="0" borderId="0" xfId="56" applyFont="1" applyAlignment="1">
      <alignment vertical="justify" wrapText="1"/>
      <protection/>
    </xf>
    <xf numFmtId="0" fontId="4" fillId="33" borderId="0" xfId="0" applyFont="1" applyFill="1" applyBorder="1" applyAlignment="1" quotePrefix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 quotePrefix="1">
      <alignment horizontal="center" vertical="center"/>
    </xf>
    <xf numFmtId="0" fontId="7" fillId="34" borderId="16" xfId="0" applyFont="1" applyFill="1" applyBorder="1" applyAlignment="1" quotePrefix="1">
      <alignment horizontal="center" vertical="center"/>
    </xf>
    <xf numFmtId="0" fontId="7" fillId="34" borderId="17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justify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60" zoomScalePageLayoutView="0" workbookViewId="0" topLeftCell="A13">
      <selection activeCell="M34" sqref="M34"/>
    </sheetView>
  </sheetViews>
  <sheetFormatPr defaultColWidth="11.57421875" defaultRowHeight="12.75"/>
  <cols>
    <col min="1" max="1" width="11.57421875" style="139" customWidth="1"/>
    <col min="2" max="2" width="14.140625" style="139" customWidth="1"/>
    <col min="3" max="10" width="11.57421875" style="139" customWidth="1"/>
    <col min="11" max="11" width="1.57421875" style="139" customWidth="1"/>
    <col min="12" max="16384" width="11.57421875" style="139" customWidth="1"/>
  </cols>
  <sheetData>
    <row r="1" spans="1:11" ht="12">
      <c r="A1" s="138"/>
      <c r="B1" s="162" t="s">
        <v>283</v>
      </c>
      <c r="C1" s="162"/>
      <c r="D1" s="162"/>
      <c r="E1" s="138"/>
      <c r="F1" s="138"/>
      <c r="G1" s="138"/>
      <c r="H1" s="138"/>
      <c r="I1" s="138"/>
      <c r="J1" s="138"/>
      <c r="K1" s="138"/>
    </row>
    <row r="2" spans="1:11" ht="12">
      <c r="A2" s="138"/>
      <c r="B2" s="162"/>
      <c r="C2" s="162"/>
      <c r="D2" s="162"/>
      <c r="E2" s="138"/>
      <c r="F2" s="138"/>
      <c r="G2" s="163"/>
      <c r="H2" s="164"/>
      <c r="I2" s="164"/>
      <c r="J2" s="165"/>
      <c r="K2" s="140"/>
    </row>
    <row r="3" spans="1:11" ht="5.25" customHeight="1">
      <c r="A3" s="138"/>
      <c r="B3" s="162"/>
      <c r="C3" s="162"/>
      <c r="D3" s="162"/>
      <c r="E3" s="138"/>
      <c r="F3" s="138"/>
      <c r="G3" s="141"/>
      <c r="H3" s="142"/>
      <c r="I3" s="142"/>
      <c r="J3" s="143"/>
      <c r="K3" s="140"/>
    </row>
    <row r="4" spans="1:11" ht="12">
      <c r="A4" s="138"/>
      <c r="B4" s="162"/>
      <c r="C4" s="162"/>
      <c r="D4" s="162"/>
      <c r="E4" s="138"/>
      <c r="F4" s="138"/>
      <c r="G4" s="166" t="s">
        <v>253</v>
      </c>
      <c r="H4" s="167"/>
      <c r="I4" s="167"/>
      <c r="J4" s="168"/>
      <c r="K4" s="140"/>
    </row>
    <row r="5" spans="1:11" ht="12">
      <c r="A5" s="138"/>
      <c r="B5" s="138"/>
      <c r="C5" s="138"/>
      <c r="D5" s="138"/>
      <c r="E5" s="138"/>
      <c r="F5" s="138"/>
      <c r="G5" s="169"/>
      <c r="H5" s="170"/>
      <c r="I5" s="170"/>
      <c r="J5" s="171"/>
      <c r="K5" s="140"/>
    </row>
    <row r="6" spans="1:11" ht="12">
      <c r="A6" s="138"/>
      <c r="B6" s="138"/>
      <c r="C6" s="138"/>
      <c r="D6" s="138"/>
      <c r="E6" s="138"/>
      <c r="F6" s="138"/>
      <c r="G6" s="144"/>
      <c r="H6" s="144"/>
      <c r="I6" s="144"/>
      <c r="J6" s="144"/>
      <c r="K6" s="140"/>
    </row>
    <row r="7" spans="1:11" ht="5.25" customHeight="1">
      <c r="A7" s="138"/>
      <c r="B7" s="138"/>
      <c r="C7" s="138"/>
      <c r="D7" s="138"/>
      <c r="E7" s="138"/>
      <c r="F7" s="138"/>
      <c r="G7" s="145"/>
      <c r="H7" s="145"/>
      <c r="I7" s="145"/>
      <c r="J7" s="145"/>
      <c r="K7" s="140"/>
    </row>
    <row r="8" spans="1:11" ht="12">
      <c r="A8" s="138"/>
      <c r="B8" s="138"/>
      <c r="C8" s="138"/>
      <c r="D8" s="138"/>
      <c r="E8" s="138"/>
      <c r="F8" s="138"/>
      <c r="G8" s="172" t="s">
        <v>284</v>
      </c>
      <c r="H8" s="172"/>
      <c r="I8" s="172"/>
      <c r="J8" s="172"/>
      <c r="K8" s="172"/>
    </row>
    <row r="9" spans="1:11" ht="16.5" customHeight="1">
      <c r="A9" s="138"/>
      <c r="B9" s="138"/>
      <c r="C9" s="138"/>
      <c r="D9" s="146"/>
      <c r="E9" s="146"/>
      <c r="F9" s="138"/>
      <c r="G9" s="172" t="s">
        <v>285</v>
      </c>
      <c r="H9" s="172"/>
      <c r="I9" s="172"/>
      <c r="J9" s="172"/>
      <c r="K9" s="172"/>
    </row>
    <row r="10" spans="1:11" ht="12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1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2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1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2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1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2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ht="1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ht="1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2.75" thickBo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ht="12.75" thickTop="1">
      <c r="A24" s="138"/>
      <c r="B24" s="138"/>
      <c r="C24" s="147"/>
      <c r="D24" s="148"/>
      <c r="E24" s="148"/>
      <c r="F24" s="148"/>
      <c r="G24" s="148"/>
      <c r="H24" s="148"/>
      <c r="I24" s="149"/>
      <c r="J24" s="138"/>
      <c r="K24" s="138"/>
    </row>
    <row r="25" spans="1:11" ht="12">
      <c r="A25" s="138"/>
      <c r="B25" s="138"/>
      <c r="C25" s="150"/>
      <c r="D25" s="151"/>
      <c r="E25" s="151"/>
      <c r="F25" s="151"/>
      <c r="G25" s="151"/>
      <c r="H25" s="151"/>
      <c r="I25" s="152"/>
      <c r="J25" s="138"/>
      <c r="K25" s="138"/>
    </row>
    <row r="26" spans="1:11" ht="12">
      <c r="A26" s="138"/>
      <c r="B26" s="138"/>
      <c r="C26" s="150"/>
      <c r="D26" s="151"/>
      <c r="E26" s="151"/>
      <c r="F26" s="151"/>
      <c r="G26" s="151"/>
      <c r="H26" s="151"/>
      <c r="I26" s="152"/>
      <c r="J26" s="138"/>
      <c r="K26" s="138"/>
    </row>
    <row r="27" spans="1:11" ht="18.75" customHeight="1">
      <c r="A27" s="138"/>
      <c r="B27" s="138"/>
      <c r="C27" s="177" t="s">
        <v>254</v>
      </c>
      <c r="D27" s="178"/>
      <c r="E27" s="178"/>
      <c r="F27" s="178"/>
      <c r="G27" s="178"/>
      <c r="H27" s="178"/>
      <c r="I27" s="179"/>
      <c r="J27" s="138"/>
      <c r="K27" s="138"/>
    </row>
    <row r="28" spans="1:11" ht="12">
      <c r="A28" s="138"/>
      <c r="B28" s="138"/>
      <c r="C28" s="150"/>
      <c r="D28" s="151"/>
      <c r="E28" s="151"/>
      <c r="F28" s="151"/>
      <c r="G28" s="151"/>
      <c r="H28" s="151"/>
      <c r="I28" s="152"/>
      <c r="J28" s="138"/>
      <c r="K28" s="138"/>
    </row>
    <row r="29" spans="1:11" ht="12">
      <c r="A29" s="138"/>
      <c r="B29" s="138"/>
      <c r="C29" s="150"/>
      <c r="D29" s="151"/>
      <c r="E29" s="151"/>
      <c r="F29" s="151"/>
      <c r="G29" s="151"/>
      <c r="H29" s="151"/>
      <c r="I29" s="152"/>
      <c r="J29" s="138"/>
      <c r="K29" s="138"/>
    </row>
    <row r="30" spans="1:11" ht="18.75" customHeight="1">
      <c r="A30" s="138"/>
      <c r="B30" s="138"/>
      <c r="C30" s="177" t="s">
        <v>255</v>
      </c>
      <c r="D30" s="178"/>
      <c r="E30" s="178"/>
      <c r="F30" s="178"/>
      <c r="G30" s="178"/>
      <c r="H30" s="178"/>
      <c r="I30" s="179"/>
      <c r="J30" s="138"/>
      <c r="K30" s="138"/>
    </row>
    <row r="31" spans="1:11" ht="12">
      <c r="A31" s="138"/>
      <c r="B31" s="138"/>
      <c r="C31" s="150"/>
      <c r="D31" s="151"/>
      <c r="E31" s="151"/>
      <c r="F31" s="151"/>
      <c r="G31" s="151"/>
      <c r="H31" s="151"/>
      <c r="I31" s="152"/>
      <c r="J31" s="138"/>
      <c r="K31" s="138"/>
    </row>
    <row r="32" spans="1:11" ht="12">
      <c r="A32" s="138"/>
      <c r="B32" s="138"/>
      <c r="C32" s="150"/>
      <c r="D32" s="151"/>
      <c r="E32" s="151"/>
      <c r="F32" s="151"/>
      <c r="G32" s="151"/>
      <c r="H32" s="151"/>
      <c r="I32" s="152"/>
      <c r="J32" s="138"/>
      <c r="K32" s="138"/>
    </row>
    <row r="33" spans="1:11" ht="12">
      <c r="A33" s="138"/>
      <c r="B33" s="138"/>
      <c r="C33" s="150"/>
      <c r="D33" s="151"/>
      <c r="E33" s="151"/>
      <c r="F33" s="151"/>
      <c r="G33" s="151"/>
      <c r="H33" s="151"/>
      <c r="I33" s="152"/>
      <c r="J33" s="138"/>
      <c r="K33" s="138"/>
    </row>
    <row r="34" spans="1:11" ht="12.75" thickBot="1">
      <c r="A34" s="138"/>
      <c r="B34" s="138"/>
      <c r="C34" s="153"/>
      <c r="D34" s="154"/>
      <c r="E34" s="154"/>
      <c r="F34" s="154"/>
      <c r="G34" s="154"/>
      <c r="H34" s="154"/>
      <c r="I34" s="155"/>
      <c r="J34" s="138"/>
      <c r="K34" s="138"/>
    </row>
    <row r="35" spans="1:11" ht="12.75" thickTop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ht="1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</row>
    <row r="37" spans="1:11" ht="1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1" ht="1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</row>
    <row r="39" spans="1:11" ht="1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15">
      <c r="A40" s="138"/>
      <c r="B40" s="138"/>
      <c r="C40" s="138"/>
      <c r="D40" s="138"/>
      <c r="E40" s="180"/>
      <c r="F40" s="180"/>
      <c r="G40" s="180"/>
      <c r="H40" s="138"/>
      <c r="I40" s="138"/>
      <c r="J40" s="138"/>
      <c r="K40" s="138"/>
    </row>
    <row r="41" spans="1:11" ht="12">
      <c r="A41" s="138"/>
      <c r="B41" s="138"/>
      <c r="C41" s="138"/>
      <c r="D41" s="138"/>
      <c r="E41" s="181"/>
      <c r="F41" s="181"/>
      <c r="G41" s="181"/>
      <c r="H41" s="138"/>
      <c r="I41" s="138"/>
      <c r="J41" s="138"/>
      <c r="K41" s="138"/>
    </row>
    <row r="42" spans="1:11" ht="15">
      <c r="A42" s="138"/>
      <c r="B42" s="138"/>
      <c r="C42" s="138"/>
      <c r="D42" s="138"/>
      <c r="E42" s="180"/>
      <c r="F42" s="180"/>
      <c r="G42" s="180"/>
      <c r="H42" s="138"/>
      <c r="I42" s="138"/>
      <c r="J42" s="138"/>
      <c r="K42" s="138"/>
    </row>
    <row r="43" spans="1:11" ht="12">
      <c r="A43" s="138"/>
      <c r="B43" s="138"/>
      <c r="C43" s="138"/>
      <c r="D43" s="138"/>
      <c r="E43" s="181"/>
      <c r="F43" s="181"/>
      <c r="G43" s="181"/>
      <c r="H43" s="138"/>
      <c r="I43" s="138"/>
      <c r="J43" s="138"/>
      <c r="K43" s="138"/>
    </row>
    <row r="44" spans="1:11" ht="15">
      <c r="A44" s="138"/>
      <c r="B44" s="138"/>
      <c r="C44" s="138"/>
      <c r="D44" s="138"/>
      <c r="E44" s="156" t="s">
        <v>286</v>
      </c>
      <c r="F44" s="156"/>
      <c r="G44" s="156"/>
      <c r="H44" s="138"/>
      <c r="I44" s="138"/>
      <c r="J44" s="138"/>
      <c r="K44" s="138"/>
    </row>
    <row r="45" spans="1:11" ht="12.75">
      <c r="A45" s="138"/>
      <c r="B45" s="138"/>
      <c r="C45" s="138"/>
      <c r="D45" s="138"/>
      <c r="E45" s="173" t="s">
        <v>282</v>
      </c>
      <c r="F45" s="173"/>
      <c r="G45" s="173"/>
      <c r="H45" s="138"/>
      <c r="I45" s="138"/>
      <c r="J45" s="138"/>
      <c r="K45" s="138"/>
    </row>
    <row r="46" spans="1:11" ht="12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1" ht="1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ht="1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 ht="1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</row>
    <row r="50" spans="1:11" ht="1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</row>
    <row r="51" spans="1:11" ht="1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  <row r="53" spans="1:11" ht="15">
      <c r="A53" s="138"/>
      <c r="B53" s="138"/>
      <c r="C53" s="138"/>
      <c r="D53" s="157"/>
      <c r="E53" s="138"/>
      <c r="F53" s="158"/>
      <c r="G53" s="158"/>
      <c r="H53" s="138"/>
      <c r="I53" s="138"/>
      <c r="J53" s="138"/>
      <c r="K53" s="138"/>
    </row>
    <row r="54" spans="1:11" ht="1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1" ht="1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1:11" ht="1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ht="1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1" ht="1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ht="1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ht="1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1" ht="12.75" thickBo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1" ht="19.5" customHeight="1" thickBot="1" thickTop="1">
      <c r="A68" s="138"/>
      <c r="B68" s="138"/>
      <c r="C68" s="138"/>
      <c r="D68" s="138"/>
      <c r="E68" s="138"/>
      <c r="F68" s="138"/>
      <c r="G68" s="138"/>
      <c r="H68" s="174" t="s">
        <v>287</v>
      </c>
      <c r="I68" s="175"/>
      <c r="J68" s="176"/>
      <c r="K68" s="159"/>
    </row>
    <row r="69" spans="1:11" s="160" customFormat="1" ht="12.75" customHeight="1" thickTop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</row>
    <row r="70" spans="1:11" ht="12.75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ht="12.7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ht="1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1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</row>
    <row r="76" spans="1:4" ht="12">
      <c r="A76" s="161"/>
      <c r="B76" s="161"/>
      <c r="C76" s="161"/>
      <c r="D76" s="161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="70" zoomScaleNormal="70" zoomScalePageLayoutView="0" workbookViewId="0" topLeftCell="A52">
      <selection activeCell="F15" sqref="F15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22</v>
      </c>
      <c r="D9" s="30">
        <v>7</v>
      </c>
      <c r="E9" s="30">
        <v>80</v>
      </c>
      <c r="F9" s="31"/>
      <c r="G9" s="31"/>
      <c r="H9" s="116">
        <v>0.031</v>
      </c>
      <c r="I9" s="116">
        <v>0.009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60</v>
      </c>
      <c r="D10" s="30">
        <v>60</v>
      </c>
      <c r="E10" s="30">
        <v>32</v>
      </c>
      <c r="F10" s="31"/>
      <c r="G10" s="31"/>
      <c r="H10" s="116">
        <v>0.085</v>
      </c>
      <c r="I10" s="116">
        <v>0.086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7</v>
      </c>
      <c r="D11" s="30">
        <v>42</v>
      </c>
      <c r="E11" s="30">
        <v>50</v>
      </c>
      <c r="F11" s="31"/>
      <c r="G11" s="31"/>
      <c r="H11" s="116">
        <v>0.01</v>
      </c>
      <c r="I11" s="116">
        <v>0.06149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40</v>
      </c>
      <c r="D12" s="30">
        <v>41</v>
      </c>
      <c r="E12" s="30">
        <v>6</v>
      </c>
      <c r="F12" s="31"/>
      <c r="G12" s="31"/>
      <c r="H12" s="116">
        <v>0.056</v>
      </c>
      <c r="I12" s="116">
        <v>0.006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129</v>
      </c>
      <c r="D13" s="38">
        <v>150</v>
      </c>
      <c r="E13" s="38">
        <v>168</v>
      </c>
      <c r="F13" s="39">
        <f>IF(D13&gt;0,100*E13/D13,0)</f>
        <v>112</v>
      </c>
      <c r="G13" s="40"/>
      <c r="H13" s="117">
        <v>0.182</v>
      </c>
      <c r="I13" s="118">
        <v>0.16249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79</v>
      </c>
      <c r="D17" s="38">
        <v>49</v>
      </c>
      <c r="E17" s="38">
        <v>49</v>
      </c>
      <c r="F17" s="39">
        <f>IF(D17&gt;0,100*E17/D17,0)</f>
        <v>100</v>
      </c>
      <c r="G17" s="40"/>
      <c r="H17" s="117">
        <v>0.079</v>
      </c>
      <c r="I17" s="118">
        <v>0.049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5681</v>
      </c>
      <c r="D19" s="30">
        <v>6368</v>
      </c>
      <c r="E19" s="30">
        <v>6368</v>
      </c>
      <c r="F19" s="31"/>
      <c r="G19" s="31"/>
      <c r="H19" s="116">
        <v>21.588</v>
      </c>
      <c r="I19" s="116">
        <v>38.208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5681</v>
      </c>
      <c r="D22" s="38">
        <v>6368</v>
      </c>
      <c r="E22" s="38">
        <v>6368</v>
      </c>
      <c r="F22" s="39">
        <f>IF(D22&gt;0,100*E22/D22,0)</f>
        <v>100</v>
      </c>
      <c r="G22" s="40"/>
      <c r="H22" s="117">
        <v>21.588</v>
      </c>
      <c r="I22" s="118">
        <v>38.208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9066</v>
      </c>
      <c r="D24" s="38">
        <v>11577</v>
      </c>
      <c r="E24" s="38">
        <v>11750</v>
      </c>
      <c r="F24" s="39">
        <f>IF(D24&gt;0,100*E24/D24,0)</f>
        <v>101.49434223028419</v>
      </c>
      <c r="G24" s="40"/>
      <c r="H24" s="117">
        <v>31.093</v>
      </c>
      <c r="I24" s="118">
        <v>57.897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348</v>
      </c>
      <c r="D26" s="38">
        <v>450</v>
      </c>
      <c r="E26" s="38">
        <v>400</v>
      </c>
      <c r="F26" s="39">
        <f>IF(D26&gt;0,100*E26/D26,0)</f>
        <v>88.88888888888889</v>
      </c>
      <c r="G26" s="40"/>
      <c r="H26" s="117">
        <v>1.126</v>
      </c>
      <c r="I26" s="118">
        <v>2.3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2386</v>
      </c>
      <c r="D28" s="30">
        <v>2655</v>
      </c>
      <c r="E28" s="30">
        <v>3162</v>
      </c>
      <c r="F28" s="31"/>
      <c r="G28" s="31"/>
      <c r="H28" s="116">
        <v>6.908</v>
      </c>
      <c r="I28" s="116">
        <v>9.01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16214</v>
      </c>
      <c r="D29" s="30">
        <v>15783</v>
      </c>
      <c r="E29" s="30">
        <v>15783</v>
      </c>
      <c r="F29" s="31"/>
      <c r="G29" s="31"/>
      <c r="H29" s="116">
        <v>31.994</v>
      </c>
      <c r="I29" s="116">
        <v>34.421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7562</v>
      </c>
      <c r="D30" s="30">
        <v>7562</v>
      </c>
      <c r="E30" s="30">
        <v>7562</v>
      </c>
      <c r="F30" s="31"/>
      <c r="G30" s="31"/>
      <c r="H30" s="116">
        <v>8.052</v>
      </c>
      <c r="I30" s="116">
        <v>12.197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26162</v>
      </c>
      <c r="D31" s="38">
        <v>26000</v>
      </c>
      <c r="E31" s="38">
        <v>26507</v>
      </c>
      <c r="F31" s="39">
        <f>IF(D31&gt;0,100*E31/D31,0)</f>
        <v>101.95</v>
      </c>
      <c r="G31" s="40"/>
      <c r="H31" s="117">
        <v>46.954</v>
      </c>
      <c r="I31" s="118">
        <v>55.628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2295</v>
      </c>
      <c r="D33" s="30">
        <v>2000</v>
      </c>
      <c r="E33" s="30">
        <v>2000</v>
      </c>
      <c r="F33" s="31"/>
      <c r="G33" s="31"/>
      <c r="H33" s="116">
        <v>2.991</v>
      </c>
      <c r="I33" s="116">
        <v>4.85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4145</v>
      </c>
      <c r="D34" s="30">
        <v>4500</v>
      </c>
      <c r="E34" s="30">
        <v>4000</v>
      </c>
      <c r="F34" s="31"/>
      <c r="G34" s="31"/>
      <c r="H34" s="116">
        <v>8.982</v>
      </c>
      <c r="I34" s="116">
        <v>9.715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1761</v>
      </c>
      <c r="D35" s="30">
        <v>2000</v>
      </c>
      <c r="E35" s="30">
        <v>2500</v>
      </c>
      <c r="F35" s="31"/>
      <c r="G35" s="31"/>
      <c r="H35" s="116">
        <v>3.064</v>
      </c>
      <c r="I35" s="116">
        <v>4.5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1539</v>
      </c>
      <c r="D36" s="30">
        <v>1650</v>
      </c>
      <c r="E36" s="30">
        <v>1815</v>
      </c>
      <c r="F36" s="31"/>
      <c r="G36" s="31"/>
      <c r="H36" s="116">
        <v>2.77</v>
      </c>
      <c r="I36" s="116">
        <v>3.7949999999999995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9740</v>
      </c>
      <c r="D37" s="38">
        <v>10150</v>
      </c>
      <c r="E37" s="38">
        <v>10315</v>
      </c>
      <c r="F37" s="39">
        <f>IF(D37&gt;0,100*E37/D37,0)</f>
        <v>101.6256157635468</v>
      </c>
      <c r="G37" s="40"/>
      <c r="H37" s="117">
        <v>17.807</v>
      </c>
      <c r="I37" s="118">
        <v>22.86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14467</v>
      </c>
      <c r="D39" s="38">
        <v>14480</v>
      </c>
      <c r="E39" s="38">
        <v>14400</v>
      </c>
      <c r="F39" s="39">
        <f>IF(D39&gt;0,100*E39/D39,0)</f>
        <v>99.4475138121547</v>
      </c>
      <c r="G39" s="40"/>
      <c r="H39" s="117">
        <v>8.174</v>
      </c>
      <c r="I39" s="118">
        <v>8.1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1567</v>
      </c>
      <c r="D41" s="30">
        <v>2477</v>
      </c>
      <c r="E41" s="30">
        <v>1880</v>
      </c>
      <c r="F41" s="31"/>
      <c r="G41" s="31"/>
      <c r="H41" s="116">
        <v>2.877</v>
      </c>
      <c r="I41" s="116">
        <v>7.342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7782</v>
      </c>
      <c r="D42" s="30">
        <v>10353</v>
      </c>
      <c r="E42" s="30">
        <v>10700</v>
      </c>
      <c r="F42" s="31"/>
      <c r="G42" s="31"/>
      <c r="H42" s="116">
        <v>24.34</v>
      </c>
      <c r="I42" s="116">
        <v>41.065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13017</v>
      </c>
      <c r="D43" s="30">
        <v>13135</v>
      </c>
      <c r="E43" s="30">
        <v>14000</v>
      </c>
      <c r="F43" s="31"/>
      <c r="G43" s="31"/>
      <c r="H43" s="116">
        <v>29.697</v>
      </c>
      <c r="I43" s="116">
        <v>45.657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16563</v>
      </c>
      <c r="D44" s="30">
        <v>22258</v>
      </c>
      <c r="E44" s="30">
        <v>22000</v>
      </c>
      <c r="F44" s="31"/>
      <c r="G44" s="31"/>
      <c r="H44" s="116">
        <v>46.861</v>
      </c>
      <c r="I44" s="116">
        <v>81.865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10846</v>
      </c>
      <c r="D45" s="30">
        <v>12512</v>
      </c>
      <c r="E45" s="30">
        <v>12500</v>
      </c>
      <c r="F45" s="31"/>
      <c r="G45" s="31"/>
      <c r="H45" s="116">
        <v>19.773</v>
      </c>
      <c r="I45" s="116">
        <v>40.699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2350</v>
      </c>
      <c r="D46" s="30">
        <v>1347</v>
      </c>
      <c r="E46" s="30">
        <v>1350</v>
      </c>
      <c r="F46" s="31"/>
      <c r="G46" s="31"/>
      <c r="H46" s="116">
        <v>2.912</v>
      </c>
      <c r="I46" s="116">
        <v>3.117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859</v>
      </c>
      <c r="D47" s="30">
        <v>1034</v>
      </c>
      <c r="E47" s="30">
        <v>1040</v>
      </c>
      <c r="F47" s="31"/>
      <c r="G47" s="31"/>
      <c r="H47" s="116">
        <v>1.209</v>
      </c>
      <c r="I47" s="116">
        <v>2.399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7962</v>
      </c>
      <c r="D48" s="30">
        <v>8128</v>
      </c>
      <c r="E48" s="30">
        <v>8000</v>
      </c>
      <c r="F48" s="31"/>
      <c r="G48" s="31"/>
      <c r="H48" s="116">
        <v>10.817</v>
      </c>
      <c r="I48" s="116">
        <v>26.17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9882</v>
      </c>
      <c r="D49" s="30">
        <v>15992</v>
      </c>
      <c r="E49" s="30">
        <v>17500</v>
      </c>
      <c r="F49" s="31"/>
      <c r="G49" s="31"/>
      <c r="H49" s="116">
        <v>17.382</v>
      </c>
      <c r="I49" s="116">
        <v>52.425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70828</v>
      </c>
      <c r="D50" s="38">
        <v>87236</v>
      </c>
      <c r="E50" s="38">
        <v>88970</v>
      </c>
      <c r="F50" s="39">
        <f>IF(D50&gt;0,100*E50/D50,0)</f>
        <v>101.98771149525426</v>
      </c>
      <c r="G50" s="40"/>
      <c r="H50" s="117">
        <v>155.86800000000002</v>
      </c>
      <c r="I50" s="118">
        <v>300.739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4774</v>
      </c>
      <c r="D52" s="38">
        <v>4774</v>
      </c>
      <c r="E52" s="38">
        <v>4774</v>
      </c>
      <c r="F52" s="39">
        <f>IF(D52&gt;0,100*E52/D52,0)</f>
        <v>100</v>
      </c>
      <c r="G52" s="40"/>
      <c r="H52" s="117">
        <v>8.179</v>
      </c>
      <c r="I52" s="118">
        <v>8.179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37294</v>
      </c>
      <c r="D54" s="30">
        <v>39042</v>
      </c>
      <c r="E54" s="30">
        <v>41800</v>
      </c>
      <c r="F54" s="31"/>
      <c r="G54" s="31"/>
      <c r="H54" s="116">
        <v>58.203</v>
      </c>
      <c r="I54" s="116">
        <v>89.66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79208</v>
      </c>
      <c r="D55" s="30">
        <v>79605</v>
      </c>
      <c r="E55" s="30">
        <v>79000</v>
      </c>
      <c r="F55" s="31"/>
      <c r="G55" s="31"/>
      <c r="H55" s="116">
        <v>126.036</v>
      </c>
      <c r="I55" s="116">
        <v>150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7341</v>
      </c>
      <c r="D56" s="30">
        <v>8500</v>
      </c>
      <c r="E56" s="30">
        <v>8500</v>
      </c>
      <c r="F56" s="31"/>
      <c r="G56" s="31"/>
      <c r="H56" s="116">
        <v>19.999</v>
      </c>
      <c r="I56" s="116">
        <v>17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4292</v>
      </c>
      <c r="D57" s="30">
        <v>4693</v>
      </c>
      <c r="E57" s="30">
        <v>4693</v>
      </c>
      <c r="F57" s="31"/>
      <c r="G57" s="31"/>
      <c r="H57" s="116">
        <v>3.084</v>
      </c>
      <c r="I57" s="116">
        <v>14.079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42049</v>
      </c>
      <c r="D58" s="30">
        <v>45284</v>
      </c>
      <c r="E58" s="30">
        <v>45283.95</v>
      </c>
      <c r="F58" s="31"/>
      <c r="G58" s="31"/>
      <c r="H58" s="116">
        <v>32.222</v>
      </c>
      <c r="I58" s="116">
        <v>96.546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170184</v>
      </c>
      <c r="D59" s="38">
        <v>177124</v>
      </c>
      <c r="E59" s="38">
        <v>179276.95</v>
      </c>
      <c r="F59" s="39">
        <f>IF(D59&gt;0,100*E59/D59,0)</f>
        <v>101.21550439240306</v>
      </c>
      <c r="G59" s="40"/>
      <c r="H59" s="117">
        <v>239.544</v>
      </c>
      <c r="I59" s="118">
        <v>367.285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3024</v>
      </c>
      <c r="D61" s="30">
        <v>2550</v>
      </c>
      <c r="E61" s="30">
        <v>2700</v>
      </c>
      <c r="F61" s="31"/>
      <c r="G61" s="31"/>
      <c r="H61" s="116">
        <v>5.174</v>
      </c>
      <c r="I61" s="116">
        <v>3.585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1027</v>
      </c>
      <c r="D62" s="30">
        <v>1002</v>
      </c>
      <c r="E62" s="30">
        <v>1002</v>
      </c>
      <c r="F62" s="31"/>
      <c r="G62" s="31"/>
      <c r="H62" s="116">
        <v>1.731</v>
      </c>
      <c r="I62" s="116">
        <v>1.516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2059</v>
      </c>
      <c r="D63" s="30">
        <v>1808</v>
      </c>
      <c r="E63" s="30">
        <v>1752</v>
      </c>
      <c r="F63" s="31"/>
      <c r="G63" s="31"/>
      <c r="H63" s="116">
        <v>2.387</v>
      </c>
      <c r="I63" s="116">
        <v>1.546151724137931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6110</v>
      </c>
      <c r="D64" s="38">
        <v>5360</v>
      </c>
      <c r="E64" s="38">
        <v>5454</v>
      </c>
      <c r="F64" s="39">
        <f>IF(D64&gt;0,100*E64/D64,0)</f>
        <v>101.75373134328358</v>
      </c>
      <c r="G64" s="40"/>
      <c r="H64" s="117">
        <v>9.292</v>
      </c>
      <c r="I64" s="118">
        <v>6.647151724137931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16988</v>
      </c>
      <c r="D66" s="38">
        <v>11684</v>
      </c>
      <c r="E66" s="38">
        <v>17160</v>
      </c>
      <c r="F66" s="39">
        <f>IF(D66&gt;0,100*E66/D66,0)</f>
        <v>146.8675111263266</v>
      </c>
      <c r="G66" s="40"/>
      <c r="H66" s="117">
        <v>12.558</v>
      </c>
      <c r="I66" s="118">
        <v>8.637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44466</v>
      </c>
      <c r="D68" s="30">
        <v>44500</v>
      </c>
      <c r="E68" s="30">
        <v>45000</v>
      </c>
      <c r="F68" s="31"/>
      <c r="G68" s="31"/>
      <c r="H68" s="116">
        <v>65.988</v>
      </c>
      <c r="I68" s="116">
        <v>71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7484</v>
      </c>
      <c r="D69" s="30">
        <v>8000</v>
      </c>
      <c r="E69" s="30">
        <v>8000</v>
      </c>
      <c r="F69" s="31"/>
      <c r="G69" s="31"/>
      <c r="H69" s="116">
        <v>7.783</v>
      </c>
      <c r="I69" s="116">
        <v>10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51950</v>
      </c>
      <c r="D70" s="38">
        <v>52500</v>
      </c>
      <c r="E70" s="38">
        <v>53000</v>
      </c>
      <c r="F70" s="39">
        <f>IF(D70&gt;0,100*E70/D70,0)</f>
        <v>100.95238095238095</v>
      </c>
      <c r="G70" s="40"/>
      <c r="H70" s="117">
        <v>73.771</v>
      </c>
      <c r="I70" s="118">
        <v>81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4758</v>
      </c>
      <c r="D72" s="30">
        <v>4292</v>
      </c>
      <c r="E72" s="30">
        <v>4292</v>
      </c>
      <c r="F72" s="31"/>
      <c r="G72" s="31"/>
      <c r="H72" s="116">
        <v>6.119</v>
      </c>
      <c r="I72" s="116">
        <v>1.265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11266</v>
      </c>
      <c r="D73" s="30">
        <v>10600</v>
      </c>
      <c r="E73" s="30">
        <v>10600</v>
      </c>
      <c r="F73" s="31"/>
      <c r="G73" s="31"/>
      <c r="H73" s="116">
        <v>25.574</v>
      </c>
      <c r="I73" s="116">
        <v>27.56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25347</v>
      </c>
      <c r="D74" s="30">
        <v>27430</v>
      </c>
      <c r="E74" s="30">
        <v>27610</v>
      </c>
      <c r="F74" s="31"/>
      <c r="G74" s="31"/>
      <c r="H74" s="116">
        <v>37.289</v>
      </c>
      <c r="I74" s="116">
        <v>49.374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25956</v>
      </c>
      <c r="D75" s="30">
        <v>24808.2555</v>
      </c>
      <c r="E75" s="30">
        <v>24808.2555</v>
      </c>
      <c r="F75" s="31"/>
      <c r="G75" s="31"/>
      <c r="H75" s="116">
        <v>26.247</v>
      </c>
      <c r="I75" s="116">
        <v>34.38371840492821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1932</v>
      </c>
      <c r="D76" s="30">
        <v>445</v>
      </c>
      <c r="E76" s="30">
        <v>500</v>
      </c>
      <c r="F76" s="31"/>
      <c r="G76" s="31"/>
      <c r="H76" s="116">
        <v>4.838</v>
      </c>
      <c r="I76" s="116">
        <v>0.935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4970</v>
      </c>
      <c r="D77" s="30">
        <v>4784</v>
      </c>
      <c r="E77" s="30">
        <v>5000</v>
      </c>
      <c r="F77" s="31"/>
      <c r="G77" s="31"/>
      <c r="H77" s="116">
        <v>11.764</v>
      </c>
      <c r="I77" s="116">
        <v>7.465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9729</v>
      </c>
      <c r="D78" s="30">
        <v>8463</v>
      </c>
      <c r="E78" s="30">
        <v>8463</v>
      </c>
      <c r="F78" s="31"/>
      <c r="G78" s="31"/>
      <c r="H78" s="116">
        <v>20.789</v>
      </c>
      <c r="I78" s="116">
        <v>10.579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12891</v>
      </c>
      <c r="D79" s="30">
        <v>11838</v>
      </c>
      <c r="E79" s="30">
        <v>11706</v>
      </c>
      <c r="F79" s="31"/>
      <c r="G79" s="31"/>
      <c r="H79" s="116">
        <v>21.952</v>
      </c>
      <c r="I79" s="116">
        <v>26.131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96849</v>
      </c>
      <c r="D80" s="38">
        <v>92660.2555</v>
      </c>
      <c r="E80" s="38">
        <v>92979.2555</v>
      </c>
      <c r="F80" s="39">
        <f>IF(D80&gt;0,100*E80/D80,0)</f>
        <v>100.34426842261406</v>
      </c>
      <c r="G80" s="40"/>
      <c r="H80" s="117">
        <v>154.572</v>
      </c>
      <c r="I80" s="118">
        <v>157.69271840492823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145</v>
      </c>
      <c r="D82" s="30">
        <v>145</v>
      </c>
      <c r="E82" s="30">
        <v>145</v>
      </c>
      <c r="F82" s="31"/>
      <c r="G82" s="31"/>
      <c r="H82" s="116">
        <v>0.102</v>
      </c>
      <c r="I82" s="116">
        <v>0.102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227</v>
      </c>
      <c r="D83" s="30">
        <v>229</v>
      </c>
      <c r="E83" s="30">
        <v>230</v>
      </c>
      <c r="F83" s="31"/>
      <c r="G83" s="31"/>
      <c r="H83" s="116">
        <v>0.159</v>
      </c>
      <c r="I83" s="116">
        <v>0.16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372</v>
      </c>
      <c r="D84" s="38">
        <v>374</v>
      </c>
      <c r="E84" s="38">
        <v>375</v>
      </c>
      <c r="F84" s="39">
        <f>IF(D84&gt;0,100*E84/D84,0)</f>
        <v>100.26737967914438</v>
      </c>
      <c r="G84" s="40"/>
      <c r="H84" s="117">
        <v>0.261</v>
      </c>
      <c r="I84" s="118">
        <v>0.262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483727</v>
      </c>
      <c r="D87" s="53">
        <v>500936.25549999997</v>
      </c>
      <c r="E87" s="53">
        <v>511946.20550000004</v>
      </c>
      <c r="F87" s="54">
        <f>IF(D87&gt;0,100*E87/D87,0)</f>
        <v>102.19787445590471</v>
      </c>
      <c r="G87" s="40"/>
      <c r="H87" s="121">
        <v>781.0479999999999</v>
      </c>
      <c r="I87" s="122">
        <v>1115.646360129066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="70" zoomScaleNormal="70" zoomScalePageLayoutView="0" workbookViewId="0" topLeftCell="A52">
      <selection activeCell="F39" sqref="F39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59</v>
      </c>
      <c r="E9" s="30">
        <v>56</v>
      </c>
      <c r="F9" s="31"/>
      <c r="G9" s="31"/>
      <c r="H9" s="116">
        <v>0.133</v>
      </c>
      <c r="I9" s="116">
        <v>0.137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852</v>
      </c>
      <c r="D10" s="30">
        <v>862</v>
      </c>
      <c r="E10" s="30">
        <v>822</v>
      </c>
      <c r="F10" s="31"/>
      <c r="G10" s="31"/>
      <c r="H10" s="116">
        <v>1.273</v>
      </c>
      <c r="I10" s="116">
        <v>1.29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4897</v>
      </c>
      <c r="D11" s="30">
        <v>5173</v>
      </c>
      <c r="E11" s="30">
        <v>3260</v>
      </c>
      <c r="F11" s="31"/>
      <c r="G11" s="31"/>
      <c r="H11" s="116">
        <v>11.723</v>
      </c>
      <c r="I11" s="116">
        <v>12.365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41</v>
      </c>
      <c r="E12" s="30">
        <v>19</v>
      </c>
      <c r="F12" s="31"/>
      <c r="G12" s="31"/>
      <c r="H12" s="116">
        <v>0.009</v>
      </c>
      <c r="I12" s="116">
        <v>0.071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5811</v>
      </c>
      <c r="D13" s="38">
        <v>6135</v>
      </c>
      <c r="E13" s="38">
        <v>4157</v>
      </c>
      <c r="F13" s="39">
        <f>IF(D13&gt;0,100*E13/D13,0)</f>
        <v>67.75876120619397</v>
      </c>
      <c r="G13" s="40"/>
      <c r="H13" s="117">
        <v>13.138000000000002</v>
      </c>
      <c r="I13" s="118">
        <v>13.863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45</v>
      </c>
      <c r="D17" s="38">
        <v>45</v>
      </c>
      <c r="E17" s="38">
        <v>45</v>
      </c>
      <c r="F17" s="39">
        <f>IF(D17&gt;0,100*E17/D17,0)</f>
        <v>100</v>
      </c>
      <c r="G17" s="40"/>
      <c r="H17" s="117">
        <v>0.054</v>
      </c>
      <c r="I17" s="118">
        <v>0.054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271</v>
      </c>
      <c r="D19" s="30">
        <v>181</v>
      </c>
      <c r="E19" s="30">
        <v>181</v>
      </c>
      <c r="F19" s="31"/>
      <c r="G19" s="31"/>
      <c r="H19" s="116">
        <v>0.949</v>
      </c>
      <c r="I19" s="116">
        <v>0.816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271</v>
      </c>
      <c r="D22" s="38">
        <v>181</v>
      </c>
      <c r="E22" s="38">
        <v>181</v>
      </c>
      <c r="F22" s="39">
        <f>IF(D22&gt;0,100*E22/D22,0)</f>
        <v>100</v>
      </c>
      <c r="G22" s="40"/>
      <c r="H22" s="117">
        <v>0.949</v>
      </c>
      <c r="I22" s="118">
        <v>0.816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145</v>
      </c>
      <c r="D24" s="38">
        <v>76</v>
      </c>
      <c r="E24" s="38">
        <v>75</v>
      </c>
      <c r="F24" s="39">
        <f>IF(D24&gt;0,100*E24/D24,0)</f>
        <v>98.6842105263158</v>
      </c>
      <c r="G24" s="40"/>
      <c r="H24" s="117">
        <v>0.521</v>
      </c>
      <c r="I24" s="118">
        <v>0.293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195</v>
      </c>
      <c r="D26" s="38">
        <v>150</v>
      </c>
      <c r="E26" s="38">
        <v>180</v>
      </c>
      <c r="F26" s="39">
        <f>IF(D26&gt;0,100*E26/D26,0)</f>
        <v>120</v>
      </c>
      <c r="G26" s="40"/>
      <c r="H26" s="117">
        <v>0.549</v>
      </c>
      <c r="I26" s="118">
        <v>0.75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427</v>
      </c>
      <c r="D28" s="30">
        <v>446</v>
      </c>
      <c r="E28" s="30">
        <v>1032</v>
      </c>
      <c r="F28" s="31"/>
      <c r="G28" s="31"/>
      <c r="H28" s="116">
        <v>1.111</v>
      </c>
      <c r="I28" s="116">
        <v>1.458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10392</v>
      </c>
      <c r="D29" s="30">
        <v>13327</v>
      </c>
      <c r="E29" s="30">
        <v>13327</v>
      </c>
      <c r="F29" s="31"/>
      <c r="G29" s="31"/>
      <c r="H29" s="116">
        <v>22.533</v>
      </c>
      <c r="I29" s="116">
        <v>29.448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3976</v>
      </c>
      <c r="D30" s="30">
        <v>5679</v>
      </c>
      <c r="E30" s="30">
        <v>5679</v>
      </c>
      <c r="F30" s="31"/>
      <c r="G30" s="31"/>
      <c r="H30" s="116">
        <v>5.993</v>
      </c>
      <c r="I30" s="116">
        <v>11.59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14795</v>
      </c>
      <c r="D31" s="38">
        <v>19452</v>
      </c>
      <c r="E31" s="38">
        <v>20038</v>
      </c>
      <c r="F31" s="39">
        <f>IF(D31&gt;0,100*E31/D31,0)</f>
        <v>103.01254369730619</v>
      </c>
      <c r="G31" s="40"/>
      <c r="H31" s="117">
        <v>29.637</v>
      </c>
      <c r="I31" s="118">
        <v>42.495999999999995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48</v>
      </c>
      <c r="D33" s="30">
        <v>67</v>
      </c>
      <c r="E33" s="30">
        <v>70</v>
      </c>
      <c r="F33" s="31"/>
      <c r="G33" s="31"/>
      <c r="H33" s="116">
        <v>0.072</v>
      </c>
      <c r="I33" s="116">
        <v>0.27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362</v>
      </c>
      <c r="D34" s="30">
        <v>666</v>
      </c>
      <c r="E34" s="30">
        <v>450</v>
      </c>
      <c r="F34" s="31"/>
      <c r="G34" s="31"/>
      <c r="H34" s="116">
        <v>1.173</v>
      </c>
      <c r="I34" s="116">
        <v>2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455</v>
      </c>
      <c r="D35" s="30">
        <v>700</v>
      </c>
      <c r="E35" s="30">
        <v>750</v>
      </c>
      <c r="F35" s="31"/>
      <c r="G35" s="31"/>
      <c r="H35" s="116">
        <v>1.373</v>
      </c>
      <c r="I35" s="116">
        <v>2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13</v>
      </c>
      <c r="E36" s="30">
        <v>13</v>
      </c>
      <c r="F36" s="31"/>
      <c r="G36" s="31"/>
      <c r="H36" s="116">
        <v>0.015</v>
      </c>
      <c r="I36" s="116">
        <v>0.039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872</v>
      </c>
      <c r="D37" s="38">
        <v>1446</v>
      </c>
      <c r="E37" s="38">
        <v>1283</v>
      </c>
      <c r="F37" s="39">
        <f>IF(D37&gt;0,100*E37/D37,0)</f>
        <v>88.72752420470263</v>
      </c>
      <c r="G37" s="40"/>
      <c r="H37" s="117">
        <v>2.6330000000000005</v>
      </c>
      <c r="I37" s="118">
        <v>4.308999999999999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/>
      <c r="I39" s="118"/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15780</v>
      </c>
      <c r="D41" s="30">
        <v>13484</v>
      </c>
      <c r="E41" s="30">
        <v>14100</v>
      </c>
      <c r="F41" s="31"/>
      <c r="G41" s="31"/>
      <c r="H41" s="116">
        <v>23.075</v>
      </c>
      <c r="I41" s="116">
        <v>28.162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2851</v>
      </c>
      <c r="D42" s="30">
        <v>3957</v>
      </c>
      <c r="E42" s="30">
        <v>4070</v>
      </c>
      <c r="F42" s="31"/>
      <c r="G42" s="31"/>
      <c r="H42" s="116">
        <v>7.598</v>
      </c>
      <c r="I42" s="116">
        <v>14.606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9678</v>
      </c>
      <c r="D43" s="30">
        <v>8997</v>
      </c>
      <c r="E43" s="30">
        <v>9100</v>
      </c>
      <c r="F43" s="31"/>
      <c r="G43" s="31"/>
      <c r="H43" s="116">
        <v>23.649</v>
      </c>
      <c r="I43" s="116">
        <v>27.558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16069</v>
      </c>
      <c r="D44" s="30">
        <v>16098</v>
      </c>
      <c r="E44" s="30">
        <v>16500</v>
      </c>
      <c r="F44" s="31"/>
      <c r="G44" s="31"/>
      <c r="H44" s="116">
        <v>43.212</v>
      </c>
      <c r="I44" s="116">
        <v>35.927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10758</v>
      </c>
      <c r="D45" s="30">
        <v>11674</v>
      </c>
      <c r="E45" s="30">
        <v>11500</v>
      </c>
      <c r="F45" s="31"/>
      <c r="G45" s="31"/>
      <c r="H45" s="116">
        <v>17.224</v>
      </c>
      <c r="I45" s="116">
        <v>30.929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13077</v>
      </c>
      <c r="D46" s="30">
        <v>11331</v>
      </c>
      <c r="E46" s="30">
        <v>11300</v>
      </c>
      <c r="F46" s="31"/>
      <c r="G46" s="31"/>
      <c r="H46" s="116">
        <v>18.721</v>
      </c>
      <c r="I46" s="116">
        <v>29.457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11328</v>
      </c>
      <c r="D47" s="30">
        <v>16724</v>
      </c>
      <c r="E47" s="30">
        <v>16250</v>
      </c>
      <c r="F47" s="31"/>
      <c r="G47" s="31"/>
      <c r="H47" s="116">
        <v>30.637</v>
      </c>
      <c r="I47" s="116">
        <v>51.948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14016</v>
      </c>
      <c r="D48" s="30">
        <v>14490</v>
      </c>
      <c r="E48" s="30">
        <v>14000</v>
      </c>
      <c r="F48" s="31"/>
      <c r="G48" s="31"/>
      <c r="H48" s="116">
        <v>32.867</v>
      </c>
      <c r="I48" s="116">
        <v>48.868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5157</v>
      </c>
      <c r="D49" s="30">
        <v>4910</v>
      </c>
      <c r="E49" s="30">
        <v>4950</v>
      </c>
      <c r="F49" s="31"/>
      <c r="G49" s="31"/>
      <c r="H49" s="116">
        <v>9.854</v>
      </c>
      <c r="I49" s="116">
        <v>13.853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98714</v>
      </c>
      <c r="D50" s="38">
        <v>101665</v>
      </c>
      <c r="E50" s="38">
        <v>101770</v>
      </c>
      <c r="F50" s="39">
        <f>IF(D50&gt;0,100*E50/D50,0)</f>
        <v>100.1032803816456</v>
      </c>
      <c r="G50" s="40"/>
      <c r="H50" s="117">
        <v>206.837</v>
      </c>
      <c r="I50" s="118">
        <v>281.308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965</v>
      </c>
      <c r="D52" s="38">
        <v>965</v>
      </c>
      <c r="E52" s="38">
        <v>965</v>
      </c>
      <c r="F52" s="39">
        <f>IF(D52&gt;0,100*E52/D52,0)</f>
        <v>100</v>
      </c>
      <c r="G52" s="40"/>
      <c r="H52" s="117">
        <v>1.543</v>
      </c>
      <c r="I52" s="118">
        <v>1.543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6274</v>
      </c>
      <c r="D54" s="30">
        <v>4495</v>
      </c>
      <c r="E54" s="30">
        <v>4700</v>
      </c>
      <c r="F54" s="31"/>
      <c r="G54" s="31"/>
      <c r="H54" s="116">
        <v>6.647</v>
      </c>
      <c r="I54" s="116">
        <v>6.306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2124</v>
      </c>
      <c r="D55" s="30">
        <v>1875</v>
      </c>
      <c r="E55" s="30">
        <v>1900</v>
      </c>
      <c r="F55" s="31"/>
      <c r="G55" s="31"/>
      <c r="H55" s="116">
        <v>2.386</v>
      </c>
      <c r="I55" s="116">
        <v>2.507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1217</v>
      </c>
      <c r="D56" s="30">
        <v>1250</v>
      </c>
      <c r="E56" s="30">
        <v>1250</v>
      </c>
      <c r="F56" s="31"/>
      <c r="G56" s="31"/>
      <c r="H56" s="116">
        <v>2.515</v>
      </c>
      <c r="I56" s="116">
        <v>6.1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3852</v>
      </c>
      <c r="D57" s="30">
        <v>5964</v>
      </c>
      <c r="E57" s="30">
        <v>5964</v>
      </c>
      <c r="F57" s="31"/>
      <c r="G57" s="31"/>
      <c r="H57" s="116">
        <v>5.784</v>
      </c>
      <c r="I57" s="116">
        <v>14.91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7965</v>
      </c>
      <c r="D58" s="30">
        <v>9562</v>
      </c>
      <c r="E58" s="30">
        <v>9562.35</v>
      </c>
      <c r="F58" s="31"/>
      <c r="G58" s="31"/>
      <c r="H58" s="116">
        <v>5.512</v>
      </c>
      <c r="I58" s="116">
        <v>12.983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21432</v>
      </c>
      <c r="D59" s="38">
        <v>23146</v>
      </c>
      <c r="E59" s="38">
        <v>23376.35</v>
      </c>
      <c r="F59" s="39">
        <f>IF(D59&gt;0,100*E59/D59,0)</f>
        <v>100.99520435496414</v>
      </c>
      <c r="G59" s="40"/>
      <c r="H59" s="117">
        <v>22.844</v>
      </c>
      <c r="I59" s="118">
        <v>42.806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31</v>
      </c>
      <c r="D61" s="30">
        <v>65</v>
      </c>
      <c r="E61" s="30">
        <v>65</v>
      </c>
      <c r="F61" s="31"/>
      <c r="G61" s="31"/>
      <c r="H61" s="116">
        <v>0.052</v>
      </c>
      <c r="I61" s="116">
        <v>0.087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467</v>
      </c>
      <c r="D62" s="30">
        <v>527</v>
      </c>
      <c r="E62" s="30">
        <v>527</v>
      </c>
      <c r="F62" s="31"/>
      <c r="G62" s="31"/>
      <c r="H62" s="116">
        <v>0.589</v>
      </c>
      <c r="I62" s="116">
        <v>0.566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290</v>
      </c>
      <c r="D63" s="30">
        <v>242</v>
      </c>
      <c r="E63" s="30">
        <v>243</v>
      </c>
      <c r="F63" s="31"/>
      <c r="G63" s="31"/>
      <c r="H63" s="116">
        <v>0.232</v>
      </c>
      <c r="I63" s="116">
        <v>0.3172888888888889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788</v>
      </c>
      <c r="D64" s="38">
        <v>834</v>
      </c>
      <c r="E64" s="38">
        <v>835</v>
      </c>
      <c r="F64" s="39">
        <f>IF(D64&gt;0,100*E64/D64,0)</f>
        <v>100.1199040767386</v>
      </c>
      <c r="G64" s="40"/>
      <c r="H64" s="117">
        <v>0.873</v>
      </c>
      <c r="I64" s="118">
        <v>0.9702888888888888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762</v>
      </c>
      <c r="D66" s="38">
        <v>850</v>
      </c>
      <c r="E66" s="38">
        <v>582</v>
      </c>
      <c r="F66" s="39">
        <f>IF(D66&gt;0,100*E66/D66,0)</f>
        <v>68.47058823529412</v>
      </c>
      <c r="G66" s="40"/>
      <c r="H66" s="117">
        <v>0.181</v>
      </c>
      <c r="I66" s="118">
        <v>0.171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150</v>
      </c>
      <c r="D68" s="30">
        <v>80</v>
      </c>
      <c r="E68" s="30">
        <v>100</v>
      </c>
      <c r="F68" s="31"/>
      <c r="G68" s="31"/>
      <c r="H68" s="116">
        <v>0.105</v>
      </c>
      <c r="I68" s="116">
        <v>0.08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80</v>
      </c>
      <c r="D69" s="30">
        <v>100</v>
      </c>
      <c r="E69" s="30">
        <v>100</v>
      </c>
      <c r="F69" s="31"/>
      <c r="G69" s="31"/>
      <c r="H69" s="116">
        <v>0.056</v>
      </c>
      <c r="I69" s="116">
        <v>0.1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230</v>
      </c>
      <c r="D70" s="38">
        <v>180</v>
      </c>
      <c r="E70" s="38">
        <v>200</v>
      </c>
      <c r="F70" s="39">
        <f>IF(D70&gt;0,100*E70/D70,0)</f>
        <v>111.11111111111111</v>
      </c>
      <c r="G70" s="40"/>
      <c r="H70" s="117">
        <v>0.161</v>
      </c>
      <c r="I70" s="118">
        <v>0.18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99</v>
      </c>
      <c r="D72" s="30">
        <v>109</v>
      </c>
      <c r="E72" s="30">
        <v>109</v>
      </c>
      <c r="F72" s="31"/>
      <c r="G72" s="31"/>
      <c r="H72" s="116">
        <v>0.149</v>
      </c>
      <c r="I72" s="116">
        <v>0.013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4</v>
      </c>
      <c r="D73" s="30">
        <v>15</v>
      </c>
      <c r="E73" s="30">
        <v>15</v>
      </c>
      <c r="F73" s="31"/>
      <c r="G73" s="31"/>
      <c r="H73" s="116">
        <v>0.009</v>
      </c>
      <c r="I73" s="116">
        <v>0.029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194</v>
      </c>
      <c r="D74" s="30">
        <v>253</v>
      </c>
      <c r="E74" s="30">
        <v>255</v>
      </c>
      <c r="F74" s="31"/>
      <c r="G74" s="31"/>
      <c r="H74" s="116">
        <v>0.2</v>
      </c>
      <c r="I74" s="116">
        <v>0.24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570.9585</v>
      </c>
      <c r="E75" s="30">
        <v>570.9585</v>
      </c>
      <c r="F75" s="31"/>
      <c r="G75" s="31"/>
      <c r="H75" s="116">
        <v>0.373</v>
      </c>
      <c r="I75" s="116">
        <v>0.351348111230169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/>
      <c r="E76" s="30"/>
      <c r="F76" s="31"/>
      <c r="G76" s="31"/>
      <c r="H76" s="116">
        <v>0.2</v>
      </c>
      <c r="I76" s="116"/>
      <c r="J76" s="116"/>
      <c r="K76" s="32"/>
    </row>
    <row r="77" spans="1:11" s="33" customFormat="1" ht="11.25" customHeight="1">
      <c r="A77" s="35" t="s">
        <v>61</v>
      </c>
      <c r="B77" s="29"/>
      <c r="C77" s="30">
        <v>65</v>
      </c>
      <c r="D77" s="30">
        <v>1</v>
      </c>
      <c r="E77" s="30">
        <v>1</v>
      </c>
      <c r="F77" s="31"/>
      <c r="G77" s="31"/>
      <c r="H77" s="116">
        <v>0.069</v>
      </c>
      <c r="I77" s="116">
        <v>0.001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6</v>
      </c>
      <c r="D78" s="30"/>
      <c r="E78" s="30"/>
      <c r="F78" s="31"/>
      <c r="G78" s="31"/>
      <c r="H78" s="116">
        <v>0.005</v>
      </c>
      <c r="I78" s="116"/>
      <c r="J78" s="116"/>
      <c r="K78" s="32"/>
    </row>
    <row r="79" spans="1:11" s="33" customFormat="1" ht="11.25" customHeight="1">
      <c r="A79" s="35" t="s">
        <v>63</v>
      </c>
      <c r="B79" s="29"/>
      <c r="C79" s="30">
        <v>156</v>
      </c>
      <c r="D79" s="30">
        <v>32</v>
      </c>
      <c r="E79" s="30">
        <v>31</v>
      </c>
      <c r="F79" s="31"/>
      <c r="G79" s="31"/>
      <c r="H79" s="116">
        <v>0.305</v>
      </c>
      <c r="I79" s="116">
        <v>0.111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1405</v>
      </c>
      <c r="D80" s="38">
        <v>980.9585</v>
      </c>
      <c r="E80" s="38">
        <v>981.9585</v>
      </c>
      <c r="F80" s="39">
        <f>IF(D80&gt;0,100*E80/D80,0)</f>
        <v>100.10194111167802</v>
      </c>
      <c r="G80" s="40"/>
      <c r="H80" s="117">
        <v>1.31</v>
      </c>
      <c r="I80" s="118">
        <v>0.745348111230169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80</v>
      </c>
      <c r="D82" s="30">
        <v>80</v>
      </c>
      <c r="E82" s="30">
        <v>80</v>
      </c>
      <c r="F82" s="31"/>
      <c r="G82" s="31"/>
      <c r="H82" s="116">
        <v>0.056</v>
      </c>
      <c r="I82" s="116">
        <v>0.056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115</v>
      </c>
      <c r="D83" s="30">
        <v>114</v>
      </c>
      <c r="E83" s="30">
        <v>115</v>
      </c>
      <c r="F83" s="31"/>
      <c r="G83" s="31"/>
      <c r="H83" s="116">
        <v>0.08</v>
      </c>
      <c r="I83" s="116">
        <v>0.08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195</v>
      </c>
      <c r="D84" s="38">
        <v>194</v>
      </c>
      <c r="E84" s="38">
        <v>195</v>
      </c>
      <c r="F84" s="39">
        <f>IF(D84&gt;0,100*E84/D84,0)</f>
        <v>100.51546391752578</v>
      </c>
      <c r="G84" s="40"/>
      <c r="H84" s="117">
        <v>0.136</v>
      </c>
      <c r="I84" s="118">
        <v>0.136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146625</v>
      </c>
      <c r="D87" s="53">
        <v>156299.9585</v>
      </c>
      <c r="E87" s="53">
        <v>154864.3085</v>
      </c>
      <c r="F87" s="54">
        <f>IF(D87&gt;0,100*E87/D87,0)</f>
        <v>99.08147768318186</v>
      </c>
      <c r="G87" s="40"/>
      <c r="H87" s="121">
        <v>281.366</v>
      </c>
      <c r="I87" s="122">
        <v>390.44063700011907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="70" zoomScaleNormal="70" zoomScalePageLayoutView="0" workbookViewId="0" topLeftCell="A1">
      <selection activeCell="K11" sqref="K1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</v>
      </c>
      <c r="D9" s="30"/>
      <c r="E9" s="30">
        <v>18</v>
      </c>
      <c r="F9" s="31"/>
      <c r="G9" s="31"/>
      <c r="H9" s="116">
        <v>0.004</v>
      </c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>
        <v>24</v>
      </c>
      <c r="D10" s="30"/>
      <c r="E10" s="30">
        <v>3</v>
      </c>
      <c r="F10" s="31"/>
      <c r="G10" s="31"/>
      <c r="H10" s="116">
        <v>0.056</v>
      </c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97</v>
      </c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13</v>
      </c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>
        <v>26</v>
      </c>
      <c r="D13" s="38"/>
      <c r="E13" s="38">
        <v>131</v>
      </c>
      <c r="F13" s="39"/>
      <c r="G13" s="40"/>
      <c r="H13" s="117">
        <v>0.06</v>
      </c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36</v>
      </c>
      <c r="D17" s="38">
        <v>14</v>
      </c>
      <c r="E17" s="38">
        <v>14</v>
      </c>
      <c r="F17" s="39">
        <f>IF(D17&gt;0,100*E17/D17,0)</f>
        <v>100</v>
      </c>
      <c r="G17" s="40"/>
      <c r="H17" s="117">
        <v>0.075</v>
      </c>
      <c r="I17" s="118">
        <v>0.029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225</v>
      </c>
      <c r="D19" s="30">
        <v>230</v>
      </c>
      <c r="E19" s="30">
        <v>230</v>
      </c>
      <c r="F19" s="31"/>
      <c r="G19" s="31"/>
      <c r="H19" s="116">
        <v>0.731</v>
      </c>
      <c r="I19" s="116">
        <v>1.104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225</v>
      </c>
      <c r="D22" s="38">
        <v>230</v>
      </c>
      <c r="E22" s="38">
        <v>230</v>
      </c>
      <c r="F22" s="39">
        <f>IF(D22&gt;0,100*E22/D22,0)</f>
        <v>100</v>
      </c>
      <c r="G22" s="40"/>
      <c r="H22" s="117">
        <v>0.731</v>
      </c>
      <c r="I22" s="118">
        <v>1.104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1338</v>
      </c>
      <c r="D24" s="38">
        <v>1262</v>
      </c>
      <c r="E24" s="38">
        <v>1300</v>
      </c>
      <c r="F24" s="39">
        <f>IF(D24&gt;0,100*E24/D24,0)</f>
        <v>103.01109350237718</v>
      </c>
      <c r="G24" s="40"/>
      <c r="H24" s="117">
        <v>3.989</v>
      </c>
      <c r="I24" s="118">
        <v>5.15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1577</v>
      </c>
      <c r="D26" s="38">
        <v>1400</v>
      </c>
      <c r="E26" s="38">
        <v>1400</v>
      </c>
      <c r="F26" s="39">
        <f>IF(D26&gt;0,100*E26/D26,0)</f>
        <v>100</v>
      </c>
      <c r="G26" s="40"/>
      <c r="H26" s="117">
        <v>5.53</v>
      </c>
      <c r="I26" s="118">
        <v>7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4996</v>
      </c>
      <c r="D28" s="30">
        <v>6228</v>
      </c>
      <c r="E28" s="30">
        <v>7242</v>
      </c>
      <c r="F28" s="31"/>
      <c r="G28" s="31"/>
      <c r="H28" s="116">
        <v>14.192</v>
      </c>
      <c r="I28" s="116">
        <v>20.391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11865</v>
      </c>
      <c r="D29" s="30">
        <v>21974</v>
      </c>
      <c r="E29" s="30">
        <v>20088</v>
      </c>
      <c r="F29" s="31"/>
      <c r="G29" s="31"/>
      <c r="H29" s="116">
        <v>24.542</v>
      </c>
      <c r="I29" s="116">
        <v>49.677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5006</v>
      </c>
      <c r="D30" s="30">
        <v>5006</v>
      </c>
      <c r="E30" s="30">
        <v>5006</v>
      </c>
      <c r="F30" s="31"/>
      <c r="G30" s="31"/>
      <c r="H30" s="116">
        <v>7.305</v>
      </c>
      <c r="I30" s="116">
        <v>4.724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21867</v>
      </c>
      <c r="D31" s="38">
        <v>33208</v>
      </c>
      <c r="E31" s="38">
        <v>32336</v>
      </c>
      <c r="F31" s="39">
        <f>IF(D31&gt;0,100*E31/D31,0)</f>
        <v>97.37412671645387</v>
      </c>
      <c r="G31" s="40"/>
      <c r="H31" s="117">
        <v>46.039</v>
      </c>
      <c r="I31" s="118">
        <v>74.792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758</v>
      </c>
      <c r="D33" s="30">
        <v>900</v>
      </c>
      <c r="E33" s="30">
        <v>900</v>
      </c>
      <c r="F33" s="31"/>
      <c r="G33" s="31"/>
      <c r="H33" s="116">
        <v>1.401</v>
      </c>
      <c r="I33" s="116">
        <v>3.6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1364</v>
      </c>
      <c r="D34" s="30">
        <v>1461</v>
      </c>
      <c r="E34" s="30">
        <v>1200</v>
      </c>
      <c r="F34" s="31"/>
      <c r="G34" s="31"/>
      <c r="H34" s="116">
        <v>3.476</v>
      </c>
      <c r="I34" s="116">
        <v>3.285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2923</v>
      </c>
      <c r="D35" s="30">
        <v>3500</v>
      </c>
      <c r="E35" s="30">
        <v>4000</v>
      </c>
      <c r="F35" s="31"/>
      <c r="G35" s="31"/>
      <c r="H35" s="116">
        <v>9.344</v>
      </c>
      <c r="I35" s="116">
        <v>10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764</v>
      </c>
      <c r="D36" s="30">
        <v>508</v>
      </c>
      <c r="E36" s="30">
        <v>559</v>
      </c>
      <c r="F36" s="31"/>
      <c r="G36" s="31"/>
      <c r="H36" s="116">
        <v>1.91</v>
      </c>
      <c r="I36" s="116">
        <v>1.524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5809</v>
      </c>
      <c r="D37" s="38">
        <v>6369</v>
      </c>
      <c r="E37" s="38">
        <v>6659</v>
      </c>
      <c r="F37" s="39">
        <f>IF(D37&gt;0,100*E37/D37,0)</f>
        <v>104.55330507143978</v>
      </c>
      <c r="G37" s="40"/>
      <c r="H37" s="117">
        <v>16.131</v>
      </c>
      <c r="I37" s="118">
        <v>18.409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1476</v>
      </c>
      <c r="D39" s="38">
        <v>1500</v>
      </c>
      <c r="E39" s="38">
        <v>1500</v>
      </c>
      <c r="F39" s="39">
        <f>IF(D39&gt;0,100*E39/D39,0)</f>
        <v>100</v>
      </c>
      <c r="G39" s="40"/>
      <c r="H39" s="117">
        <v>1.739</v>
      </c>
      <c r="I39" s="118">
        <v>2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571</v>
      </c>
      <c r="D41" s="30">
        <v>446</v>
      </c>
      <c r="E41" s="30">
        <v>280</v>
      </c>
      <c r="F41" s="31"/>
      <c r="G41" s="31"/>
      <c r="H41" s="116">
        <v>1.085</v>
      </c>
      <c r="I41" s="116">
        <v>1.008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5800</v>
      </c>
      <c r="D42" s="30">
        <v>5675</v>
      </c>
      <c r="E42" s="30">
        <v>5720</v>
      </c>
      <c r="F42" s="31"/>
      <c r="G42" s="31"/>
      <c r="H42" s="116">
        <v>19.023</v>
      </c>
      <c r="I42" s="116">
        <v>23.11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2306</v>
      </c>
      <c r="D43" s="30">
        <v>2425</v>
      </c>
      <c r="E43" s="30">
        <v>2500</v>
      </c>
      <c r="F43" s="31"/>
      <c r="G43" s="31"/>
      <c r="H43" s="116">
        <v>4.98</v>
      </c>
      <c r="I43" s="116">
        <v>9.923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5526</v>
      </c>
      <c r="D44" s="30">
        <v>4386</v>
      </c>
      <c r="E44" s="30">
        <v>4300</v>
      </c>
      <c r="F44" s="31"/>
      <c r="G44" s="31"/>
      <c r="H44" s="116">
        <v>17.824</v>
      </c>
      <c r="I44" s="116">
        <v>15.894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3675</v>
      </c>
      <c r="D45" s="30">
        <v>2800</v>
      </c>
      <c r="E45" s="30">
        <v>3000</v>
      </c>
      <c r="F45" s="31"/>
      <c r="G45" s="31"/>
      <c r="H45" s="116">
        <v>7.88</v>
      </c>
      <c r="I45" s="116">
        <v>9.239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1961</v>
      </c>
      <c r="D46" s="30">
        <v>2209</v>
      </c>
      <c r="E46" s="30">
        <v>2200</v>
      </c>
      <c r="F46" s="31"/>
      <c r="G46" s="31"/>
      <c r="H46" s="116">
        <v>4.782</v>
      </c>
      <c r="I46" s="116">
        <v>7.123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4424</v>
      </c>
      <c r="D47" s="30">
        <v>4745</v>
      </c>
      <c r="E47" s="30">
        <v>5080</v>
      </c>
      <c r="F47" s="31"/>
      <c r="G47" s="31"/>
      <c r="H47" s="116">
        <v>12.186</v>
      </c>
      <c r="I47" s="116">
        <v>16.668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3147</v>
      </c>
      <c r="D48" s="30">
        <v>2568</v>
      </c>
      <c r="E48" s="30">
        <v>2300</v>
      </c>
      <c r="F48" s="31"/>
      <c r="G48" s="31"/>
      <c r="H48" s="116">
        <v>6.956</v>
      </c>
      <c r="I48" s="116">
        <v>12.606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5168</v>
      </c>
      <c r="D49" s="30">
        <v>4303</v>
      </c>
      <c r="E49" s="30">
        <v>4350</v>
      </c>
      <c r="F49" s="31"/>
      <c r="G49" s="31"/>
      <c r="H49" s="116">
        <v>7.112</v>
      </c>
      <c r="I49" s="116">
        <v>13.881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32578</v>
      </c>
      <c r="D50" s="38">
        <v>29557</v>
      </c>
      <c r="E50" s="38">
        <v>29730</v>
      </c>
      <c r="F50" s="39">
        <f>IF(D50&gt;0,100*E50/D50,0)</f>
        <v>100.5853097405014</v>
      </c>
      <c r="G50" s="40"/>
      <c r="H50" s="117">
        <v>81.82800000000002</v>
      </c>
      <c r="I50" s="118">
        <v>109.452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5688</v>
      </c>
      <c r="D52" s="38">
        <v>5688</v>
      </c>
      <c r="E52" s="38">
        <v>5688</v>
      </c>
      <c r="F52" s="39">
        <f>IF(D52&gt;0,100*E52/D52,0)</f>
        <v>100</v>
      </c>
      <c r="G52" s="40"/>
      <c r="H52" s="117">
        <v>10.615</v>
      </c>
      <c r="I52" s="118">
        <v>10.615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11994</v>
      </c>
      <c r="D54" s="30">
        <v>15000</v>
      </c>
      <c r="E54" s="30">
        <v>15000</v>
      </c>
      <c r="F54" s="31"/>
      <c r="G54" s="31"/>
      <c r="H54" s="116">
        <v>15.539</v>
      </c>
      <c r="I54" s="116">
        <v>21.4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13901</v>
      </c>
      <c r="D55" s="30">
        <v>14368</v>
      </c>
      <c r="E55" s="30">
        <v>14400</v>
      </c>
      <c r="F55" s="31"/>
      <c r="G55" s="31"/>
      <c r="H55" s="116">
        <v>25.282</v>
      </c>
      <c r="I55" s="116">
        <v>32.787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11174</v>
      </c>
      <c r="D56" s="30">
        <v>12200</v>
      </c>
      <c r="E56" s="30">
        <v>12200</v>
      </c>
      <c r="F56" s="31"/>
      <c r="G56" s="31"/>
      <c r="H56" s="116">
        <v>30.789</v>
      </c>
      <c r="I56" s="116">
        <v>24.5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12900</v>
      </c>
      <c r="D57" s="30">
        <v>12977</v>
      </c>
      <c r="E57" s="30">
        <v>12977</v>
      </c>
      <c r="F57" s="31"/>
      <c r="G57" s="31"/>
      <c r="H57" s="116">
        <v>10.372</v>
      </c>
      <c r="I57" s="116">
        <v>32.4425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29333</v>
      </c>
      <c r="D58" s="30">
        <v>34506</v>
      </c>
      <c r="E58" s="30">
        <v>37956.6</v>
      </c>
      <c r="F58" s="31"/>
      <c r="G58" s="31"/>
      <c r="H58" s="116">
        <v>40.473</v>
      </c>
      <c r="I58" s="116">
        <v>65.736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79302</v>
      </c>
      <c r="D59" s="38">
        <v>89051</v>
      </c>
      <c r="E59" s="38">
        <v>92533.6</v>
      </c>
      <c r="F59" s="39">
        <f>IF(D59&gt;0,100*E59/D59,0)</f>
        <v>103.91079269182828</v>
      </c>
      <c r="G59" s="40"/>
      <c r="H59" s="117">
        <v>122.455</v>
      </c>
      <c r="I59" s="118">
        <v>176.8655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/>
      <c r="I61" s="116"/>
      <c r="J61" s="116"/>
      <c r="K61" s="32"/>
    </row>
    <row r="62" spans="1:11" s="33" customFormat="1" ht="11.25" customHeight="1">
      <c r="A62" s="35" t="s">
        <v>49</v>
      </c>
      <c r="B62" s="29"/>
      <c r="C62" s="30">
        <v>128</v>
      </c>
      <c r="D62" s="30">
        <v>256</v>
      </c>
      <c r="E62" s="30">
        <v>256</v>
      </c>
      <c r="F62" s="31"/>
      <c r="G62" s="31"/>
      <c r="H62" s="116">
        <v>0.269</v>
      </c>
      <c r="I62" s="116">
        <v>0.518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163</v>
      </c>
      <c r="D63" s="30">
        <v>325</v>
      </c>
      <c r="E63" s="30">
        <v>327</v>
      </c>
      <c r="F63" s="31"/>
      <c r="G63" s="31"/>
      <c r="H63" s="116">
        <v>0.066</v>
      </c>
      <c r="I63" s="116">
        <v>0.8026515151515151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291</v>
      </c>
      <c r="D64" s="38">
        <v>581</v>
      </c>
      <c r="E64" s="38">
        <v>583</v>
      </c>
      <c r="F64" s="39">
        <f>IF(D64&gt;0,100*E64/D64,0)</f>
        <v>100.34423407917384</v>
      </c>
      <c r="G64" s="40"/>
      <c r="H64" s="117">
        <v>0.335</v>
      </c>
      <c r="I64" s="118">
        <v>1.320651515151515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122</v>
      </c>
      <c r="D66" s="38">
        <v>326</v>
      </c>
      <c r="E66" s="38">
        <v>384</v>
      </c>
      <c r="F66" s="39">
        <f>IF(D66&gt;0,100*E66/D66,0)</f>
        <v>117.79141104294479</v>
      </c>
      <c r="G66" s="40"/>
      <c r="H66" s="117">
        <v>0.153</v>
      </c>
      <c r="I66" s="118">
        <v>0.4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13503</v>
      </c>
      <c r="D68" s="30">
        <v>12400</v>
      </c>
      <c r="E68" s="30">
        <v>12000</v>
      </c>
      <c r="F68" s="31"/>
      <c r="G68" s="31"/>
      <c r="H68" s="116">
        <v>26.425</v>
      </c>
      <c r="I68" s="116">
        <v>29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2671</v>
      </c>
      <c r="D69" s="30">
        <v>2800</v>
      </c>
      <c r="E69" s="30">
        <v>2500</v>
      </c>
      <c r="F69" s="31"/>
      <c r="G69" s="31"/>
      <c r="H69" s="116">
        <v>6.079</v>
      </c>
      <c r="I69" s="116">
        <v>5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16174</v>
      </c>
      <c r="D70" s="38">
        <v>15200</v>
      </c>
      <c r="E70" s="38">
        <v>14500</v>
      </c>
      <c r="F70" s="39">
        <f>IF(D70&gt;0,100*E70/D70,0)</f>
        <v>95.39473684210526</v>
      </c>
      <c r="G70" s="40"/>
      <c r="H70" s="117">
        <v>32.504</v>
      </c>
      <c r="I70" s="118">
        <v>34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70</v>
      </c>
      <c r="D72" s="30">
        <v>338</v>
      </c>
      <c r="E72" s="30">
        <v>338</v>
      </c>
      <c r="F72" s="31"/>
      <c r="G72" s="31"/>
      <c r="H72" s="116">
        <v>0.055</v>
      </c>
      <c r="I72" s="116">
        <v>0.075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15241</v>
      </c>
      <c r="D73" s="30">
        <v>10950</v>
      </c>
      <c r="E73" s="30">
        <v>10950</v>
      </c>
      <c r="F73" s="31"/>
      <c r="G73" s="31"/>
      <c r="H73" s="116">
        <v>57.914</v>
      </c>
      <c r="I73" s="116">
        <v>35.04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3925</v>
      </c>
      <c r="D74" s="30">
        <v>4752</v>
      </c>
      <c r="E74" s="30">
        <v>4755</v>
      </c>
      <c r="F74" s="31"/>
      <c r="G74" s="31"/>
      <c r="H74" s="116">
        <v>6.779</v>
      </c>
      <c r="I74" s="116">
        <v>7.128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1761</v>
      </c>
      <c r="D75" s="30">
        <v>1524.096</v>
      </c>
      <c r="E75" s="30">
        <v>1524.096</v>
      </c>
      <c r="F75" s="31"/>
      <c r="G75" s="31"/>
      <c r="H75" s="116">
        <v>2.422</v>
      </c>
      <c r="I75" s="116">
        <v>2.1720977515904436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6386</v>
      </c>
      <c r="D76" s="30">
        <v>5627</v>
      </c>
      <c r="E76" s="30">
        <v>6000</v>
      </c>
      <c r="F76" s="31"/>
      <c r="G76" s="31"/>
      <c r="H76" s="116">
        <v>21.073</v>
      </c>
      <c r="I76" s="116">
        <v>16.712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983</v>
      </c>
      <c r="D77" s="30">
        <v>1213</v>
      </c>
      <c r="E77" s="30">
        <v>1500</v>
      </c>
      <c r="F77" s="31"/>
      <c r="G77" s="31"/>
      <c r="H77" s="116">
        <v>1.59</v>
      </c>
      <c r="I77" s="116">
        <v>1.32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2121</v>
      </c>
      <c r="D78" s="30">
        <v>1405</v>
      </c>
      <c r="E78" s="30">
        <v>1400</v>
      </c>
      <c r="F78" s="31"/>
      <c r="G78" s="31"/>
      <c r="H78" s="116">
        <v>5.216</v>
      </c>
      <c r="I78" s="116">
        <v>3.512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18620</v>
      </c>
      <c r="D79" s="30">
        <v>13790</v>
      </c>
      <c r="E79" s="30">
        <v>14529</v>
      </c>
      <c r="F79" s="31"/>
      <c r="G79" s="31"/>
      <c r="H79" s="116">
        <v>32.747</v>
      </c>
      <c r="I79" s="116">
        <v>33.736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49107</v>
      </c>
      <c r="D80" s="38">
        <v>39599.096000000005</v>
      </c>
      <c r="E80" s="38">
        <v>40996.096000000005</v>
      </c>
      <c r="F80" s="39">
        <f>IF(D80&gt;0,100*E80/D80,0)</f>
        <v>103.52785831272512</v>
      </c>
      <c r="G80" s="40"/>
      <c r="H80" s="117">
        <v>127.79599999999999</v>
      </c>
      <c r="I80" s="118">
        <v>99.69509775159042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3</v>
      </c>
      <c r="D82" s="30">
        <v>3</v>
      </c>
      <c r="E82" s="30">
        <v>3</v>
      </c>
      <c r="F82" s="31"/>
      <c r="G82" s="31"/>
      <c r="H82" s="116">
        <v>0.002</v>
      </c>
      <c r="I82" s="116">
        <v>0.002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16">
        <v>0.001</v>
      </c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>
        <v>4</v>
      </c>
      <c r="D84" s="38">
        <v>3</v>
      </c>
      <c r="E84" s="38">
        <v>3</v>
      </c>
      <c r="F84" s="39">
        <f>IF(D84&gt;0,100*E84/D84,0)</f>
        <v>100</v>
      </c>
      <c r="G84" s="40"/>
      <c r="H84" s="117">
        <v>0.003</v>
      </c>
      <c r="I84" s="118">
        <v>0.002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215620</v>
      </c>
      <c r="D87" s="53">
        <v>223988.09600000002</v>
      </c>
      <c r="E87" s="53">
        <v>227987.696</v>
      </c>
      <c r="F87" s="54">
        <f>IF(D87&gt;0,100*E87/D87,0)</f>
        <v>101.78563060779801</v>
      </c>
      <c r="G87" s="40"/>
      <c r="H87" s="121">
        <v>449.983</v>
      </c>
      <c r="I87" s="122">
        <v>540.8342492667418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="70" zoomScaleNormal="70" zoomScalePageLayoutView="0" workbookViewId="0" topLeftCell="A4">
      <selection activeCell="N11" sqref="N1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9232</v>
      </c>
      <c r="D9" s="30">
        <v>8749</v>
      </c>
      <c r="E9" s="30">
        <v>9201</v>
      </c>
      <c r="F9" s="31"/>
      <c r="G9" s="31"/>
      <c r="H9" s="116">
        <v>75.453</v>
      </c>
      <c r="I9" s="116">
        <v>67.717</v>
      </c>
      <c r="J9" s="116">
        <v>67.325</v>
      </c>
      <c r="K9" s="32"/>
    </row>
    <row r="10" spans="1:11" s="33" customFormat="1" ht="11.25" customHeight="1">
      <c r="A10" s="35" t="s">
        <v>9</v>
      </c>
      <c r="B10" s="29"/>
      <c r="C10" s="30">
        <v>2271</v>
      </c>
      <c r="D10" s="30">
        <v>2215</v>
      </c>
      <c r="E10" s="30">
        <v>2250</v>
      </c>
      <c r="F10" s="31"/>
      <c r="G10" s="31"/>
      <c r="H10" s="116">
        <v>17.069</v>
      </c>
      <c r="I10" s="116">
        <v>16.236</v>
      </c>
      <c r="J10" s="116">
        <v>15.75</v>
      </c>
      <c r="K10" s="32"/>
    </row>
    <row r="11" spans="1:11" s="33" customFormat="1" ht="11.25" customHeight="1">
      <c r="A11" s="28" t="s">
        <v>10</v>
      </c>
      <c r="B11" s="29"/>
      <c r="C11" s="30">
        <v>2013</v>
      </c>
      <c r="D11" s="30">
        <v>2009</v>
      </c>
      <c r="E11" s="30">
        <v>1120</v>
      </c>
      <c r="F11" s="31"/>
      <c r="G11" s="31"/>
      <c r="H11" s="116">
        <v>15.597</v>
      </c>
      <c r="I11" s="116">
        <v>15.53</v>
      </c>
      <c r="J11" s="116">
        <v>5.936</v>
      </c>
      <c r="K11" s="32"/>
    </row>
    <row r="12" spans="1:11" s="33" customFormat="1" ht="11.25" customHeight="1">
      <c r="A12" s="35" t="s">
        <v>11</v>
      </c>
      <c r="B12" s="29"/>
      <c r="C12" s="30">
        <v>6113</v>
      </c>
      <c r="D12" s="30">
        <v>6007</v>
      </c>
      <c r="E12" s="30">
        <v>6111</v>
      </c>
      <c r="F12" s="31"/>
      <c r="G12" s="31"/>
      <c r="H12" s="116">
        <v>51.313</v>
      </c>
      <c r="I12" s="116">
        <v>49.498</v>
      </c>
      <c r="J12" s="116">
        <v>32.4</v>
      </c>
      <c r="K12" s="32"/>
    </row>
    <row r="13" spans="1:11" s="42" customFormat="1" ht="11.25" customHeight="1">
      <c r="A13" s="36" t="s">
        <v>12</v>
      </c>
      <c r="B13" s="37"/>
      <c r="C13" s="38">
        <v>19629</v>
      </c>
      <c r="D13" s="38">
        <v>18980</v>
      </c>
      <c r="E13" s="38">
        <v>18682</v>
      </c>
      <c r="F13" s="39">
        <f>IF(D13&gt;0,100*E13/D13,0)</f>
        <v>98.42992623814541</v>
      </c>
      <c r="G13" s="40"/>
      <c r="H13" s="117">
        <v>159.43200000000002</v>
      </c>
      <c r="I13" s="118">
        <v>148.981</v>
      </c>
      <c r="J13" s="118">
        <v>121.411</v>
      </c>
      <c r="K13" s="41">
        <f>IF(I13&gt;0,100*J13/I13,0)</f>
        <v>81.49428450607796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405</v>
      </c>
      <c r="D15" s="38">
        <v>400</v>
      </c>
      <c r="E15" s="38">
        <v>412</v>
      </c>
      <c r="F15" s="39">
        <f>IF(D15&gt;0,100*E15/D15,0)</f>
        <v>103</v>
      </c>
      <c r="G15" s="40"/>
      <c r="H15" s="117">
        <v>0.85</v>
      </c>
      <c r="I15" s="118">
        <v>0.84</v>
      </c>
      <c r="J15" s="118">
        <v>0.7</v>
      </c>
      <c r="K15" s="41">
        <f>IF(I15&gt;0,100*J15/I15,0)</f>
        <v>83.33333333333334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133</v>
      </c>
      <c r="D17" s="38">
        <v>133</v>
      </c>
      <c r="E17" s="38"/>
      <c r="F17" s="39"/>
      <c r="G17" s="40"/>
      <c r="H17" s="117">
        <v>1.197</v>
      </c>
      <c r="I17" s="118">
        <v>1.04937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13</v>
      </c>
      <c r="D19" s="30">
        <v>9</v>
      </c>
      <c r="E19" s="30">
        <v>5</v>
      </c>
      <c r="F19" s="31"/>
      <c r="G19" s="31"/>
      <c r="H19" s="116">
        <v>0.042</v>
      </c>
      <c r="I19" s="116">
        <v>0.037</v>
      </c>
      <c r="J19" s="116">
        <v>0.022</v>
      </c>
      <c r="K19" s="32"/>
    </row>
    <row r="20" spans="1:11" s="33" customFormat="1" ht="11.25" customHeight="1">
      <c r="A20" s="35" t="s">
        <v>16</v>
      </c>
      <c r="B20" s="29"/>
      <c r="C20" s="30">
        <v>228</v>
      </c>
      <c r="D20" s="30">
        <v>197</v>
      </c>
      <c r="E20" s="30">
        <v>110</v>
      </c>
      <c r="F20" s="31"/>
      <c r="G20" s="31"/>
      <c r="H20" s="116">
        <v>0.708</v>
      </c>
      <c r="I20" s="116">
        <v>0.827</v>
      </c>
      <c r="J20" s="116">
        <v>0.286</v>
      </c>
      <c r="K20" s="32"/>
    </row>
    <row r="21" spans="1:11" s="33" customFormat="1" ht="11.25" customHeight="1">
      <c r="A21" s="35" t="s">
        <v>17</v>
      </c>
      <c r="B21" s="29"/>
      <c r="C21" s="30">
        <v>139</v>
      </c>
      <c r="D21" s="30">
        <v>113</v>
      </c>
      <c r="E21" s="30">
        <v>69</v>
      </c>
      <c r="F21" s="31"/>
      <c r="G21" s="31"/>
      <c r="H21" s="116">
        <v>0.44</v>
      </c>
      <c r="I21" s="116">
        <v>0.465</v>
      </c>
      <c r="J21" s="116">
        <v>0.135</v>
      </c>
      <c r="K21" s="32"/>
    </row>
    <row r="22" spans="1:11" s="42" customFormat="1" ht="11.25" customHeight="1">
      <c r="A22" s="36" t="s">
        <v>18</v>
      </c>
      <c r="B22" s="37"/>
      <c r="C22" s="38">
        <v>380</v>
      </c>
      <c r="D22" s="38">
        <v>319</v>
      </c>
      <c r="E22" s="38">
        <v>184</v>
      </c>
      <c r="F22" s="39">
        <f>IF(D22&gt;0,100*E22/D22,0)</f>
        <v>57.68025078369906</v>
      </c>
      <c r="G22" s="40"/>
      <c r="H22" s="117">
        <v>1.19</v>
      </c>
      <c r="I22" s="118">
        <v>1.329</v>
      </c>
      <c r="J22" s="118">
        <v>0.443</v>
      </c>
      <c r="K22" s="41">
        <f>IF(I22&gt;0,100*J22/I22,0)</f>
        <v>33.333333333333336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20995</v>
      </c>
      <c r="D24" s="38">
        <v>18235</v>
      </c>
      <c r="E24" s="38">
        <v>14863</v>
      </c>
      <c r="F24" s="39">
        <f>IF(D24&gt;0,100*E24/D24,0)</f>
        <v>81.50808884014258</v>
      </c>
      <c r="G24" s="40"/>
      <c r="H24" s="117">
        <v>238.899</v>
      </c>
      <c r="I24" s="118">
        <v>197.606</v>
      </c>
      <c r="J24" s="118">
        <v>163.8</v>
      </c>
      <c r="K24" s="41">
        <f>IF(I24&gt;0,100*J24/I24,0)</f>
        <v>82.89221987186625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896</v>
      </c>
      <c r="D26" s="38">
        <v>633</v>
      </c>
      <c r="E26" s="38">
        <v>475</v>
      </c>
      <c r="F26" s="39">
        <f>IF(D26&gt;0,100*E26/D26,0)</f>
        <v>75.03949447077409</v>
      </c>
      <c r="G26" s="40"/>
      <c r="H26" s="117">
        <v>10.126</v>
      </c>
      <c r="I26" s="118">
        <v>6.297</v>
      </c>
      <c r="J26" s="118">
        <v>4.5</v>
      </c>
      <c r="K26" s="41">
        <f>IF(I26&gt;0,100*J26/I26,0)</f>
        <v>71.4626012386851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52431</v>
      </c>
      <c r="D28" s="30">
        <v>51179</v>
      </c>
      <c r="E28" s="30">
        <v>52136</v>
      </c>
      <c r="F28" s="31"/>
      <c r="G28" s="31"/>
      <c r="H28" s="116">
        <v>656.803</v>
      </c>
      <c r="I28" s="116">
        <v>644.655</v>
      </c>
      <c r="J28" s="116">
        <v>729.904</v>
      </c>
      <c r="K28" s="32"/>
    </row>
    <row r="29" spans="1:11" s="33" customFormat="1" ht="11.25" customHeight="1">
      <c r="A29" s="35" t="s">
        <v>22</v>
      </c>
      <c r="B29" s="29"/>
      <c r="C29" s="30">
        <v>4067</v>
      </c>
      <c r="D29" s="30">
        <v>3474</v>
      </c>
      <c r="E29" s="30">
        <v>3299</v>
      </c>
      <c r="F29" s="31"/>
      <c r="G29" s="31"/>
      <c r="H29" s="116">
        <v>46.895</v>
      </c>
      <c r="I29" s="116">
        <v>37.99</v>
      </c>
      <c r="J29" s="116">
        <v>36.29</v>
      </c>
      <c r="K29" s="32"/>
    </row>
    <row r="30" spans="1:11" s="33" customFormat="1" ht="11.25" customHeight="1">
      <c r="A30" s="35" t="s">
        <v>23</v>
      </c>
      <c r="B30" s="29"/>
      <c r="C30" s="30">
        <v>22960</v>
      </c>
      <c r="D30" s="30">
        <v>23031</v>
      </c>
      <c r="E30" s="30">
        <v>19920</v>
      </c>
      <c r="F30" s="31"/>
      <c r="G30" s="31"/>
      <c r="H30" s="116">
        <v>267.074</v>
      </c>
      <c r="I30" s="116">
        <v>237.28</v>
      </c>
      <c r="J30" s="116">
        <v>182.972</v>
      </c>
      <c r="K30" s="32"/>
    </row>
    <row r="31" spans="1:11" s="42" customFormat="1" ht="11.25" customHeight="1">
      <c r="A31" s="43" t="s">
        <v>24</v>
      </c>
      <c r="B31" s="37"/>
      <c r="C31" s="38">
        <v>79458</v>
      </c>
      <c r="D31" s="38">
        <v>77684</v>
      </c>
      <c r="E31" s="38">
        <v>75355</v>
      </c>
      <c r="F31" s="39">
        <f>IF(D31&gt;0,100*E31/D31,0)</f>
        <v>97.00195664486895</v>
      </c>
      <c r="G31" s="40"/>
      <c r="H31" s="117">
        <v>970.7719999999999</v>
      </c>
      <c r="I31" s="118">
        <v>919.925</v>
      </c>
      <c r="J31" s="118">
        <v>949.1659999999999</v>
      </c>
      <c r="K31" s="41">
        <f>IF(I31&gt;0,100*J31/I31,0)</f>
        <v>103.17862869255646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153</v>
      </c>
      <c r="D33" s="30">
        <v>90</v>
      </c>
      <c r="E33" s="30">
        <v>200</v>
      </c>
      <c r="F33" s="31"/>
      <c r="G33" s="31"/>
      <c r="H33" s="116">
        <v>1.233</v>
      </c>
      <c r="I33" s="116">
        <v>0.481</v>
      </c>
      <c r="J33" s="116">
        <v>2.1</v>
      </c>
      <c r="K33" s="32"/>
    </row>
    <row r="34" spans="1:11" s="33" customFormat="1" ht="11.25" customHeight="1">
      <c r="A34" s="35" t="s">
        <v>26</v>
      </c>
      <c r="B34" s="29"/>
      <c r="C34" s="30">
        <v>7995</v>
      </c>
      <c r="D34" s="30">
        <v>7725</v>
      </c>
      <c r="E34" s="30">
        <v>7000</v>
      </c>
      <c r="F34" s="31"/>
      <c r="G34" s="31"/>
      <c r="H34" s="116">
        <v>97.198</v>
      </c>
      <c r="I34" s="116">
        <v>84.683</v>
      </c>
      <c r="J34" s="116">
        <v>72</v>
      </c>
      <c r="K34" s="32"/>
    </row>
    <row r="35" spans="1:11" s="33" customFormat="1" ht="11.25" customHeight="1">
      <c r="A35" s="35" t="s">
        <v>27</v>
      </c>
      <c r="B35" s="29"/>
      <c r="C35" s="30">
        <v>29934</v>
      </c>
      <c r="D35" s="30">
        <v>33286</v>
      </c>
      <c r="E35" s="30">
        <v>32000</v>
      </c>
      <c r="F35" s="31"/>
      <c r="G35" s="31"/>
      <c r="H35" s="116">
        <v>305.072</v>
      </c>
      <c r="I35" s="116">
        <v>276.059</v>
      </c>
      <c r="J35" s="116">
        <v>310</v>
      </c>
      <c r="K35" s="32"/>
    </row>
    <row r="36" spans="1:11" s="33" customFormat="1" ht="11.25" customHeight="1">
      <c r="A36" s="35" t="s">
        <v>28</v>
      </c>
      <c r="B36" s="29"/>
      <c r="C36" s="30">
        <v>65</v>
      </c>
      <c r="D36" s="30">
        <v>122</v>
      </c>
      <c r="E36" s="30">
        <v>70</v>
      </c>
      <c r="F36" s="31"/>
      <c r="G36" s="31"/>
      <c r="H36" s="116">
        <v>0.585</v>
      </c>
      <c r="I36" s="116">
        <v>1.098</v>
      </c>
      <c r="J36" s="116">
        <v>0.598</v>
      </c>
      <c r="K36" s="32"/>
    </row>
    <row r="37" spans="1:11" s="42" customFormat="1" ht="11.25" customHeight="1">
      <c r="A37" s="36" t="s">
        <v>29</v>
      </c>
      <c r="B37" s="37"/>
      <c r="C37" s="38">
        <v>38147</v>
      </c>
      <c r="D37" s="38">
        <v>41223</v>
      </c>
      <c r="E37" s="38">
        <v>39270</v>
      </c>
      <c r="F37" s="39">
        <f>IF(D37&gt;0,100*E37/D37,0)</f>
        <v>95.26235354049923</v>
      </c>
      <c r="G37" s="40"/>
      <c r="H37" s="117">
        <v>404.08799999999997</v>
      </c>
      <c r="I37" s="118">
        <v>362.321</v>
      </c>
      <c r="J37" s="118">
        <v>384.69800000000004</v>
      </c>
      <c r="K37" s="41">
        <f>IF(I37&gt;0,100*J37/I37,0)</f>
        <v>106.17601519094946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220</v>
      </c>
      <c r="D39" s="38">
        <v>182</v>
      </c>
      <c r="E39" s="38">
        <v>285</v>
      </c>
      <c r="F39" s="39">
        <f>IF(D39&gt;0,100*E39/D39,0)</f>
        <v>156.5934065934066</v>
      </c>
      <c r="G39" s="40"/>
      <c r="H39" s="117">
        <v>1.209</v>
      </c>
      <c r="I39" s="118">
        <v>1</v>
      </c>
      <c r="J39" s="118">
        <v>1.56</v>
      </c>
      <c r="K39" s="41">
        <f>IF(I39&gt;0,100*J39/I39,0)</f>
        <v>156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1591</v>
      </c>
      <c r="D41" s="30">
        <v>1771</v>
      </c>
      <c r="E41" s="30">
        <v>1276</v>
      </c>
      <c r="F41" s="31"/>
      <c r="G41" s="31"/>
      <c r="H41" s="116">
        <v>22.131</v>
      </c>
      <c r="I41" s="116">
        <v>21.695</v>
      </c>
      <c r="J41" s="116">
        <v>15.886</v>
      </c>
      <c r="K41" s="32"/>
    </row>
    <row r="42" spans="1:11" s="33" customFormat="1" ht="11.25" customHeight="1">
      <c r="A42" s="35" t="s">
        <v>32</v>
      </c>
      <c r="B42" s="29"/>
      <c r="C42" s="30">
        <v>950</v>
      </c>
      <c r="D42" s="30">
        <v>1046</v>
      </c>
      <c r="E42" s="30">
        <v>980</v>
      </c>
      <c r="F42" s="31"/>
      <c r="G42" s="31"/>
      <c r="H42" s="116">
        <v>9.975</v>
      </c>
      <c r="I42" s="116">
        <v>10.983</v>
      </c>
      <c r="J42" s="116">
        <v>11.76</v>
      </c>
      <c r="K42" s="32"/>
    </row>
    <row r="43" spans="1:11" s="33" customFormat="1" ht="11.25" customHeight="1">
      <c r="A43" s="35" t="s">
        <v>33</v>
      </c>
      <c r="B43" s="29"/>
      <c r="C43" s="30">
        <v>66508</v>
      </c>
      <c r="D43" s="30">
        <v>64546</v>
      </c>
      <c r="E43" s="30">
        <v>57860</v>
      </c>
      <c r="F43" s="31"/>
      <c r="G43" s="31"/>
      <c r="H43" s="116">
        <v>658.429</v>
      </c>
      <c r="I43" s="116">
        <v>768.133</v>
      </c>
      <c r="J43" s="116">
        <v>561.242</v>
      </c>
      <c r="K43" s="32"/>
    </row>
    <row r="44" spans="1:11" s="33" customFormat="1" ht="11.25" customHeight="1">
      <c r="A44" s="35" t="s">
        <v>34</v>
      </c>
      <c r="B44" s="29"/>
      <c r="C44" s="30">
        <v>4616</v>
      </c>
      <c r="D44" s="30">
        <v>4045</v>
      </c>
      <c r="E44" s="30">
        <v>2189</v>
      </c>
      <c r="F44" s="31"/>
      <c r="G44" s="31"/>
      <c r="H44" s="116">
        <v>46.16</v>
      </c>
      <c r="I44" s="116">
        <v>40.45</v>
      </c>
      <c r="J44" s="116">
        <v>21.89</v>
      </c>
      <c r="K44" s="32"/>
    </row>
    <row r="45" spans="1:11" s="33" customFormat="1" ht="11.25" customHeight="1">
      <c r="A45" s="35" t="s">
        <v>35</v>
      </c>
      <c r="B45" s="29"/>
      <c r="C45" s="30">
        <v>18300</v>
      </c>
      <c r="D45" s="30">
        <v>18230</v>
      </c>
      <c r="E45" s="30">
        <v>16349</v>
      </c>
      <c r="F45" s="31"/>
      <c r="G45" s="31"/>
      <c r="H45" s="116">
        <v>224.175</v>
      </c>
      <c r="I45" s="116">
        <v>223.318</v>
      </c>
      <c r="J45" s="116">
        <v>196.188</v>
      </c>
      <c r="K45" s="32"/>
    </row>
    <row r="46" spans="1:11" s="33" customFormat="1" ht="11.25" customHeight="1">
      <c r="A46" s="35" t="s">
        <v>36</v>
      </c>
      <c r="B46" s="29"/>
      <c r="C46" s="30">
        <v>111</v>
      </c>
      <c r="D46" s="30">
        <v>103</v>
      </c>
      <c r="E46" s="30">
        <v>105</v>
      </c>
      <c r="F46" s="31"/>
      <c r="G46" s="31"/>
      <c r="H46" s="116">
        <v>0.999</v>
      </c>
      <c r="I46" s="116">
        <v>1.03</v>
      </c>
      <c r="J46" s="116">
        <v>1.05</v>
      </c>
      <c r="K46" s="32"/>
    </row>
    <row r="47" spans="1:11" s="33" customFormat="1" ht="11.25" customHeight="1">
      <c r="A47" s="35" t="s">
        <v>37</v>
      </c>
      <c r="B47" s="29"/>
      <c r="C47" s="30">
        <v>354</v>
      </c>
      <c r="D47" s="30">
        <v>198</v>
      </c>
      <c r="E47" s="30">
        <v>70</v>
      </c>
      <c r="F47" s="31"/>
      <c r="G47" s="31"/>
      <c r="H47" s="116">
        <v>4.071</v>
      </c>
      <c r="I47" s="116">
        <v>2.376</v>
      </c>
      <c r="J47" s="116">
        <v>0.84</v>
      </c>
      <c r="K47" s="32"/>
    </row>
    <row r="48" spans="1:11" s="33" customFormat="1" ht="11.25" customHeight="1">
      <c r="A48" s="35" t="s">
        <v>38</v>
      </c>
      <c r="B48" s="29"/>
      <c r="C48" s="30">
        <v>9224</v>
      </c>
      <c r="D48" s="30">
        <v>9079</v>
      </c>
      <c r="E48" s="30">
        <v>6933</v>
      </c>
      <c r="F48" s="31"/>
      <c r="G48" s="31"/>
      <c r="H48" s="116">
        <v>101.464</v>
      </c>
      <c r="I48" s="116">
        <v>108.948</v>
      </c>
      <c r="J48" s="116">
        <v>69.33</v>
      </c>
      <c r="K48" s="32"/>
    </row>
    <row r="49" spans="1:11" s="33" customFormat="1" ht="11.25" customHeight="1">
      <c r="A49" s="35" t="s">
        <v>39</v>
      </c>
      <c r="B49" s="29"/>
      <c r="C49" s="30">
        <v>19698</v>
      </c>
      <c r="D49" s="30">
        <v>18510</v>
      </c>
      <c r="E49" s="30">
        <v>16300</v>
      </c>
      <c r="F49" s="31"/>
      <c r="G49" s="31"/>
      <c r="H49" s="116">
        <v>230.467</v>
      </c>
      <c r="I49" s="116">
        <v>240.63</v>
      </c>
      <c r="J49" s="116">
        <v>203.749</v>
      </c>
      <c r="K49" s="32"/>
    </row>
    <row r="50" spans="1:11" s="42" customFormat="1" ht="11.25" customHeight="1">
      <c r="A50" s="43" t="s">
        <v>40</v>
      </c>
      <c r="B50" s="37"/>
      <c r="C50" s="38">
        <v>121352</v>
      </c>
      <c r="D50" s="38">
        <v>117528</v>
      </c>
      <c r="E50" s="38">
        <v>102062</v>
      </c>
      <c r="F50" s="39">
        <f>IF(D50&gt;0,100*E50/D50,0)</f>
        <v>86.8405826696617</v>
      </c>
      <c r="G50" s="40"/>
      <c r="H50" s="117">
        <v>1297.871</v>
      </c>
      <c r="I50" s="118">
        <v>1417.563</v>
      </c>
      <c r="J50" s="118">
        <v>1081.935</v>
      </c>
      <c r="K50" s="41">
        <f>IF(I50&gt;0,100*J50/I50,0)</f>
        <v>76.32359196734113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7269</v>
      </c>
      <c r="D52" s="38">
        <v>6161</v>
      </c>
      <c r="E52" s="38">
        <v>6161</v>
      </c>
      <c r="F52" s="39">
        <f>IF(D52&gt;0,100*E52/D52,0)</f>
        <v>100</v>
      </c>
      <c r="G52" s="40"/>
      <c r="H52" s="117">
        <v>94.068</v>
      </c>
      <c r="I52" s="118">
        <v>77.105</v>
      </c>
      <c r="J52" s="118">
        <v>77.105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13800</v>
      </c>
      <c r="D54" s="30">
        <v>11000</v>
      </c>
      <c r="E54" s="30">
        <v>8800</v>
      </c>
      <c r="F54" s="31"/>
      <c r="G54" s="31"/>
      <c r="H54" s="116">
        <v>186.3</v>
      </c>
      <c r="I54" s="116">
        <v>146.3</v>
      </c>
      <c r="J54" s="116">
        <v>118.8</v>
      </c>
      <c r="K54" s="32"/>
    </row>
    <row r="55" spans="1:11" s="33" customFormat="1" ht="11.25" customHeight="1">
      <c r="A55" s="35" t="s">
        <v>43</v>
      </c>
      <c r="B55" s="29"/>
      <c r="C55" s="30">
        <v>7042</v>
      </c>
      <c r="D55" s="30">
        <v>5854</v>
      </c>
      <c r="E55" s="30">
        <v>4761</v>
      </c>
      <c r="F55" s="31"/>
      <c r="G55" s="31"/>
      <c r="H55" s="116">
        <v>77.748</v>
      </c>
      <c r="I55" s="116">
        <v>64.395</v>
      </c>
      <c r="J55" s="116">
        <v>54.152</v>
      </c>
      <c r="K55" s="32"/>
    </row>
    <row r="56" spans="1:11" s="33" customFormat="1" ht="11.25" customHeight="1">
      <c r="A56" s="35" t="s">
        <v>44</v>
      </c>
      <c r="B56" s="29"/>
      <c r="C56" s="30">
        <v>1083</v>
      </c>
      <c r="D56" s="30">
        <v>1132</v>
      </c>
      <c r="E56" s="30">
        <v>1250</v>
      </c>
      <c r="F56" s="31"/>
      <c r="G56" s="31"/>
      <c r="H56" s="116">
        <v>12.99</v>
      </c>
      <c r="I56" s="116">
        <v>13.657</v>
      </c>
      <c r="J56" s="116">
        <v>13.5</v>
      </c>
      <c r="K56" s="32"/>
    </row>
    <row r="57" spans="1:11" s="33" customFormat="1" ht="11.25" customHeight="1">
      <c r="A57" s="35" t="s">
        <v>45</v>
      </c>
      <c r="B57" s="29"/>
      <c r="C57" s="30">
        <v>3507</v>
      </c>
      <c r="D57" s="30">
        <v>3181</v>
      </c>
      <c r="E57" s="30">
        <v>2382</v>
      </c>
      <c r="F57" s="31"/>
      <c r="G57" s="31"/>
      <c r="H57" s="116">
        <v>41.904</v>
      </c>
      <c r="I57" s="116">
        <v>37.836</v>
      </c>
      <c r="J57" s="116">
        <v>30.966</v>
      </c>
      <c r="K57" s="32"/>
    </row>
    <row r="58" spans="1:11" s="33" customFormat="1" ht="11.25" customHeight="1">
      <c r="A58" s="35" t="s">
        <v>46</v>
      </c>
      <c r="B58" s="29"/>
      <c r="C58" s="30">
        <v>9737</v>
      </c>
      <c r="D58" s="30">
        <v>8263</v>
      </c>
      <c r="E58" s="30">
        <v>6632</v>
      </c>
      <c r="F58" s="31"/>
      <c r="G58" s="31"/>
      <c r="H58" s="116">
        <v>120.667</v>
      </c>
      <c r="I58" s="116">
        <v>79.403</v>
      </c>
      <c r="J58" s="116">
        <v>66.8248</v>
      </c>
      <c r="K58" s="32"/>
    </row>
    <row r="59" spans="1:11" s="42" customFormat="1" ht="11.25" customHeight="1">
      <c r="A59" s="36" t="s">
        <v>47</v>
      </c>
      <c r="B59" s="37"/>
      <c r="C59" s="38">
        <v>35169</v>
      </c>
      <c r="D59" s="38">
        <v>29430</v>
      </c>
      <c r="E59" s="38">
        <v>23825</v>
      </c>
      <c r="F59" s="39">
        <f>IF(D59&gt;0,100*E59/D59,0)</f>
        <v>80.9548080190282</v>
      </c>
      <c r="G59" s="40"/>
      <c r="H59" s="117">
        <v>439.60900000000004</v>
      </c>
      <c r="I59" s="118">
        <v>341.591</v>
      </c>
      <c r="J59" s="118">
        <v>284.2428</v>
      </c>
      <c r="K59" s="41">
        <f>IF(I59&gt;0,100*J59/I59,0)</f>
        <v>83.21144292443302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410</v>
      </c>
      <c r="D61" s="30">
        <v>384</v>
      </c>
      <c r="E61" s="30">
        <v>280</v>
      </c>
      <c r="F61" s="31"/>
      <c r="G61" s="31"/>
      <c r="H61" s="116">
        <v>4.92</v>
      </c>
      <c r="I61" s="116">
        <v>4.032</v>
      </c>
      <c r="J61" s="116">
        <v>2.8</v>
      </c>
      <c r="K61" s="32"/>
    </row>
    <row r="62" spans="1:11" s="33" customFormat="1" ht="11.25" customHeight="1">
      <c r="A62" s="35" t="s">
        <v>49</v>
      </c>
      <c r="B62" s="29"/>
      <c r="C62" s="30">
        <v>86</v>
      </c>
      <c r="D62" s="30">
        <v>94</v>
      </c>
      <c r="E62" s="30">
        <v>124</v>
      </c>
      <c r="F62" s="31"/>
      <c r="G62" s="31"/>
      <c r="H62" s="116">
        <v>0.324</v>
      </c>
      <c r="I62" s="116">
        <v>0.405</v>
      </c>
      <c r="J62" s="116">
        <v>0.491</v>
      </c>
      <c r="K62" s="32"/>
    </row>
    <row r="63" spans="1:11" s="33" customFormat="1" ht="11.25" customHeight="1">
      <c r="A63" s="35" t="s">
        <v>50</v>
      </c>
      <c r="B63" s="29"/>
      <c r="C63" s="30">
        <v>368</v>
      </c>
      <c r="D63" s="30">
        <v>312</v>
      </c>
      <c r="E63" s="30">
        <v>144</v>
      </c>
      <c r="F63" s="31"/>
      <c r="G63" s="31"/>
      <c r="H63" s="116">
        <v>4.2</v>
      </c>
      <c r="I63" s="116">
        <v>3.391</v>
      </c>
      <c r="J63" s="116">
        <v>2.16</v>
      </c>
      <c r="K63" s="32"/>
    </row>
    <row r="64" spans="1:11" s="42" customFormat="1" ht="11.25" customHeight="1">
      <c r="A64" s="36" t="s">
        <v>51</v>
      </c>
      <c r="B64" s="37"/>
      <c r="C64" s="38">
        <v>864</v>
      </c>
      <c r="D64" s="38">
        <v>790</v>
      </c>
      <c r="E64" s="38">
        <v>548</v>
      </c>
      <c r="F64" s="39">
        <f>IF(D64&gt;0,100*E64/D64,0)</f>
        <v>69.36708860759494</v>
      </c>
      <c r="G64" s="40"/>
      <c r="H64" s="117">
        <v>9.443999999999999</v>
      </c>
      <c r="I64" s="118">
        <v>7.828</v>
      </c>
      <c r="J64" s="118">
        <v>5.4510000000000005</v>
      </c>
      <c r="K64" s="41">
        <f>IF(I64&gt;0,100*J64/I64,0)</f>
        <v>69.63464486458865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474</v>
      </c>
      <c r="D66" s="38">
        <v>350</v>
      </c>
      <c r="E66" s="38">
        <v>125</v>
      </c>
      <c r="F66" s="39">
        <f>IF(D66&gt;0,100*E66/D66,0)</f>
        <v>35.714285714285715</v>
      </c>
      <c r="G66" s="40"/>
      <c r="H66" s="117">
        <v>4.822</v>
      </c>
      <c r="I66" s="118">
        <v>3.365</v>
      </c>
      <c r="J66" s="118">
        <v>1.088</v>
      </c>
      <c r="K66" s="41">
        <f>IF(I66&gt;0,100*J66/I66,0)</f>
        <v>32.332838038632985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41021</v>
      </c>
      <c r="D68" s="30">
        <v>35347</v>
      </c>
      <c r="E68" s="30">
        <v>29800</v>
      </c>
      <c r="F68" s="31"/>
      <c r="G68" s="31"/>
      <c r="H68" s="116">
        <v>506.035</v>
      </c>
      <c r="I68" s="116">
        <v>446.362</v>
      </c>
      <c r="J68" s="116">
        <v>336</v>
      </c>
      <c r="K68" s="32"/>
    </row>
    <row r="69" spans="1:11" s="33" customFormat="1" ht="11.25" customHeight="1">
      <c r="A69" s="35" t="s">
        <v>54</v>
      </c>
      <c r="B69" s="29"/>
      <c r="C69" s="30">
        <v>21848</v>
      </c>
      <c r="D69" s="30">
        <v>20508</v>
      </c>
      <c r="E69" s="30">
        <v>19500</v>
      </c>
      <c r="F69" s="31"/>
      <c r="G69" s="31"/>
      <c r="H69" s="116">
        <v>273.318</v>
      </c>
      <c r="I69" s="116">
        <v>267.588</v>
      </c>
      <c r="J69" s="116">
        <v>248</v>
      </c>
      <c r="K69" s="32"/>
    </row>
    <row r="70" spans="1:11" s="42" customFormat="1" ht="11.25" customHeight="1">
      <c r="A70" s="36" t="s">
        <v>55</v>
      </c>
      <c r="B70" s="37"/>
      <c r="C70" s="38">
        <v>62869</v>
      </c>
      <c r="D70" s="38">
        <v>55855</v>
      </c>
      <c r="E70" s="38">
        <v>49300</v>
      </c>
      <c r="F70" s="39">
        <f>IF(D70&gt;0,100*E70/D70,0)</f>
        <v>88.26425566198192</v>
      </c>
      <c r="G70" s="40"/>
      <c r="H70" s="117">
        <v>779.3530000000001</v>
      </c>
      <c r="I70" s="118">
        <v>713.95</v>
      </c>
      <c r="J70" s="118">
        <v>584</v>
      </c>
      <c r="K70" s="41">
        <f>IF(I70&gt;0,100*J70/I70,0)</f>
        <v>81.79844526927656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9</v>
      </c>
      <c r="D72" s="30">
        <v>10</v>
      </c>
      <c r="E72" s="30">
        <v>3</v>
      </c>
      <c r="F72" s="31"/>
      <c r="G72" s="31"/>
      <c r="H72" s="116">
        <v>0.029</v>
      </c>
      <c r="I72" s="116">
        <v>0.028</v>
      </c>
      <c r="J72" s="116">
        <v>0.006</v>
      </c>
      <c r="K72" s="32"/>
    </row>
    <row r="73" spans="1:11" s="33" customFormat="1" ht="11.25" customHeight="1">
      <c r="A73" s="35" t="s">
        <v>57</v>
      </c>
      <c r="B73" s="29"/>
      <c r="C73" s="30">
        <v>3343</v>
      </c>
      <c r="D73" s="30">
        <v>3238</v>
      </c>
      <c r="E73" s="30">
        <v>2200</v>
      </c>
      <c r="F73" s="31"/>
      <c r="G73" s="31"/>
      <c r="H73" s="116">
        <v>40.116</v>
      </c>
      <c r="I73" s="116">
        <v>36.8</v>
      </c>
      <c r="J73" s="116">
        <v>24.2</v>
      </c>
      <c r="K73" s="32"/>
    </row>
    <row r="74" spans="1:11" s="33" customFormat="1" ht="11.25" customHeight="1">
      <c r="A74" s="35" t="s">
        <v>58</v>
      </c>
      <c r="B74" s="29"/>
      <c r="C74" s="30">
        <v>7092</v>
      </c>
      <c r="D74" s="30">
        <v>5403</v>
      </c>
      <c r="E74" s="30">
        <v>4120</v>
      </c>
      <c r="F74" s="31"/>
      <c r="G74" s="31"/>
      <c r="H74" s="116">
        <v>88.479</v>
      </c>
      <c r="I74" s="116">
        <v>59.279</v>
      </c>
      <c r="J74" s="116">
        <v>51.5</v>
      </c>
      <c r="K74" s="32"/>
    </row>
    <row r="75" spans="1:11" s="33" customFormat="1" ht="11.25" customHeight="1">
      <c r="A75" s="35" t="s">
        <v>59</v>
      </c>
      <c r="B75" s="29"/>
      <c r="C75" s="30">
        <v>3218</v>
      </c>
      <c r="D75" s="30">
        <v>2946</v>
      </c>
      <c r="E75" s="30">
        <v>2271.1184999999996</v>
      </c>
      <c r="F75" s="31"/>
      <c r="G75" s="31"/>
      <c r="H75" s="116">
        <v>27.629</v>
      </c>
      <c r="I75" s="116">
        <v>32.107</v>
      </c>
      <c r="J75" s="116">
        <v>24.75206944024949</v>
      </c>
      <c r="K75" s="32"/>
    </row>
    <row r="76" spans="1:11" s="33" customFormat="1" ht="11.25" customHeight="1">
      <c r="A76" s="35" t="s">
        <v>60</v>
      </c>
      <c r="B76" s="29"/>
      <c r="C76" s="30">
        <v>92</v>
      </c>
      <c r="D76" s="30">
        <v>231</v>
      </c>
      <c r="E76" s="30">
        <v>170</v>
      </c>
      <c r="F76" s="31"/>
      <c r="G76" s="31"/>
      <c r="H76" s="116">
        <v>0.966</v>
      </c>
      <c r="I76" s="116">
        <v>2.426</v>
      </c>
      <c r="J76" s="116">
        <v>1.7</v>
      </c>
      <c r="K76" s="32"/>
    </row>
    <row r="77" spans="1:11" s="33" customFormat="1" ht="11.25" customHeight="1">
      <c r="A77" s="35" t="s">
        <v>61</v>
      </c>
      <c r="B77" s="29"/>
      <c r="C77" s="30">
        <v>1807</v>
      </c>
      <c r="D77" s="30">
        <v>1412</v>
      </c>
      <c r="E77" s="30">
        <v>993</v>
      </c>
      <c r="F77" s="31"/>
      <c r="G77" s="31"/>
      <c r="H77" s="116">
        <v>20.02</v>
      </c>
      <c r="I77" s="116">
        <v>17</v>
      </c>
      <c r="J77" s="116">
        <v>11.916</v>
      </c>
      <c r="K77" s="32"/>
    </row>
    <row r="78" spans="1:11" s="33" customFormat="1" ht="11.25" customHeight="1">
      <c r="A78" s="35" t="s">
        <v>62</v>
      </c>
      <c r="B78" s="29"/>
      <c r="C78" s="30">
        <v>447</v>
      </c>
      <c r="D78" s="30">
        <v>346</v>
      </c>
      <c r="E78" s="30">
        <v>228</v>
      </c>
      <c r="F78" s="31"/>
      <c r="G78" s="31"/>
      <c r="H78" s="116">
        <v>2.819</v>
      </c>
      <c r="I78" s="116">
        <v>2.224</v>
      </c>
      <c r="J78" s="116">
        <v>1.938</v>
      </c>
      <c r="K78" s="32"/>
    </row>
    <row r="79" spans="1:11" s="33" customFormat="1" ht="11.25" customHeight="1">
      <c r="A79" s="35" t="s">
        <v>63</v>
      </c>
      <c r="B79" s="29"/>
      <c r="C79" s="30">
        <v>16443</v>
      </c>
      <c r="D79" s="30">
        <v>15876</v>
      </c>
      <c r="E79" s="30">
        <v>10819</v>
      </c>
      <c r="F79" s="31"/>
      <c r="G79" s="31"/>
      <c r="H79" s="116">
        <v>216.323</v>
      </c>
      <c r="I79" s="116">
        <v>212.331</v>
      </c>
      <c r="J79" s="116">
        <v>141.298</v>
      </c>
      <c r="K79" s="32"/>
    </row>
    <row r="80" spans="1:11" s="42" customFormat="1" ht="11.25" customHeight="1">
      <c r="A80" s="43" t="s">
        <v>64</v>
      </c>
      <c r="B80" s="37"/>
      <c r="C80" s="38">
        <v>32451</v>
      </c>
      <c r="D80" s="38">
        <v>29462</v>
      </c>
      <c r="E80" s="38">
        <v>20804.1185</v>
      </c>
      <c r="F80" s="39">
        <f>IF(D80&gt;0,100*E80/D80,0)</f>
        <v>70.6133952209626</v>
      </c>
      <c r="G80" s="40"/>
      <c r="H80" s="117">
        <v>396.381</v>
      </c>
      <c r="I80" s="118">
        <v>362.195</v>
      </c>
      <c r="J80" s="118">
        <v>257.3100694402495</v>
      </c>
      <c r="K80" s="41">
        <f>IF(I80&gt;0,100*J80/I80,0)</f>
        <v>71.0418612736922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413</v>
      </c>
      <c r="D82" s="30">
        <v>419</v>
      </c>
      <c r="E82" s="30">
        <v>419</v>
      </c>
      <c r="F82" s="31"/>
      <c r="G82" s="31"/>
      <c r="H82" s="116">
        <v>1.064</v>
      </c>
      <c r="I82" s="116">
        <v>1.064</v>
      </c>
      <c r="J82" s="116">
        <v>1.064</v>
      </c>
      <c r="K82" s="32"/>
    </row>
    <row r="83" spans="1:11" s="33" customFormat="1" ht="11.25" customHeight="1">
      <c r="A83" s="35" t="s">
        <v>66</v>
      </c>
      <c r="B83" s="29"/>
      <c r="C83" s="30">
        <v>481</v>
      </c>
      <c r="D83" s="30">
        <v>473</v>
      </c>
      <c r="E83" s="30">
        <v>470</v>
      </c>
      <c r="F83" s="31"/>
      <c r="G83" s="31"/>
      <c r="H83" s="116">
        <v>1.121</v>
      </c>
      <c r="I83" s="116">
        <v>1.11</v>
      </c>
      <c r="J83" s="116">
        <v>1.1</v>
      </c>
      <c r="K83" s="32"/>
    </row>
    <row r="84" spans="1:11" s="42" customFormat="1" ht="11.25" customHeight="1">
      <c r="A84" s="36" t="s">
        <v>67</v>
      </c>
      <c r="B84" s="37"/>
      <c r="C84" s="38">
        <v>894</v>
      </c>
      <c r="D84" s="38">
        <v>892</v>
      </c>
      <c r="E84" s="38">
        <v>889</v>
      </c>
      <c r="F84" s="39">
        <f>IF(D84&gt;0,100*E84/D84,0)</f>
        <v>99.66367713004485</v>
      </c>
      <c r="G84" s="40"/>
      <c r="H84" s="117">
        <v>2.185</v>
      </c>
      <c r="I84" s="118">
        <v>2.1740000000000004</v>
      </c>
      <c r="J84" s="118">
        <v>2.164</v>
      </c>
      <c r="K84" s="41">
        <f>IF(I84&gt;0,100*J84/I84,0)</f>
        <v>99.54001839926401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421605</v>
      </c>
      <c r="D87" s="53">
        <v>398257</v>
      </c>
      <c r="E87" s="53">
        <v>353240.1185</v>
      </c>
      <c r="F87" s="54">
        <f>IF(D87&gt;0,100*E87/D87,0)</f>
        <v>88.6965247315176</v>
      </c>
      <c r="G87" s="40"/>
      <c r="H87" s="121">
        <v>4811.496000000001</v>
      </c>
      <c r="I87" s="122">
        <v>4565.119369999999</v>
      </c>
      <c r="J87" s="122">
        <v>3919.57386944025</v>
      </c>
      <c r="K87" s="54">
        <f>IF(I87&gt;0,100*J87/I87,0)</f>
        <v>85.85917588920026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M625"/>
  <sheetViews>
    <sheetView zoomScale="70" zoomScaleNormal="70" zoomScalePageLayoutView="0" workbookViewId="0" topLeftCell="A1">
      <selection activeCell="L1" sqref="L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31</v>
      </c>
      <c r="E9" s="30">
        <v>29</v>
      </c>
      <c r="F9" s="31"/>
      <c r="G9" s="31"/>
      <c r="H9" s="116">
        <v>0.52</v>
      </c>
      <c r="I9" s="116">
        <v>0.537</v>
      </c>
      <c r="J9" s="116">
        <v>0.462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37</v>
      </c>
      <c r="E12" s="30">
        <v>35</v>
      </c>
      <c r="F12" s="31"/>
      <c r="G12" s="31"/>
      <c r="H12" s="116">
        <v>0.648</v>
      </c>
      <c r="I12" s="116">
        <v>0.6475</v>
      </c>
      <c r="J12" s="116">
        <v>0.525</v>
      </c>
      <c r="K12" s="32"/>
    </row>
    <row r="13" spans="1:11" s="42" customFormat="1" ht="11.25" customHeight="1">
      <c r="A13" s="36" t="s">
        <v>12</v>
      </c>
      <c r="B13" s="37"/>
      <c r="C13" s="38">
        <v>68</v>
      </c>
      <c r="D13" s="38">
        <v>68</v>
      </c>
      <c r="E13" s="38">
        <v>64</v>
      </c>
      <c r="F13" s="39">
        <f>IF(D13&gt;0,100*E13/D13,0)</f>
        <v>94.11764705882354</v>
      </c>
      <c r="G13" s="40"/>
      <c r="H13" s="117">
        <v>1.1680000000000001</v>
      </c>
      <c r="I13" s="118">
        <v>1.1844999999999999</v>
      </c>
      <c r="J13" s="118">
        <v>0.9870000000000001</v>
      </c>
      <c r="K13" s="41">
        <f>IF(I13&gt;0,100*J13/I13,0)</f>
        <v>83.32629801604054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/>
      <c r="I33" s="116"/>
      <c r="J33" s="116"/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9</v>
      </c>
      <c r="E34" s="30">
        <v>9</v>
      </c>
      <c r="F34" s="31"/>
      <c r="G34" s="31"/>
      <c r="H34" s="116">
        <v>0.2</v>
      </c>
      <c r="I34" s="116">
        <v>0.21</v>
      </c>
      <c r="J34" s="116">
        <v>0.21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>
        <v>10</v>
      </c>
      <c r="D37" s="38">
        <v>9</v>
      </c>
      <c r="E37" s="38">
        <v>9</v>
      </c>
      <c r="F37" s="39">
        <f>IF(D37&gt;0,100*E37/D37,0)</f>
        <v>100</v>
      </c>
      <c r="G37" s="40"/>
      <c r="H37" s="117">
        <v>0.2</v>
      </c>
      <c r="I37" s="118">
        <v>0.21</v>
      </c>
      <c r="J37" s="118">
        <v>0.21</v>
      </c>
      <c r="K37" s="41">
        <f>IF(I37&gt;0,100*J37/I37,0)</f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230</v>
      </c>
      <c r="D39" s="38">
        <v>235</v>
      </c>
      <c r="E39" s="38">
        <v>230</v>
      </c>
      <c r="F39" s="39">
        <f>IF(D39&gt;0,100*E39/D39,0)</f>
        <v>97.87234042553192</v>
      </c>
      <c r="G39" s="40"/>
      <c r="H39" s="117">
        <v>4.715</v>
      </c>
      <c r="I39" s="118">
        <v>7.24</v>
      </c>
      <c r="J39" s="118">
        <v>4.7</v>
      </c>
      <c r="K39" s="41">
        <f>IF(I39&gt;0,100*J39/I39,0)</f>
        <v>64.9171270718232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/>
      <c r="I61" s="116"/>
      <c r="J61" s="116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/>
      <c r="I62" s="116"/>
      <c r="J62" s="116"/>
      <c r="K62" s="32"/>
    </row>
    <row r="63" spans="1:11" s="33" customFormat="1" ht="11.25" customHeight="1">
      <c r="A63" s="35" t="s">
        <v>50</v>
      </c>
      <c r="B63" s="29"/>
      <c r="C63" s="30">
        <v>21</v>
      </c>
      <c r="D63" s="30">
        <v>21</v>
      </c>
      <c r="E63" s="30">
        <v>21</v>
      </c>
      <c r="F63" s="31"/>
      <c r="G63" s="31"/>
      <c r="H63" s="116">
        <v>0.168</v>
      </c>
      <c r="I63" s="116">
        <v>0.158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21</v>
      </c>
      <c r="D64" s="38">
        <v>21</v>
      </c>
      <c r="E64" s="38">
        <v>21</v>
      </c>
      <c r="F64" s="39">
        <f>IF(D64&gt;0,100*E64/D64,0)</f>
        <v>100</v>
      </c>
      <c r="G64" s="40"/>
      <c r="H64" s="117">
        <v>0.168</v>
      </c>
      <c r="I64" s="118">
        <v>0.158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1138</v>
      </c>
      <c r="D66" s="38">
        <v>1099</v>
      </c>
      <c r="E66" s="38">
        <v>1125</v>
      </c>
      <c r="F66" s="39">
        <f>IF(D66&gt;0,100*E66/D66,0)</f>
        <v>102.36578707916287</v>
      </c>
      <c r="G66" s="40"/>
      <c r="H66" s="117">
        <v>34.14</v>
      </c>
      <c r="I66" s="118">
        <v>34.76</v>
      </c>
      <c r="J66" s="118">
        <v>28.125</v>
      </c>
      <c r="K66" s="41">
        <f>IF(I66&gt;0,100*J66/I66,0)</f>
        <v>80.9119677790564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45</v>
      </c>
      <c r="D72" s="30">
        <v>67</v>
      </c>
      <c r="E72" s="30">
        <v>67</v>
      </c>
      <c r="F72" s="31"/>
      <c r="G72" s="31"/>
      <c r="H72" s="116">
        <v>0.945</v>
      </c>
      <c r="I72" s="116">
        <v>1.41</v>
      </c>
      <c r="J72" s="116">
        <v>1.585</v>
      </c>
      <c r="K72" s="32"/>
    </row>
    <row r="73" spans="1:11" s="33" customFormat="1" ht="11.25" customHeight="1">
      <c r="A73" s="35" t="s">
        <v>57</v>
      </c>
      <c r="B73" s="29"/>
      <c r="C73" s="30">
        <v>527</v>
      </c>
      <c r="D73" s="30">
        <v>500</v>
      </c>
      <c r="E73" s="30">
        <v>500</v>
      </c>
      <c r="F73" s="31"/>
      <c r="G73" s="31"/>
      <c r="H73" s="116">
        <v>8.432</v>
      </c>
      <c r="I73" s="116">
        <v>12</v>
      </c>
      <c r="J73" s="116">
        <v>12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/>
      <c r="I74" s="116"/>
      <c r="J74" s="116"/>
      <c r="K74" s="32"/>
    </row>
    <row r="75" spans="1:11" s="33" customFormat="1" ht="11.25" customHeight="1">
      <c r="A75" s="35" t="s">
        <v>59</v>
      </c>
      <c r="B75" s="29"/>
      <c r="C75" s="30">
        <v>117</v>
      </c>
      <c r="D75" s="30">
        <v>117</v>
      </c>
      <c r="E75" s="30">
        <v>117</v>
      </c>
      <c r="F75" s="31"/>
      <c r="G75" s="31"/>
      <c r="H75" s="116">
        <v>5.06</v>
      </c>
      <c r="I75" s="116">
        <v>5.06</v>
      </c>
      <c r="J75" s="116">
        <v>5.06</v>
      </c>
      <c r="K75" s="32"/>
    </row>
    <row r="76" spans="1:11" s="33" customFormat="1" ht="11.25" customHeight="1">
      <c r="A76" s="35" t="s">
        <v>60</v>
      </c>
      <c r="B76" s="29"/>
      <c r="C76" s="30">
        <v>30</v>
      </c>
      <c r="D76" s="30">
        <v>25</v>
      </c>
      <c r="E76" s="30">
        <v>30</v>
      </c>
      <c r="F76" s="31"/>
      <c r="G76" s="31"/>
      <c r="H76" s="116">
        <v>0.915</v>
      </c>
      <c r="I76" s="116">
        <v>0.8</v>
      </c>
      <c r="J76" s="116">
        <v>0.96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>
        <v>367</v>
      </c>
      <c r="D78" s="30">
        <v>300</v>
      </c>
      <c r="E78" s="30">
        <v>300</v>
      </c>
      <c r="F78" s="31"/>
      <c r="G78" s="31"/>
      <c r="H78" s="116">
        <v>10.093</v>
      </c>
      <c r="I78" s="116">
        <v>8.01</v>
      </c>
      <c r="J78" s="116">
        <v>7.8</v>
      </c>
      <c r="K78" s="32"/>
    </row>
    <row r="79" spans="1:11" s="33" customFormat="1" ht="11.25" customHeight="1">
      <c r="A79" s="35" t="s">
        <v>63</v>
      </c>
      <c r="B79" s="29"/>
      <c r="C79" s="30">
        <v>250</v>
      </c>
      <c r="D79" s="30">
        <v>250</v>
      </c>
      <c r="E79" s="30">
        <v>263</v>
      </c>
      <c r="F79" s="31"/>
      <c r="G79" s="31"/>
      <c r="H79" s="116">
        <v>4</v>
      </c>
      <c r="I79" s="116">
        <v>4</v>
      </c>
      <c r="J79" s="116">
        <v>5.25</v>
      </c>
      <c r="K79" s="32"/>
    </row>
    <row r="80" spans="1:11" s="42" customFormat="1" ht="11.25" customHeight="1">
      <c r="A80" s="43" t="s">
        <v>64</v>
      </c>
      <c r="B80" s="37"/>
      <c r="C80" s="38">
        <v>1336</v>
      </c>
      <c r="D80" s="38">
        <v>1259</v>
      </c>
      <c r="E80" s="38">
        <v>1277</v>
      </c>
      <c r="F80" s="39">
        <f>IF(D80&gt;0,100*E80/D80,0)</f>
        <v>101.42970611596505</v>
      </c>
      <c r="G80" s="40"/>
      <c r="H80" s="117">
        <v>29.445</v>
      </c>
      <c r="I80" s="118">
        <v>31.28</v>
      </c>
      <c r="J80" s="118">
        <v>32.655</v>
      </c>
      <c r="K80" s="41">
        <f>IF(I80&gt;0,100*J80/I80,0)</f>
        <v>104.3957800511509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827</v>
      </c>
      <c r="D82" s="30">
        <v>827</v>
      </c>
      <c r="E82" s="30">
        <v>826</v>
      </c>
      <c r="F82" s="31"/>
      <c r="G82" s="31"/>
      <c r="H82" s="116">
        <v>15.8</v>
      </c>
      <c r="I82" s="116">
        <v>16.633</v>
      </c>
      <c r="J82" s="116">
        <v>15.8</v>
      </c>
      <c r="K82" s="32"/>
    </row>
    <row r="83" spans="1:11" s="33" customFormat="1" ht="11.25" customHeight="1">
      <c r="A83" s="35" t="s">
        <v>66</v>
      </c>
      <c r="B83" s="29"/>
      <c r="C83" s="30">
        <v>835</v>
      </c>
      <c r="D83" s="30">
        <v>790</v>
      </c>
      <c r="E83" s="30">
        <v>790</v>
      </c>
      <c r="F83" s="31"/>
      <c r="G83" s="31"/>
      <c r="H83" s="116">
        <v>14.484</v>
      </c>
      <c r="I83" s="116">
        <v>14.05</v>
      </c>
      <c r="J83" s="116">
        <v>14.05</v>
      </c>
      <c r="K83" s="32"/>
    </row>
    <row r="84" spans="1:11" s="42" customFormat="1" ht="11.25" customHeight="1">
      <c r="A84" s="36" t="s">
        <v>67</v>
      </c>
      <c r="B84" s="37"/>
      <c r="C84" s="38">
        <v>1662</v>
      </c>
      <c r="D84" s="38">
        <v>1617</v>
      </c>
      <c r="E84" s="38">
        <v>1616</v>
      </c>
      <c r="F84" s="39">
        <f>IF(D84&gt;0,100*E84/D84,0)</f>
        <v>99.93815708101423</v>
      </c>
      <c r="G84" s="40"/>
      <c r="H84" s="117">
        <v>30.284</v>
      </c>
      <c r="I84" s="118">
        <v>30.683</v>
      </c>
      <c r="J84" s="118">
        <v>29.85</v>
      </c>
      <c r="K84" s="41">
        <f>IF(I84&gt;0,100*J84/I84,0)</f>
        <v>97.28514160936024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3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  <c r="M86" s="126"/>
    </row>
    <row r="87" spans="1:11" s="42" customFormat="1" ht="11.25" customHeight="1">
      <c r="A87" s="51" t="s">
        <v>68</v>
      </c>
      <c r="B87" s="52"/>
      <c r="C87" s="53">
        <v>4465</v>
      </c>
      <c r="D87" s="53">
        <v>4308</v>
      </c>
      <c r="E87" s="53">
        <v>4342</v>
      </c>
      <c r="F87" s="54">
        <f>IF(D87&gt;0,100*E87/D87,0)</f>
        <v>100.78922934076138</v>
      </c>
      <c r="G87" s="40"/>
      <c r="H87" s="121">
        <v>100.12</v>
      </c>
      <c r="I87" s="122">
        <v>105.5155</v>
      </c>
      <c r="J87" s="122">
        <v>96.52699999999999</v>
      </c>
      <c r="K87" s="54">
        <f>IF(I87&gt;0,100*J87/I87,0)</f>
        <v>91.48134634248048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="70" zoomScaleNormal="70" zoomScalePageLayoutView="0" workbookViewId="0" topLeftCell="A1">
      <selection activeCell="C70" sqref="C70:I7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598</v>
      </c>
      <c r="D9" s="30">
        <v>612</v>
      </c>
      <c r="E9" s="30">
        <v>610</v>
      </c>
      <c r="F9" s="31"/>
      <c r="G9" s="31"/>
      <c r="H9" s="116">
        <v>11.787</v>
      </c>
      <c r="I9" s="116">
        <v>12.062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147</v>
      </c>
      <c r="D10" s="30">
        <v>142</v>
      </c>
      <c r="E10" s="30">
        <v>140</v>
      </c>
      <c r="F10" s="31"/>
      <c r="G10" s="31"/>
      <c r="H10" s="116">
        <v>2.608</v>
      </c>
      <c r="I10" s="116">
        <v>2.58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86</v>
      </c>
      <c r="D11" s="30">
        <v>88</v>
      </c>
      <c r="E11" s="30">
        <v>85</v>
      </c>
      <c r="F11" s="31"/>
      <c r="G11" s="31"/>
      <c r="H11" s="116">
        <v>2.085</v>
      </c>
      <c r="I11" s="116">
        <v>2.135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701</v>
      </c>
      <c r="D12" s="30">
        <v>762</v>
      </c>
      <c r="E12" s="30">
        <v>752</v>
      </c>
      <c r="F12" s="31"/>
      <c r="G12" s="31"/>
      <c r="H12" s="116">
        <v>12.919</v>
      </c>
      <c r="I12" s="116">
        <v>13.95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1532</v>
      </c>
      <c r="D13" s="38">
        <v>1604</v>
      </c>
      <c r="E13" s="38">
        <v>1587</v>
      </c>
      <c r="F13" s="39">
        <f>IF(D13&gt;0,100*E13/D13,0)</f>
        <v>98.94014962593516</v>
      </c>
      <c r="G13" s="40"/>
      <c r="H13" s="117">
        <v>29.399</v>
      </c>
      <c r="I13" s="118">
        <v>30.727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>
        <v>25</v>
      </c>
      <c r="D20" s="30">
        <v>25</v>
      </c>
      <c r="E20" s="30">
        <v>25</v>
      </c>
      <c r="F20" s="31"/>
      <c r="G20" s="31"/>
      <c r="H20" s="116">
        <v>0.513</v>
      </c>
      <c r="I20" s="116">
        <v>0.565</v>
      </c>
      <c r="J20" s="116"/>
      <c r="K20" s="32"/>
    </row>
    <row r="21" spans="1:11" s="33" customFormat="1" ht="11.25" customHeight="1">
      <c r="A21" s="35" t="s">
        <v>17</v>
      </c>
      <c r="B21" s="29"/>
      <c r="C21" s="30">
        <v>80</v>
      </c>
      <c r="D21" s="30">
        <v>80</v>
      </c>
      <c r="E21" s="30">
        <v>80</v>
      </c>
      <c r="F21" s="31"/>
      <c r="G21" s="31"/>
      <c r="H21" s="116">
        <v>1.68</v>
      </c>
      <c r="I21" s="116">
        <v>1.8</v>
      </c>
      <c r="J21" s="116"/>
      <c r="K21" s="32"/>
    </row>
    <row r="22" spans="1:11" s="42" customFormat="1" ht="11.25" customHeight="1">
      <c r="A22" s="36" t="s">
        <v>18</v>
      </c>
      <c r="B22" s="37"/>
      <c r="C22" s="38">
        <v>105</v>
      </c>
      <c r="D22" s="38">
        <v>105</v>
      </c>
      <c r="E22" s="38">
        <v>105</v>
      </c>
      <c r="F22" s="39">
        <f>IF(D22&gt;0,100*E22/D22,0)</f>
        <v>100</v>
      </c>
      <c r="G22" s="40"/>
      <c r="H22" s="117">
        <v>2.193</v>
      </c>
      <c r="I22" s="118">
        <v>2.365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55</v>
      </c>
      <c r="D28" s="30">
        <v>5</v>
      </c>
      <c r="E28" s="30">
        <v>5</v>
      </c>
      <c r="F28" s="31"/>
      <c r="G28" s="31"/>
      <c r="H28" s="116">
        <v>1.271</v>
      </c>
      <c r="I28" s="116">
        <v>0.152</v>
      </c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21</v>
      </c>
      <c r="D30" s="30">
        <v>21</v>
      </c>
      <c r="E30" s="30"/>
      <c r="F30" s="31"/>
      <c r="G30" s="31"/>
      <c r="H30" s="116">
        <v>0.451</v>
      </c>
      <c r="I30" s="116">
        <v>0.451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76</v>
      </c>
      <c r="D31" s="38">
        <v>26</v>
      </c>
      <c r="E31" s="38">
        <v>5</v>
      </c>
      <c r="F31" s="39">
        <f>IF(D31&gt;0,100*E31/D31,0)</f>
        <v>19.23076923076923</v>
      </c>
      <c r="G31" s="40"/>
      <c r="H31" s="117">
        <v>1.722</v>
      </c>
      <c r="I31" s="118">
        <v>0.603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125</v>
      </c>
      <c r="D33" s="30">
        <v>100</v>
      </c>
      <c r="E33" s="30">
        <v>100</v>
      </c>
      <c r="F33" s="31"/>
      <c r="G33" s="31"/>
      <c r="H33" s="116">
        <v>2.534</v>
      </c>
      <c r="I33" s="116">
        <v>2.5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12</v>
      </c>
      <c r="E34" s="30">
        <v>13</v>
      </c>
      <c r="F34" s="31"/>
      <c r="G34" s="31"/>
      <c r="H34" s="116">
        <v>0.298</v>
      </c>
      <c r="I34" s="116">
        <v>0.29</v>
      </c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>
        <v>10</v>
      </c>
      <c r="E35" s="30">
        <v>5</v>
      </c>
      <c r="F35" s="31"/>
      <c r="G35" s="31"/>
      <c r="H35" s="116"/>
      <c r="I35" s="116">
        <v>0.175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39</v>
      </c>
      <c r="D36" s="30">
        <v>39</v>
      </c>
      <c r="E36" s="30">
        <v>45</v>
      </c>
      <c r="F36" s="31"/>
      <c r="G36" s="31"/>
      <c r="H36" s="116">
        <v>0.78</v>
      </c>
      <c r="I36" s="116">
        <v>0.78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177</v>
      </c>
      <c r="D37" s="38">
        <v>161</v>
      </c>
      <c r="E37" s="38">
        <v>163</v>
      </c>
      <c r="F37" s="39">
        <f>IF(D37&gt;0,100*E37/D37,0)</f>
        <v>101.24223602484471</v>
      </c>
      <c r="G37" s="40"/>
      <c r="H37" s="117">
        <v>3.612</v>
      </c>
      <c r="I37" s="118">
        <v>3.745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1213</v>
      </c>
      <c r="D39" s="38">
        <v>1200</v>
      </c>
      <c r="E39" s="38">
        <v>1200</v>
      </c>
      <c r="F39" s="39">
        <f>IF(D39&gt;0,100*E39/D39,0)</f>
        <v>100</v>
      </c>
      <c r="G39" s="40"/>
      <c r="H39" s="117">
        <v>44.799</v>
      </c>
      <c r="I39" s="118">
        <v>44.7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8</v>
      </c>
      <c r="D41" s="30">
        <v>8</v>
      </c>
      <c r="E41" s="30">
        <v>6</v>
      </c>
      <c r="F41" s="31"/>
      <c r="G41" s="31"/>
      <c r="H41" s="116">
        <v>0.24</v>
      </c>
      <c r="I41" s="116">
        <v>0.256</v>
      </c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8</v>
      </c>
      <c r="E50" s="38">
        <v>6</v>
      </c>
      <c r="F50" s="39">
        <f>IF(D50&gt;0,100*E50/D50,0)</f>
        <v>75</v>
      </c>
      <c r="G50" s="40"/>
      <c r="H50" s="117">
        <v>0.24</v>
      </c>
      <c r="I50" s="118">
        <v>0.256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15</v>
      </c>
      <c r="E55" s="30">
        <v>15</v>
      </c>
      <c r="F55" s="31"/>
      <c r="G55" s="31"/>
      <c r="H55" s="116">
        <v>0.36</v>
      </c>
      <c r="I55" s="116">
        <v>0.45</v>
      </c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145</v>
      </c>
      <c r="D58" s="30">
        <v>138</v>
      </c>
      <c r="E58" s="30">
        <v>155</v>
      </c>
      <c r="F58" s="31"/>
      <c r="G58" s="31"/>
      <c r="H58" s="116">
        <v>4.06</v>
      </c>
      <c r="I58" s="116">
        <v>4.554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157</v>
      </c>
      <c r="D59" s="38">
        <v>153</v>
      </c>
      <c r="E59" s="38">
        <v>170</v>
      </c>
      <c r="F59" s="39">
        <f>IF(D59&gt;0,100*E59/D59,0)</f>
        <v>111.11111111111111</v>
      </c>
      <c r="G59" s="40"/>
      <c r="H59" s="117">
        <v>4.42</v>
      </c>
      <c r="I59" s="118">
        <v>5.0040000000000004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215</v>
      </c>
      <c r="D61" s="30">
        <v>210</v>
      </c>
      <c r="E61" s="30">
        <v>210</v>
      </c>
      <c r="F61" s="31"/>
      <c r="G61" s="31"/>
      <c r="H61" s="116">
        <v>5.16</v>
      </c>
      <c r="I61" s="116">
        <v>5.25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120</v>
      </c>
      <c r="D62" s="30">
        <v>125</v>
      </c>
      <c r="E62" s="30">
        <v>135</v>
      </c>
      <c r="F62" s="31"/>
      <c r="G62" s="31"/>
      <c r="H62" s="116">
        <v>3.84</v>
      </c>
      <c r="I62" s="116">
        <v>4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828</v>
      </c>
      <c r="D63" s="30">
        <v>851</v>
      </c>
      <c r="E63" s="30">
        <v>851</v>
      </c>
      <c r="F63" s="31"/>
      <c r="G63" s="31"/>
      <c r="H63" s="116">
        <v>26.496</v>
      </c>
      <c r="I63" s="116">
        <v>35.97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1163</v>
      </c>
      <c r="D64" s="38">
        <v>1186</v>
      </c>
      <c r="E64" s="38">
        <v>1196</v>
      </c>
      <c r="F64" s="39">
        <f>IF(D64&gt;0,100*E64/D64,0)</f>
        <v>100.84317032040472</v>
      </c>
      <c r="G64" s="40"/>
      <c r="H64" s="117">
        <v>35.495999999999995</v>
      </c>
      <c r="I64" s="118">
        <v>45.22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2554</v>
      </c>
      <c r="D66" s="38">
        <v>2840</v>
      </c>
      <c r="E66" s="38">
        <v>2307</v>
      </c>
      <c r="F66" s="39">
        <f>IF(D66&gt;0,100*E66/D66,0)</f>
        <v>81.23239436619718</v>
      </c>
      <c r="G66" s="40"/>
      <c r="H66" s="117">
        <v>87.682</v>
      </c>
      <c r="I66" s="118">
        <v>94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150</v>
      </c>
      <c r="D72" s="30">
        <v>150</v>
      </c>
      <c r="E72" s="30">
        <v>109</v>
      </c>
      <c r="F72" s="31"/>
      <c r="G72" s="31"/>
      <c r="H72" s="116">
        <v>3.542</v>
      </c>
      <c r="I72" s="116">
        <v>3.542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450</v>
      </c>
      <c r="D73" s="30">
        <v>400</v>
      </c>
      <c r="E73" s="30">
        <v>400</v>
      </c>
      <c r="F73" s="31"/>
      <c r="G73" s="31"/>
      <c r="H73" s="116">
        <v>11.25</v>
      </c>
      <c r="I73" s="116">
        <v>11.5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98</v>
      </c>
      <c r="D74" s="30">
        <v>100</v>
      </c>
      <c r="E74" s="30">
        <v>132</v>
      </c>
      <c r="F74" s="31"/>
      <c r="G74" s="31"/>
      <c r="H74" s="116">
        <v>3.43</v>
      </c>
      <c r="I74" s="116">
        <v>3.5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60</v>
      </c>
      <c r="D75" s="30">
        <v>60</v>
      </c>
      <c r="E75" s="30">
        <v>60</v>
      </c>
      <c r="F75" s="31"/>
      <c r="G75" s="31"/>
      <c r="H75" s="116">
        <v>1.176</v>
      </c>
      <c r="I75" s="116">
        <v>1.176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220</v>
      </c>
      <c r="D76" s="30">
        <v>255</v>
      </c>
      <c r="E76" s="30">
        <v>235</v>
      </c>
      <c r="F76" s="31"/>
      <c r="G76" s="31"/>
      <c r="H76" s="116">
        <v>9.3</v>
      </c>
      <c r="I76" s="116">
        <v>8.747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6</v>
      </c>
      <c r="D77" s="30"/>
      <c r="E77" s="30">
        <v>3</v>
      </c>
      <c r="F77" s="31"/>
      <c r="G77" s="31"/>
      <c r="H77" s="116">
        <v>0.126</v>
      </c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>
        <v>439</v>
      </c>
      <c r="D78" s="30">
        <v>290</v>
      </c>
      <c r="E78" s="30">
        <v>310</v>
      </c>
      <c r="F78" s="31"/>
      <c r="G78" s="31"/>
      <c r="H78" s="116">
        <v>11.984</v>
      </c>
      <c r="I78" s="116">
        <v>7.975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3000</v>
      </c>
      <c r="D79" s="30">
        <v>3017</v>
      </c>
      <c r="E79" s="30">
        <v>3144</v>
      </c>
      <c r="F79" s="31"/>
      <c r="G79" s="31"/>
      <c r="H79" s="116">
        <v>104.99</v>
      </c>
      <c r="I79" s="116">
        <v>93.277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4423</v>
      </c>
      <c r="D80" s="38">
        <v>4272</v>
      </c>
      <c r="E80" s="38">
        <v>4393</v>
      </c>
      <c r="F80" s="39">
        <f>IF(D80&gt;0,100*E80/D80,0)</f>
        <v>102.83239700374531</v>
      </c>
      <c r="G80" s="40"/>
      <c r="H80" s="117">
        <v>145.798</v>
      </c>
      <c r="I80" s="118">
        <v>129.71699999999998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695</v>
      </c>
      <c r="D82" s="30">
        <v>695</v>
      </c>
      <c r="E82" s="30">
        <v>695</v>
      </c>
      <c r="F82" s="31"/>
      <c r="G82" s="31"/>
      <c r="H82" s="116">
        <v>17.208</v>
      </c>
      <c r="I82" s="116">
        <v>17.208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1982</v>
      </c>
      <c r="D83" s="30">
        <v>1980</v>
      </c>
      <c r="E83" s="30">
        <v>1980</v>
      </c>
      <c r="F83" s="31"/>
      <c r="G83" s="31"/>
      <c r="H83" s="116">
        <v>34.529</v>
      </c>
      <c r="I83" s="116">
        <v>34.5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2677</v>
      </c>
      <c r="D84" s="38">
        <v>2675</v>
      </c>
      <c r="E84" s="38">
        <v>2675</v>
      </c>
      <c r="F84" s="39">
        <f>IF(D84&gt;0,100*E84/D84,0)</f>
        <v>100</v>
      </c>
      <c r="G84" s="40"/>
      <c r="H84" s="117">
        <v>51.737</v>
      </c>
      <c r="I84" s="118">
        <v>51.708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14085</v>
      </c>
      <c r="D87" s="53">
        <v>14230</v>
      </c>
      <c r="E87" s="53">
        <v>13807</v>
      </c>
      <c r="F87" s="54">
        <f>IF(D87&gt;0,100*E87/D87,0)</f>
        <v>97.02740688685874</v>
      </c>
      <c r="G87" s="40"/>
      <c r="H87" s="121">
        <v>407.098</v>
      </c>
      <c r="I87" s="122">
        <v>408.045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="70" zoomScaleNormal="70" zoomScalePageLayoutView="0" workbookViewId="0" topLeftCell="A1">
      <selection activeCell="C84" sqref="C84:I84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/>
      <c r="I33" s="116"/>
      <c r="J33" s="116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/>
      <c r="I34" s="116"/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/>
      <c r="I37" s="118"/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/>
      <c r="I39" s="118"/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/>
      <c r="I61" s="116"/>
      <c r="J61" s="116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/>
      <c r="I62" s="116"/>
      <c r="J62" s="116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/>
      <c r="I63" s="116"/>
      <c r="J63" s="116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/>
      <c r="I64" s="118"/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/>
      <c r="I66" s="118"/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/>
      <c r="I72" s="116"/>
      <c r="J72" s="116"/>
      <c r="K72" s="32"/>
    </row>
    <row r="73" spans="1:11" s="33" customFormat="1" ht="11.25" customHeight="1">
      <c r="A73" s="35" t="s">
        <v>57</v>
      </c>
      <c r="B73" s="29"/>
      <c r="C73" s="30">
        <v>2870</v>
      </c>
      <c r="D73" s="30">
        <v>1900</v>
      </c>
      <c r="E73" s="30">
        <v>1900</v>
      </c>
      <c r="F73" s="31"/>
      <c r="G73" s="31"/>
      <c r="H73" s="116">
        <v>220.307</v>
      </c>
      <c r="I73" s="116">
        <v>153.9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62</v>
      </c>
      <c r="D74" s="30">
        <v>75</v>
      </c>
      <c r="E74" s="30">
        <v>75</v>
      </c>
      <c r="F74" s="31"/>
      <c r="G74" s="31"/>
      <c r="H74" s="116">
        <v>3.695</v>
      </c>
      <c r="I74" s="116">
        <v>4.125</v>
      </c>
      <c r="J74" s="116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/>
      <c r="I75" s="116"/>
      <c r="J75" s="116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/>
      <c r="I76" s="116"/>
      <c r="J76" s="116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/>
      <c r="I78" s="116"/>
      <c r="J78" s="116"/>
      <c r="K78" s="32"/>
    </row>
    <row r="79" spans="1:11" s="33" customFormat="1" ht="11.25" customHeight="1">
      <c r="A79" s="35" t="s">
        <v>63</v>
      </c>
      <c r="B79" s="29"/>
      <c r="C79" s="30">
        <v>5792</v>
      </c>
      <c r="D79" s="30">
        <v>5254</v>
      </c>
      <c r="E79" s="30">
        <v>5254</v>
      </c>
      <c r="F79" s="31"/>
      <c r="G79" s="31"/>
      <c r="H79" s="116">
        <v>552.661</v>
      </c>
      <c r="I79" s="116">
        <v>496.193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8724</v>
      </c>
      <c r="D80" s="38">
        <v>7229</v>
      </c>
      <c r="E80" s="38">
        <v>7229</v>
      </c>
      <c r="F80" s="39">
        <f>IF(D80&gt;0,100*E80/D80,0)</f>
        <v>100</v>
      </c>
      <c r="G80" s="40"/>
      <c r="H80" s="117">
        <v>776.6629999999999</v>
      </c>
      <c r="I80" s="118">
        <v>654.218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8724</v>
      </c>
      <c r="D87" s="53">
        <v>7229</v>
      </c>
      <c r="E87" s="53">
        <v>7229</v>
      </c>
      <c r="F87" s="54">
        <f>IF(D87&gt;0,100*E87/D87,0)</f>
        <v>100</v>
      </c>
      <c r="G87" s="40"/>
      <c r="H87" s="121">
        <v>776.6629999999999</v>
      </c>
      <c r="I87" s="122">
        <v>654.218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="70" zoomScaleNormal="70" zoomScalePageLayoutView="0" workbookViewId="0" topLeftCell="A34">
      <selection activeCell="E7" sqref="E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/>
      <c r="I33" s="116"/>
      <c r="J33" s="116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/>
      <c r="I34" s="116"/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/>
      <c r="I37" s="118"/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/>
      <c r="I39" s="118"/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/>
      <c r="I61" s="116"/>
      <c r="J61" s="116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/>
      <c r="I62" s="116"/>
      <c r="J62" s="116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/>
      <c r="I63" s="116"/>
      <c r="J63" s="116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/>
      <c r="I64" s="118"/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64</v>
      </c>
      <c r="D66" s="38">
        <v>68</v>
      </c>
      <c r="E66" s="38">
        <v>51</v>
      </c>
      <c r="F66" s="39">
        <f>IF(D66&gt;0,100*E66/D66,0)</f>
        <v>75</v>
      </c>
      <c r="G66" s="40"/>
      <c r="H66" s="117">
        <v>0.166</v>
      </c>
      <c r="I66" s="118">
        <v>0.177</v>
      </c>
      <c r="J66" s="118">
        <v>0.097</v>
      </c>
      <c r="K66" s="41">
        <f>IF(I66&gt;0,100*J66/I66,0)</f>
        <v>54.80225988700566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/>
      <c r="I72" s="116"/>
      <c r="J72" s="116"/>
      <c r="K72" s="32"/>
    </row>
    <row r="73" spans="1:11" s="33" customFormat="1" ht="11.25" customHeight="1">
      <c r="A73" s="35" t="s">
        <v>57</v>
      </c>
      <c r="B73" s="29"/>
      <c r="C73" s="30">
        <v>15036</v>
      </c>
      <c r="D73" s="30">
        <v>13368</v>
      </c>
      <c r="E73" s="30">
        <v>12838</v>
      </c>
      <c r="F73" s="31"/>
      <c r="G73" s="31"/>
      <c r="H73" s="116">
        <v>40.145</v>
      </c>
      <c r="I73" s="116">
        <v>36.362</v>
      </c>
      <c r="J73" s="116">
        <v>26.736</v>
      </c>
      <c r="K73" s="32"/>
    </row>
    <row r="74" spans="1:11" s="33" customFormat="1" ht="11.25" customHeight="1">
      <c r="A74" s="35" t="s">
        <v>58</v>
      </c>
      <c r="B74" s="29"/>
      <c r="C74" s="30">
        <v>6497</v>
      </c>
      <c r="D74" s="30">
        <v>5396</v>
      </c>
      <c r="E74" s="30">
        <v>5013</v>
      </c>
      <c r="F74" s="31"/>
      <c r="G74" s="31"/>
      <c r="H74" s="116">
        <v>17.518</v>
      </c>
      <c r="I74" s="116">
        <v>11.705</v>
      </c>
      <c r="J74" s="116">
        <v>12.006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/>
      <c r="I75" s="116"/>
      <c r="J75" s="116"/>
      <c r="K75" s="32"/>
    </row>
    <row r="76" spans="1:11" s="33" customFormat="1" ht="11.25" customHeight="1">
      <c r="A76" s="35" t="s">
        <v>60</v>
      </c>
      <c r="B76" s="29"/>
      <c r="C76" s="30">
        <v>435</v>
      </c>
      <c r="D76" s="30">
        <v>345</v>
      </c>
      <c r="E76" s="30">
        <v>351</v>
      </c>
      <c r="F76" s="31"/>
      <c r="G76" s="31"/>
      <c r="H76" s="116">
        <v>1.128</v>
      </c>
      <c r="I76" s="116">
        <v>0.557</v>
      </c>
      <c r="J76" s="116">
        <v>0.577</v>
      </c>
      <c r="K76" s="32"/>
    </row>
    <row r="77" spans="1:11" s="33" customFormat="1" ht="11.25" customHeight="1">
      <c r="A77" s="35" t="s">
        <v>61</v>
      </c>
      <c r="B77" s="29"/>
      <c r="C77" s="30">
        <v>5068</v>
      </c>
      <c r="D77" s="30">
        <v>4793</v>
      </c>
      <c r="E77" s="30">
        <v>4441</v>
      </c>
      <c r="F77" s="31"/>
      <c r="G77" s="31"/>
      <c r="H77" s="116">
        <v>14.9</v>
      </c>
      <c r="I77" s="116">
        <v>9.145</v>
      </c>
      <c r="J77" s="116">
        <v>11.102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/>
      <c r="I78" s="116"/>
      <c r="J78" s="116"/>
      <c r="K78" s="32"/>
    </row>
    <row r="79" spans="1:11" s="33" customFormat="1" ht="11.25" customHeight="1">
      <c r="A79" s="35" t="s">
        <v>63</v>
      </c>
      <c r="B79" s="29"/>
      <c r="C79" s="30">
        <v>47165</v>
      </c>
      <c r="D79" s="30">
        <v>39315</v>
      </c>
      <c r="E79" s="30">
        <v>38007</v>
      </c>
      <c r="F79" s="31"/>
      <c r="G79" s="31"/>
      <c r="H79" s="116">
        <v>150.877</v>
      </c>
      <c r="I79" s="116">
        <v>102.14</v>
      </c>
      <c r="J79" s="116">
        <v>101.744</v>
      </c>
      <c r="K79" s="32"/>
    </row>
    <row r="80" spans="1:11" s="42" customFormat="1" ht="11.25" customHeight="1">
      <c r="A80" s="43" t="s">
        <v>64</v>
      </c>
      <c r="B80" s="37"/>
      <c r="C80" s="38">
        <v>74201</v>
      </c>
      <c r="D80" s="38">
        <v>63217</v>
      </c>
      <c r="E80" s="38">
        <v>60650</v>
      </c>
      <c r="F80" s="39">
        <f>IF(D80&gt;0,100*E80/D80,0)</f>
        <v>95.93938339370739</v>
      </c>
      <c r="G80" s="40"/>
      <c r="H80" s="117">
        <v>224.568</v>
      </c>
      <c r="I80" s="118">
        <v>159.909</v>
      </c>
      <c r="J80" s="118">
        <v>152.165</v>
      </c>
      <c r="K80" s="41">
        <f>IF(I80&gt;0,100*J80/I80,0)</f>
        <v>95.15724568348249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74265</v>
      </c>
      <c r="D87" s="53">
        <v>63285</v>
      </c>
      <c r="E87" s="53">
        <v>60701</v>
      </c>
      <c r="F87" s="54">
        <f>IF(D87&gt;0,100*E87/D87,0)</f>
        <v>95.91688393774196</v>
      </c>
      <c r="G87" s="40"/>
      <c r="H87" s="121">
        <v>224.734</v>
      </c>
      <c r="I87" s="122">
        <v>160.08599999999998</v>
      </c>
      <c r="J87" s="122">
        <v>152.26200000000003</v>
      </c>
      <c r="K87" s="54">
        <f>IF(I87&gt;0,100*J87/I87,0)</f>
        <v>95.11262696300741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>
        <v>11</v>
      </c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254</v>
      </c>
      <c r="D9" s="30">
        <v>235</v>
      </c>
      <c r="E9" s="30">
        <v>255</v>
      </c>
      <c r="F9" s="31"/>
      <c r="G9" s="31"/>
      <c r="H9" s="116">
        <v>7.19</v>
      </c>
      <c r="I9" s="116">
        <v>6.651</v>
      </c>
      <c r="J9" s="116">
        <v>8.1</v>
      </c>
      <c r="K9" s="32"/>
    </row>
    <row r="10" spans="1:11" s="33" customFormat="1" ht="11.25" customHeight="1">
      <c r="A10" s="35" t="s">
        <v>9</v>
      </c>
      <c r="B10" s="29"/>
      <c r="C10" s="30">
        <v>140</v>
      </c>
      <c r="D10" s="30">
        <v>140</v>
      </c>
      <c r="E10" s="30">
        <v>141</v>
      </c>
      <c r="F10" s="31"/>
      <c r="G10" s="31"/>
      <c r="H10" s="116">
        <v>3.303</v>
      </c>
      <c r="I10" s="116">
        <v>3.325</v>
      </c>
      <c r="J10" s="116">
        <v>4.31</v>
      </c>
      <c r="K10" s="32"/>
    </row>
    <row r="11" spans="1:11" s="33" customFormat="1" ht="11.25" customHeight="1">
      <c r="A11" s="28" t="s">
        <v>10</v>
      </c>
      <c r="B11" s="29"/>
      <c r="C11" s="30">
        <v>146</v>
      </c>
      <c r="D11" s="30">
        <v>149</v>
      </c>
      <c r="E11" s="30">
        <v>147</v>
      </c>
      <c r="F11" s="31"/>
      <c r="G11" s="31"/>
      <c r="H11" s="116">
        <v>3.528</v>
      </c>
      <c r="I11" s="116">
        <v>3.602</v>
      </c>
      <c r="J11" s="116">
        <v>3.956</v>
      </c>
      <c r="K11" s="32"/>
    </row>
    <row r="12" spans="1:11" s="33" customFormat="1" ht="11.25" customHeight="1">
      <c r="A12" s="35" t="s">
        <v>11</v>
      </c>
      <c r="B12" s="29"/>
      <c r="C12" s="30">
        <v>266</v>
      </c>
      <c r="D12" s="30">
        <v>268</v>
      </c>
      <c r="E12" s="30">
        <v>366</v>
      </c>
      <c r="F12" s="31"/>
      <c r="G12" s="31"/>
      <c r="H12" s="116">
        <v>6.276</v>
      </c>
      <c r="I12" s="116">
        <v>6.324</v>
      </c>
      <c r="J12" s="116">
        <v>8.785</v>
      </c>
      <c r="K12" s="32"/>
    </row>
    <row r="13" spans="1:11" s="42" customFormat="1" ht="11.25" customHeight="1">
      <c r="A13" s="36" t="s">
        <v>12</v>
      </c>
      <c r="B13" s="37"/>
      <c r="C13" s="38">
        <v>806</v>
      </c>
      <c r="D13" s="38">
        <v>792</v>
      </c>
      <c r="E13" s="38">
        <v>909</v>
      </c>
      <c r="F13" s="39">
        <f>IF(D13&gt;0,100*E13/D13,0)</f>
        <v>114.77272727272727</v>
      </c>
      <c r="G13" s="40"/>
      <c r="H13" s="117">
        <v>20.297</v>
      </c>
      <c r="I13" s="118">
        <v>19.902</v>
      </c>
      <c r="J13" s="118">
        <v>25.151</v>
      </c>
      <c r="K13" s="41">
        <f>IF(I13&gt;0,100*J13/I13,0)</f>
        <v>126.37423374535221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94</v>
      </c>
      <c r="D15" s="38">
        <v>100</v>
      </c>
      <c r="E15" s="38">
        <v>90</v>
      </c>
      <c r="F15" s="39">
        <f>IF(D15&gt;0,100*E15/D15,0)</f>
        <v>90</v>
      </c>
      <c r="G15" s="40"/>
      <c r="H15" s="117">
        <v>2.15</v>
      </c>
      <c r="I15" s="118">
        <v>2.18</v>
      </c>
      <c r="J15" s="118">
        <v>1.795</v>
      </c>
      <c r="K15" s="41">
        <f>IF(I15&gt;0,100*J15/I15,0)</f>
        <v>82.3394495412844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8</v>
      </c>
      <c r="D17" s="38">
        <v>8</v>
      </c>
      <c r="E17" s="38"/>
      <c r="F17" s="39"/>
      <c r="G17" s="40"/>
      <c r="H17" s="117">
        <v>0.247</v>
      </c>
      <c r="I17" s="118">
        <v>0.16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16">
        <v>2.999</v>
      </c>
      <c r="I19" s="116">
        <v>3.117</v>
      </c>
      <c r="J19" s="116">
        <v>3.033</v>
      </c>
      <c r="K19" s="32"/>
    </row>
    <row r="20" spans="1:11" s="33" customFormat="1" ht="11.25" customHeight="1">
      <c r="A20" s="35" t="s">
        <v>16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16">
        <v>3.614</v>
      </c>
      <c r="I20" s="116">
        <v>3.716</v>
      </c>
      <c r="J20" s="116">
        <v>3.523</v>
      </c>
      <c r="K20" s="32"/>
    </row>
    <row r="21" spans="1:11" s="33" customFormat="1" ht="11.25" customHeight="1">
      <c r="A21" s="35" t="s">
        <v>17</v>
      </c>
      <c r="B21" s="29"/>
      <c r="C21" s="30">
        <v>185</v>
      </c>
      <c r="D21" s="30">
        <v>185</v>
      </c>
      <c r="E21" s="30">
        <v>185</v>
      </c>
      <c r="F21" s="31"/>
      <c r="G21" s="31"/>
      <c r="H21" s="116">
        <v>4.889</v>
      </c>
      <c r="I21" s="116">
        <v>4.986</v>
      </c>
      <c r="J21" s="116">
        <v>4.502</v>
      </c>
      <c r="K21" s="32"/>
    </row>
    <row r="22" spans="1:11" s="42" customFormat="1" ht="11.25" customHeight="1">
      <c r="A22" s="36" t="s">
        <v>18</v>
      </c>
      <c r="B22" s="37"/>
      <c r="C22" s="38">
        <v>416</v>
      </c>
      <c r="D22" s="38">
        <v>416</v>
      </c>
      <c r="E22" s="38">
        <v>416</v>
      </c>
      <c r="F22" s="39">
        <f>IF(D22&gt;0,100*E22/D22,0)</f>
        <v>100</v>
      </c>
      <c r="G22" s="40"/>
      <c r="H22" s="117">
        <v>11.501999999999999</v>
      </c>
      <c r="I22" s="118">
        <v>11.818999999999999</v>
      </c>
      <c r="J22" s="118">
        <v>11.058</v>
      </c>
      <c r="K22" s="41">
        <f>IF(I22&gt;0,100*J22/I22,0)</f>
        <v>93.56121499280819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587</v>
      </c>
      <c r="D24" s="38">
        <v>676</v>
      </c>
      <c r="E24" s="38">
        <v>676</v>
      </c>
      <c r="F24" s="39">
        <f>IF(D24&gt;0,100*E24/D24,0)</f>
        <v>100</v>
      </c>
      <c r="G24" s="40"/>
      <c r="H24" s="117">
        <v>15.872</v>
      </c>
      <c r="I24" s="118">
        <v>15.944</v>
      </c>
      <c r="J24" s="118">
        <v>15.942</v>
      </c>
      <c r="K24" s="41">
        <f>IF(I24&gt;0,100*J24/I24,0)</f>
        <v>99.98745609633718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107</v>
      </c>
      <c r="D26" s="38">
        <v>108</v>
      </c>
      <c r="E26" s="38">
        <v>100</v>
      </c>
      <c r="F26" s="39">
        <f>IF(D26&gt;0,100*E26/D26,0)</f>
        <v>92.5925925925926</v>
      </c>
      <c r="G26" s="40"/>
      <c r="H26" s="117">
        <v>2.813</v>
      </c>
      <c r="I26" s="118">
        <v>2.79</v>
      </c>
      <c r="J26" s="118">
        <v>2.7</v>
      </c>
      <c r="K26" s="41">
        <f>IF(I26&gt;0,100*J26/I26,0)</f>
        <v>96.77419354838709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>
        <v>4</v>
      </c>
      <c r="E28" s="30">
        <v>1</v>
      </c>
      <c r="F28" s="31"/>
      <c r="G28" s="31"/>
      <c r="H28" s="116"/>
      <c r="I28" s="116">
        <v>0.08</v>
      </c>
      <c r="J28" s="116">
        <v>0.025</v>
      </c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/>
      <c r="E29" s="30"/>
      <c r="F29" s="31"/>
      <c r="G29" s="31"/>
      <c r="H29" s="116">
        <v>0.045</v>
      </c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41</v>
      </c>
      <c r="D30" s="30">
        <v>18</v>
      </c>
      <c r="E30" s="30">
        <v>18</v>
      </c>
      <c r="F30" s="31"/>
      <c r="G30" s="31"/>
      <c r="H30" s="116">
        <v>1.435</v>
      </c>
      <c r="I30" s="116">
        <v>0.72</v>
      </c>
      <c r="J30" s="116">
        <v>0.54</v>
      </c>
      <c r="K30" s="32"/>
    </row>
    <row r="31" spans="1:11" s="42" customFormat="1" ht="11.25" customHeight="1">
      <c r="A31" s="43" t="s">
        <v>24</v>
      </c>
      <c r="B31" s="37"/>
      <c r="C31" s="38">
        <v>44</v>
      </c>
      <c r="D31" s="38">
        <v>22</v>
      </c>
      <c r="E31" s="38">
        <v>19</v>
      </c>
      <c r="F31" s="39">
        <f>IF(D31&gt;0,100*E31/D31,0)</f>
        <v>86.36363636363636</v>
      </c>
      <c r="G31" s="40"/>
      <c r="H31" s="117">
        <v>1.48</v>
      </c>
      <c r="I31" s="118">
        <v>0.8</v>
      </c>
      <c r="J31" s="118">
        <v>0.5650000000000001</v>
      </c>
      <c r="K31" s="41">
        <f>IF(I31&gt;0,100*J31/I31,0)</f>
        <v>70.625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252</v>
      </c>
      <c r="D33" s="30">
        <v>231</v>
      </c>
      <c r="E33" s="30">
        <v>260</v>
      </c>
      <c r="F33" s="31"/>
      <c r="G33" s="31"/>
      <c r="H33" s="116">
        <v>6.581</v>
      </c>
      <c r="I33" s="116">
        <v>5.776</v>
      </c>
      <c r="J33" s="116">
        <v>6.5</v>
      </c>
      <c r="K33" s="32"/>
    </row>
    <row r="34" spans="1:11" s="33" customFormat="1" ht="11.25" customHeight="1">
      <c r="A34" s="35" t="s">
        <v>26</v>
      </c>
      <c r="B34" s="29"/>
      <c r="C34" s="30">
        <v>202</v>
      </c>
      <c r="D34" s="30">
        <v>157</v>
      </c>
      <c r="E34" s="30">
        <v>170</v>
      </c>
      <c r="F34" s="31"/>
      <c r="G34" s="31"/>
      <c r="H34" s="116">
        <v>4.932</v>
      </c>
      <c r="I34" s="116">
        <v>3.807</v>
      </c>
      <c r="J34" s="116">
        <v>4.2</v>
      </c>
      <c r="K34" s="32"/>
    </row>
    <row r="35" spans="1:11" s="33" customFormat="1" ht="11.25" customHeight="1">
      <c r="A35" s="35" t="s">
        <v>27</v>
      </c>
      <c r="B35" s="29"/>
      <c r="C35" s="30">
        <v>171</v>
      </c>
      <c r="D35" s="30">
        <v>144</v>
      </c>
      <c r="E35" s="30">
        <v>150</v>
      </c>
      <c r="F35" s="31"/>
      <c r="G35" s="31"/>
      <c r="H35" s="116">
        <v>4.536</v>
      </c>
      <c r="I35" s="116">
        <v>3.662</v>
      </c>
      <c r="J35" s="116">
        <v>4</v>
      </c>
      <c r="K35" s="32"/>
    </row>
    <row r="36" spans="1:11" s="33" customFormat="1" ht="11.25" customHeight="1">
      <c r="A36" s="35" t="s">
        <v>28</v>
      </c>
      <c r="B36" s="29"/>
      <c r="C36" s="30">
        <v>236</v>
      </c>
      <c r="D36" s="30">
        <v>313</v>
      </c>
      <c r="E36" s="30">
        <v>305</v>
      </c>
      <c r="F36" s="31"/>
      <c r="G36" s="31"/>
      <c r="H36" s="116">
        <v>5.927</v>
      </c>
      <c r="I36" s="116">
        <v>7.825</v>
      </c>
      <c r="J36" s="116">
        <v>7.625</v>
      </c>
      <c r="K36" s="32"/>
    </row>
    <row r="37" spans="1:11" s="42" customFormat="1" ht="11.25" customHeight="1">
      <c r="A37" s="36" t="s">
        <v>29</v>
      </c>
      <c r="B37" s="37"/>
      <c r="C37" s="38">
        <v>861</v>
      </c>
      <c r="D37" s="38">
        <v>845</v>
      </c>
      <c r="E37" s="38">
        <v>885</v>
      </c>
      <c r="F37" s="39">
        <f>IF(D37&gt;0,100*E37/D37,0)</f>
        <v>104.73372781065089</v>
      </c>
      <c r="G37" s="40"/>
      <c r="H37" s="117">
        <v>21.976</v>
      </c>
      <c r="I37" s="118">
        <v>21.07</v>
      </c>
      <c r="J37" s="118">
        <v>22.325</v>
      </c>
      <c r="K37" s="41">
        <f>IF(I37&gt;0,100*J37/I37,0)</f>
        <v>105.9563360227812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356</v>
      </c>
      <c r="D39" s="38">
        <v>145</v>
      </c>
      <c r="E39" s="38">
        <v>145</v>
      </c>
      <c r="F39" s="39">
        <f>IF(D39&gt;0,100*E39/D39,0)</f>
        <v>100</v>
      </c>
      <c r="G39" s="40"/>
      <c r="H39" s="117">
        <v>5.125</v>
      </c>
      <c r="I39" s="118">
        <v>4.324</v>
      </c>
      <c r="J39" s="118">
        <v>4.94</v>
      </c>
      <c r="K39" s="41">
        <f>IF(I39&gt;0,100*J39/I39,0)</f>
        <v>114.24606845513415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18</v>
      </c>
      <c r="D41" s="30">
        <v>14</v>
      </c>
      <c r="E41" s="30">
        <v>10</v>
      </c>
      <c r="F41" s="31"/>
      <c r="G41" s="31"/>
      <c r="H41" s="116">
        <v>0.446</v>
      </c>
      <c r="I41" s="116">
        <v>0.287</v>
      </c>
      <c r="J41" s="116">
        <v>0.275</v>
      </c>
      <c r="K41" s="32"/>
    </row>
    <row r="42" spans="1:11" s="33" customFormat="1" ht="11.25" customHeight="1">
      <c r="A42" s="35" t="s">
        <v>32</v>
      </c>
      <c r="B42" s="29"/>
      <c r="C42" s="30">
        <v>80</v>
      </c>
      <c r="D42" s="30">
        <v>55</v>
      </c>
      <c r="E42" s="30">
        <v>75</v>
      </c>
      <c r="F42" s="31"/>
      <c r="G42" s="31"/>
      <c r="H42" s="116">
        <v>2.8</v>
      </c>
      <c r="I42" s="116">
        <v>1.65</v>
      </c>
      <c r="J42" s="116">
        <v>2.25</v>
      </c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25</v>
      </c>
      <c r="E43" s="30">
        <v>47</v>
      </c>
      <c r="F43" s="31"/>
      <c r="G43" s="31"/>
      <c r="H43" s="116">
        <v>0.7</v>
      </c>
      <c r="I43" s="116">
        <v>0.7</v>
      </c>
      <c r="J43" s="116">
        <v>1.316</v>
      </c>
      <c r="K43" s="32"/>
    </row>
    <row r="44" spans="1:11" s="33" customFormat="1" ht="11.25" customHeight="1">
      <c r="A44" s="35" t="s">
        <v>34</v>
      </c>
      <c r="B44" s="29"/>
      <c r="C44" s="30">
        <v>7</v>
      </c>
      <c r="D44" s="30">
        <v>7</v>
      </c>
      <c r="E44" s="30">
        <v>4</v>
      </c>
      <c r="F44" s="31"/>
      <c r="G44" s="31"/>
      <c r="H44" s="116">
        <v>0.385</v>
      </c>
      <c r="I44" s="116">
        <v>0.385</v>
      </c>
      <c r="J44" s="116">
        <v>0.2</v>
      </c>
      <c r="K44" s="32"/>
    </row>
    <row r="45" spans="1:11" s="33" customFormat="1" ht="11.25" customHeight="1">
      <c r="A45" s="35" t="s">
        <v>35</v>
      </c>
      <c r="B45" s="29"/>
      <c r="C45" s="30">
        <v>32</v>
      </c>
      <c r="D45" s="30">
        <v>32</v>
      </c>
      <c r="E45" s="30">
        <v>32</v>
      </c>
      <c r="F45" s="31"/>
      <c r="G45" s="31"/>
      <c r="H45" s="116">
        <v>0.96</v>
      </c>
      <c r="I45" s="116">
        <v>1.052</v>
      </c>
      <c r="J45" s="116">
        <v>1.024</v>
      </c>
      <c r="K45" s="32"/>
    </row>
    <row r="46" spans="1:11" s="33" customFormat="1" ht="11.25" customHeight="1">
      <c r="A46" s="35" t="s">
        <v>36</v>
      </c>
      <c r="B46" s="29"/>
      <c r="C46" s="30">
        <v>120</v>
      </c>
      <c r="D46" s="30">
        <v>118</v>
      </c>
      <c r="E46" s="30">
        <v>78</v>
      </c>
      <c r="F46" s="31"/>
      <c r="G46" s="31"/>
      <c r="H46" s="116">
        <v>4.8</v>
      </c>
      <c r="I46" s="116">
        <v>4.72</v>
      </c>
      <c r="J46" s="116">
        <v>3.12</v>
      </c>
      <c r="K46" s="32"/>
    </row>
    <row r="47" spans="1:11" s="33" customFormat="1" ht="11.25" customHeight="1">
      <c r="A47" s="35" t="s">
        <v>37</v>
      </c>
      <c r="B47" s="29"/>
      <c r="C47" s="30">
        <v>170</v>
      </c>
      <c r="D47" s="30">
        <v>155</v>
      </c>
      <c r="E47" s="30">
        <v>153</v>
      </c>
      <c r="F47" s="31"/>
      <c r="G47" s="31"/>
      <c r="H47" s="116">
        <v>4.76</v>
      </c>
      <c r="I47" s="116">
        <v>4.573</v>
      </c>
      <c r="J47" s="116">
        <v>4.693</v>
      </c>
      <c r="K47" s="32"/>
    </row>
    <row r="48" spans="1:11" s="33" customFormat="1" ht="11.25" customHeight="1">
      <c r="A48" s="35" t="s">
        <v>38</v>
      </c>
      <c r="B48" s="29"/>
      <c r="C48" s="30">
        <v>40</v>
      </c>
      <c r="D48" s="30">
        <v>40</v>
      </c>
      <c r="E48" s="30">
        <v>40</v>
      </c>
      <c r="F48" s="31"/>
      <c r="G48" s="31"/>
      <c r="H48" s="116">
        <v>1.4</v>
      </c>
      <c r="I48" s="116">
        <v>1.8</v>
      </c>
      <c r="J48" s="116">
        <v>1.4</v>
      </c>
      <c r="K48" s="32"/>
    </row>
    <row r="49" spans="1:11" s="33" customFormat="1" ht="11.25" customHeight="1">
      <c r="A49" s="35" t="s">
        <v>39</v>
      </c>
      <c r="B49" s="29"/>
      <c r="C49" s="30">
        <v>16</v>
      </c>
      <c r="D49" s="30">
        <v>3</v>
      </c>
      <c r="E49" s="30">
        <v>3</v>
      </c>
      <c r="F49" s="31"/>
      <c r="G49" s="31"/>
      <c r="H49" s="116">
        <v>0.576</v>
      </c>
      <c r="I49" s="116">
        <v>0.108</v>
      </c>
      <c r="J49" s="116">
        <v>0.108</v>
      </c>
      <c r="K49" s="32"/>
    </row>
    <row r="50" spans="1:11" s="42" customFormat="1" ht="11.25" customHeight="1">
      <c r="A50" s="43" t="s">
        <v>40</v>
      </c>
      <c r="B50" s="37"/>
      <c r="C50" s="38">
        <v>508</v>
      </c>
      <c r="D50" s="38">
        <v>449</v>
      </c>
      <c r="E50" s="38">
        <v>442</v>
      </c>
      <c r="F50" s="39">
        <f>IF(D50&gt;0,100*E50/D50,0)</f>
        <v>98.44097995545657</v>
      </c>
      <c r="G50" s="40"/>
      <c r="H50" s="117">
        <v>16.826999999999998</v>
      </c>
      <c r="I50" s="118">
        <v>15.275</v>
      </c>
      <c r="J50" s="118">
        <v>14.386000000000001</v>
      </c>
      <c r="K50" s="41">
        <f>IF(I50&gt;0,100*J50/I50,0)</f>
        <v>94.18003273322422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28</v>
      </c>
      <c r="D52" s="38">
        <v>37</v>
      </c>
      <c r="E52" s="38">
        <v>37</v>
      </c>
      <c r="F52" s="39">
        <f>IF(D52&gt;0,100*E52/D52,0)</f>
        <v>100</v>
      </c>
      <c r="G52" s="40"/>
      <c r="H52" s="117">
        <v>0.672</v>
      </c>
      <c r="I52" s="118">
        <v>0.887</v>
      </c>
      <c r="J52" s="118">
        <v>0.887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950</v>
      </c>
      <c r="D54" s="30">
        <v>1190</v>
      </c>
      <c r="E54" s="30">
        <v>1522</v>
      </c>
      <c r="F54" s="31"/>
      <c r="G54" s="31"/>
      <c r="H54" s="116">
        <v>71.25</v>
      </c>
      <c r="I54" s="116">
        <v>83.3</v>
      </c>
      <c r="J54" s="116">
        <v>68.49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>
        <v>24</v>
      </c>
      <c r="D56" s="30">
        <v>25</v>
      </c>
      <c r="E56" s="30">
        <v>20</v>
      </c>
      <c r="F56" s="31"/>
      <c r="G56" s="31"/>
      <c r="H56" s="116">
        <v>0.312</v>
      </c>
      <c r="I56" s="116">
        <v>0.32</v>
      </c>
      <c r="J56" s="116">
        <v>0.185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120</v>
      </c>
      <c r="D58" s="30">
        <v>108</v>
      </c>
      <c r="E58" s="30">
        <v>26</v>
      </c>
      <c r="F58" s="31"/>
      <c r="G58" s="31"/>
      <c r="H58" s="116">
        <v>3.06</v>
      </c>
      <c r="I58" s="116">
        <v>2.214</v>
      </c>
      <c r="J58" s="116">
        <v>0.585</v>
      </c>
      <c r="K58" s="32"/>
    </row>
    <row r="59" spans="1:11" s="42" customFormat="1" ht="11.25" customHeight="1">
      <c r="A59" s="36" t="s">
        <v>47</v>
      </c>
      <c r="B59" s="37"/>
      <c r="C59" s="38">
        <v>1094</v>
      </c>
      <c r="D59" s="38">
        <v>1323</v>
      </c>
      <c r="E59" s="38">
        <v>1568</v>
      </c>
      <c r="F59" s="39">
        <f>IF(D59&gt;0,100*E59/D59,0)</f>
        <v>118.51851851851852</v>
      </c>
      <c r="G59" s="40"/>
      <c r="H59" s="117">
        <v>74.622</v>
      </c>
      <c r="I59" s="118">
        <v>85.83399999999999</v>
      </c>
      <c r="J59" s="118">
        <v>69.25999999999999</v>
      </c>
      <c r="K59" s="41">
        <f>IF(I59&gt;0,100*J59/I59,0)</f>
        <v>80.69063541254049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857</v>
      </c>
      <c r="D61" s="30">
        <v>909</v>
      </c>
      <c r="E61" s="30">
        <v>850</v>
      </c>
      <c r="F61" s="31"/>
      <c r="G61" s="31"/>
      <c r="H61" s="116">
        <v>25.453</v>
      </c>
      <c r="I61" s="116">
        <v>27.606</v>
      </c>
      <c r="J61" s="116">
        <v>22.95</v>
      </c>
      <c r="K61" s="32"/>
    </row>
    <row r="62" spans="1:11" s="33" customFormat="1" ht="11.25" customHeight="1">
      <c r="A62" s="35" t="s">
        <v>49</v>
      </c>
      <c r="B62" s="29"/>
      <c r="C62" s="30">
        <v>697</v>
      </c>
      <c r="D62" s="30">
        <v>698</v>
      </c>
      <c r="E62" s="30">
        <v>680</v>
      </c>
      <c r="F62" s="31"/>
      <c r="G62" s="31"/>
      <c r="H62" s="116">
        <v>10.405</v>
      </c>
      <c r="I62" s="116">
        <v>17.28</v>
      </c>
      <c r="J62" s="116">
        <v>14.429</v>
      </c>
      <c r="K62" s="32"/>
    </row>
    <row r="63" spans="1:11" s="33" customFormat="1" ht="11.25" customHeight="1">
      <c r="A63" s="35" t="s">
        <v>50</v>
      </c>
      <c r="B63" s="29"/>
      <c r="C63" s="30">
        <v>416</v>
      </c>
      <c r="D63" s="30">
        <v>422</v>
      </c>
      <c r="E63" s="30">
        <v>438</v>
      </c>
      <c r="F63" s="31"/>
      <c r="G63" s="31"/>
      <c r="H63" s="116">
        <v>14.56</v>
      </c>
      <c r="I63" s="116">
        <v>14.7</v>
      </c>
      <c r="J63" s="116">
        <v>12.592</v>
      </c>
      <c r="K63" s="32"/>
    </row>
    <row r="64" spans="1:11" s="42" customFormat="1" ht="11.25" customHeight="1">
      <c r="A64" s="36" t="s">
        <v>51</v>
      </c>
      <c r="B64" s="37"/>
      <c r="C64" s="38">
        <v>1970</v>
      </c>
      <c r="D64" s="38">
        <v>2029</v>
      </c>
      <c r="E64" s="38">
        <v>1968</v>
      </c>
      <c r="F64" s="39">
        <f>IF(D64&gt;0,100*E64/D64,0)</f>
        <v>96.99359290290784</v>
      </c>
      <c r="G64" s="40"/>
      <c r="H64" s="117">
        <v>50.418</v>
      </c>
      <c r="I64" s="118">
        <v>59.586</v>
      </c>
      <c r="J64" s="118">
        <v>49.971</v>
      </c>
      <c r="K64" s="41">
        <f>IF(I64&gt;0,100*J64/I64,0)</f>
        <v>83.86365924881683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15060</v>
      </c>
      <c r="D66" s="38">
        <v>15050</v>
      </c>
      <c r="E66" s="38">
        <v>15628</v>
      </c>
      <c r="F66" s="39">
        <f>IF(D66&gt;0,100*E66/D66,0)</f>
        <v>103.84053156146179</v>
      </c>
      <c r="G66" s="40"/>
      <c r="H66" s="117">
        <v>375.627</v>
      </c>
      <c r="I66" s="118">
        <v>378.618</v>
      </c>
      <c r="J66" s="118">
        <v>392.779</v>
      </c>
      <c r="K66" s="41">
        <f>IF(I66&gt;0,100*J66/I66,0)</f>
        <v>103.74018139655273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>
        <v>6</v>
      </c>
      <c r="E68" s="30"/>
      <c r="F68" s="31"/>
      <c r="G68" s="31"/>
      <c r="H68" s="116"/>
      <c r="I68" s="116">
        <v>0.153</v>
      </c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>
        <v>2</v>
      </c>
      <c r="E69" s="30"/>
      <c r="F69" s="31"/>
      <c r="G69" s="31"/>
      <c r="H69" s="116"/>
      <c r="I69" s="116">
        <v>0.049</v>
      </c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>
        <v>8</v>
      </c>
      <c r="E70" s="38"/>
      <c r="F70" s="39"/>
      <c r="G70" s="40"/>
      <c r="H70" s="117"/>
      <c r="I70" s="118">
        <v>0.202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7048</v>
      </c>
      <c r="D72" s="30">
        <v>7104</v>
      </c>
      <c r="E72" s="30">
        <v>7263</v>
      </c>
      <c r="F72" s="31"/>
      <c r="G72" s="31"/>
      <c r="H72" s="116">
        <v>154.493</v>
      </c>
      <c r="I72" s="116">
        <v>155.862</v>
      </c>
      <c r="J72" s="116">
        <v>160.741</v>
      </c>
      <c r="K72" s="32"/>
    </row>
    <row r="73" spans="1:11" s="33" customFormat="1" ht="11.25" customHeight="1">
      <c r="A73" s="35" t="s">
        <v>57</v>
      </c>
      <c r="B73" s="29"/>
      <c r="C73" s="30">
        <v>98</v>
      </c>
      <c r="D73" s="30">
        <v>80</v>
      </c>
      <c r="E73" s="30">
        <v>80</v>
      </c>
      <c r="F73" s="31"/>
      <c r="G73" s="31"/>
      <c r="H73" s="116">
        <v>4.179</v>
      </c>
      <c r="I73" s="116">
        <v>3.085</v>
      </c>
      <c r="J73" s="116">
        <v>3.1</v>
      </c>
      <c r="K73" s="32"/>
    </row>
    <row r="74" spans="1:11" s="33" customFormat="1" ht="11.25" customHeight="1">
      <c r="A74" s="35" t="s">
        <v>58</v>
      </c>
      <c r="B74" s="29"/>
      <c r="C74" s="30">
        <v>253</v>
      </c>
      <c r="D74" s="30">
        <v>240</v>
      </c>
      <c r="E74" s="30">
        <v>235</v>
      </c>
      <c r="F74" s="31"/>
      <c r="G74" s="31"/>
      <c r="H74" s="116">
        <v>7.55</v>
      </c>
      <c r="I74" s="116">
        <v>5.97</v>
      </c>
      <c r="J74" s="116">
        <v>5.875</v>
      </c>
      <c r="K74" s="32"/>
    </row>
    <row r="75" spans="1:11" s="33" customFormat="1" ht="11.25" customHeight="1">
      <c r="A75" s="35" t="s">
        <v>59</v>
      </c>
      <c r="B75" s="29"/>
      <c r="C75" s="30">
        <v>3444</v>
      </c>
      <c r="D75" s="30">
        <v>3738</v>
      </c>
      <c r="E75" s="30">
        <v>3738</v>
      </c>
      <c r="F75" s="31"/>
      <c r="G75" s="31"/>
      <c r="H75" s="116">
        <v>110.525</v>
      </c>
      <c r="I75" s="116">
        <v>113.937</v>
      </c>
      <c r="J75" s="116">
        <v>113.93662699999999</v>
      </c>
      <c r="K75" s="32"/>
    </row>
    <row r="76" spans="1:11" s="33" customFormat="1" ht="11.25" customHeight="1">
      <c r="A76" s="35" t="s">
        <v>60</v>
      </c>
      <c r="B76" s="29"/>
      <c r="C76" s="30">
        <v>75</v>
      </c>
      <c r="D76" s="30">
        <v>100</v>
      </c>
      <c r="E76" s="30">
        <v>135</v>
      </c>
      <c r="F76" s="31"/>
      <c r="G76" s="31"/>
      <c r="H76" s="116">
        <v>1.5</v>
      </c>
      <c r="I76" s="116">
        <v>2</v>
      </c>
      <c r="J76" s="116">
        <v>2.43</v>
      </c>
      <c r="K76" s="32"/>
    </row>
    <row r="77" spans="1:11" s="33" customFormat="1" ht="11.25" customHeight="1">
      <c r="A77" s="35" t="s">
        <v>61</v>
      </c>
      <c r="B77" s="29"/>
      <c r="C77" s="30">
        <v>55</v>
      </c>
      <c r="D77" s="30">
        <v>56</v>
      </c>
      <c r="E77" s="30">
        <v>42</v>
      </c>
      <c r="F77" s="31"/>
      <c r="G77" s="31"/>
      <c r="H77" s="116">
        <v>1.32</v>
      </c>
      <c r="I77" s="116">
        <v>1.3</v>
      </c>
      <c r="J77" s="116">
        <v>1.021</v>
      </c>
      <c r="K77" s="32"/>
    </row>
    <row r="78" spans="1:11" s="33" customFormat="1" ht="11.25" customHeight="1">
      <c r="A78" s="35" t="s">
        <v>62</v>
      </c>
      <c r="B78" s="29"/>
      <c r="C78" s="30">
        <v>308</v>
      </c>
      <c r="D78" s="30">
        <v>263</v>
      </c>
      <c r="E78" s="30">
        <v>260</v>
      </c>
      <c r="F78" s="31"/>
      <c r="G78" s="31"/>
      <c r="H78" s="116">
        <v>7.944</v>
      </c>
      <c r="I78" s="116">
        <v>6.774</v>
      </c>
      <c r="J78" s="116">
        <v>6.696</v>
      </c>
      <c r="K78" s="32"/>
    </row>
    <row r="79" spans="1:11" s="33" customFormat="1" ht="11.25" customHeight="1">
      <c r="A79" s="35" t="s">
        <v>63</v>
      </c>
      <c r="B79" s="29"/>
      <c r="C79" s="30">
        <v>147</v>
      </c>
      <c r="D79" s="30">
        <v>150</v>
      </c>
      <c r="E79" s="30">
        <v>152</v>
      </c>
      <c r="F79" s="31"/>
      <c r="G79" s="31"/>
      <c r="H79" s="116">
        <v>2.89</v>
      </c>
      <c r="I79" s="116">
        <v>3.6</v>
      </c>
      <c r="J79" s="116">
        <v>3.637</v>
      </c>
      <c r="K79" s="32"/>
    </row>
    <row r="80" spans="1:11" s="42" customFormat="1" ht="11.25" customHeight="1">
      <c r="A80" s="43" t="s">
        <v>64</v>
      </c>
      <c r="B80" s="37"/>
      <c r="C80" s="38">
        <v>11428</v>
      </c>
      <c r="D80" s="38">
        <v>11731</v>
      </c>
      <c r="E80" s="38">
        <v>11905</v>
      </c>
      <c r="F80" s="39">
        <f>IF(D80&gt;0,100*E80/D80,0)</f>
        <v>101.4832495098457</v>
      </c>
      <c r="G80" s="40"/>
      <c r="H80" s="117">
        <v>290.401</v>
      </c>
      <c r="I80" s="118">
        <v>292.528</v>
      </c>
      <c r="J80" s="118">
        <v>297.43662700000004</v>
      </c>
      <c r="K80" s="41">
        <f>IF(I80&gt;0,100*J80/I80,0)</f>
        <v>101.67800244762896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265</v>
      </c>
      <c r="D82" s="30">
        <v>283</v>
      </c>
      <c r="E82" s="30">
        <v>283</v>
      </c>
      <c r="F82" s="31"/>
      <c r="G82" s="31"/>
      <c r="H82" s="116">
        <v>9.004</v>
      </c>
      <c r="I82" s="116">
        <v>9.603</v>
      </c>
      <c r="J82" s="116">
        <v>9.603</v>
      </c>
      <c r="K82" s="32"/>
    </row>
    <row r="83" spans="1:11" s="33" customFormat="1" ht="11.25" customHeight="1">
      <c r="A83" s="35" t="s">
        <v>66</v>
      </c>
      <c r="B83" s="29"/>
      <c r="C83" s="30">
        <v>292</v>
      </c>
      <c r="D83" s="30">
        <v>292</v>
      </c>
      <c r="E83" s="30">
        <v>300</v>
      </c>
      <c r="F83" s="31"/>
      <c r="G83" s="31"/>
      <c r="H83" s="116">
        <v>5.856</v>
      </c>
      <c r="I83" s="116">
        <v>5.856</v>
      </c>
      <c r="J83" s="116">
        <v>5.85</v>
      </c>
      <c r="K83" s="32"/>
    </row>
    <row r="84" spans="1:11" s="42" customFormat="1" ht="11.25" customHeight="1">
      <c r="A84" s="36" t="s">
        <v>67</v>
      </c>
      <c r="B84" s="37"/>
      <c r="C84" s="38">
        <v>557</v>
      </c>
      <c r="D84" s="38">
        <v>575</v>
      </c>
      <c r="E84" s="38">
        <v>583</v>
      </c>
      <c r="F84" s="39">
        <f>IF(D84&gt;0,100*E84/D84,0)</f>
        <v>101.3913043478261</v>
      </c>
      <c r="G84" s="40"/>
      <c r="H84" s="117">
        <v>14.86</v>
      </c>
      <c r="I84" s="118">
        <v>15.459</v>
      </c>
      <c r="J84" s="118">
        <v>15.453</v>
      </c>
      <c r="K84" s="41">
        <f>IF(I84&gt;0,100*J84/I84,0)</f>
        <v>99.96118765767514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33924</v>
      </c>
      <c r="D87" s="53">
        <v>34314</v>
      </c>
      <c r="E87" s="53">
        <v>35371</v>
      </c>
      <c r="F87" s="54">
        <f>IF(D87&gt;0,100*E87/D87,0)</f>
        <v>103.08037535699714</v>
      </c>
      <c r="G87" s="40"/>
      <c r="H87" s="121">
        <v>904.889</v>
      </c>
      <c r="I87" s="122">
        <v>927.3779999999999</v>
      </c>
      <c r="J87" s="122">
        <v>924.648627</v>
      </c>
      <c r="K87" s="54">
        <f>IF(I87&gt;0,100*J87/I87,0)</f>
        <v>99.7056892658657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="70" zoomScaleNormal="70" zoomScalePageLayoutView="0" workbookViewId="0" topLeftCell="A1">
      <selection activeCell="C70" sqref="C70:K7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12</v>
      </c>
      <c r="D9" s="30">
        <v>8</v>
      </c>
      <c r="E9" s="30">
        <v>8</v>
      </c>
      <c r="F9" s="31"/>
      <c r="G9" s="31"/>
      <c r="H9" s="116">
        <v>1.397</v>
      </c>
      <c r="I9" s="116">
        <v>0.555</v>
      </c>
      <c r="J9" s="116">
        <v>0.565</v>
      </c>
      <c r="K9" s="32"/>
    </row>
    <row r="10" spans="1:11" s="33" customFormat="1" ht="11.25" customHeight="1">
      <c r="A10" s="35" t="s">
        <v>9</v>
      </c>
      <c r="B10" s="29"/>
      <c r="C10" s="30">
        <v>4</v>
      </c>
      <c r="D10" s="30">
        <v>4</v>
      </c>
      <c r="E10" s="30">
        <v>4</v>
      </c>
      <c r="F10" s="31"/>
      <c r="G10" s="31"/>
      <c r="H10" s="116">
        <v>0.357</v>
      </c>
      <c r="I10" s="116">
        <v>0.208</v>
      </c>
      <c r="J10" s="116">
        <v>0.32</v>
      </c>
      <c r="K10" s="32"/>
    </row>
    <row r="11" spans="1:11" s="33" customFormat="1" ht="11.25" customHeight="1">
      <c r="A11" s="28" t="s">
        <v>10</v>
      </c>
      <c r="B11" s="29"/>
      <c r="C11" s="30">
        <v>4</v>
      </c>
      <c r="D11" s="30">
        <v>4</v>
      </c>
      <c r="E11" s="30">
        <v>4</v>
      </c>
      <c r="F11" s="31"/>
      <c r="G11" s="31"/>
      <c r="H11" s="116">
        <v>0.401</v>
      </c>
      <c r="I11" s="116">
        <v>0.331</v>
      </c>
      <c r="J11" s="116">
        <v>0.352</v>
      </c>
      <c r="K11" s="32"/>
    </row>
    <row r="12" spans="1:11" s="33" customFormat="1" ht="11.25" customHeight="1">
      <c r="A12" s="35" t="s">
        <v>11</v>
      </c>
      <c r="B12" s="29"/>
      <c r="C12" s="30">
        <v>16</v>
      </c>
      <c r="D12" s="30">
        <v>10</v>
      </c>
      <c r="E12" s="30">
        <v>10</v>
      </c>
      <c r="F12" s="31"/>
      <c r="G12" s="31"/>
      <c r="H12" s="116">
        <v>1.254</v>
      </c>
      <c r="I12" s="116">
        <v>0.81</v>
      </c>
      <c r="J12" s="116">
        <v>0.925</v>
      </c>
      <c r="K12" s="32"/>
    </row>
    <row r="13" spans="1:11" s="42" customFormat="1" ht="11.25" customHeight="1">
      <c r="A13" s="36" t="s">
        <v>12</v>
      </c>
      <c r="B13" s="37"/>
      <c r="C13" s="38">
        <v>36</v>
      </c>
      <c r="D13" s="38">
        <v>26</v>
      </c>
      <c r="E13" s="38">
        <v>26</v>
      </c>
      <c r="F13" s="39">
        <f>IF(D13&gt;0,100*E13/D13,0)</f>
        <v>100</v>
      </c>
      <c r="G13" s="40"/>
      <c r="H13" s="117">
        <v>3.4090000000000003</v>
      </c>
      <c r="I13" s="118">
        <v>1.9040000000000001</v>
      </c>
      <c r="J13" s="118">
        <v>2.162</v>
      </c>
      <c r="K13" s="41">
        <f>IF(I13&gt;0,100*J13/I13,0)</f>
        <v>113.55042016806722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16">
        <v>0.05</v>
      </c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>
        <v>5</v>
      </c>
      <c r="E20" s="30">
        <v>5</v>
      </c>
      <c r="F20" s="31"/>
      <c r="G20" s="31"/>
      <c r="H20" s="116">
        <v>0.286</v>
      </c>
      <c r="I20" s="116">
        <v>0.286</v>
      </c>
      <c r="J20" s="116">
        <v>0.286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6</v>
      </c>
      <c r="D22" s="38">
        <v>5</v>
      </c>
      <c r="E22" s="38">
        <v>5</v>
      </c>
      <c r="F22" s="39">
        <f>IF(D22&gt;0,100*E22/D22,0)</f>
        <v>100</v>
      </c>
      <c r="G22" s="40"/>
      <c r="H22" s="117">
        <v>0.33599999999999997</v>
      </c>
      <c r="I22" s="118">
        <v>0.286</v>
      </c>
      <c r="J22" s="118">
        <v>0.286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>
        <v>3</v>
      </c>
      <c r="F29" s="31"/>
      <c r="G29" s="31"/>
      <c r="H29" s="116"/>
      <c r="I29" s="116">
        <v>0.069</v>
      </c>
      <c r="J29" s="116">
        <v>0.207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>
        <v>3</v>
      </c>
      <c r="F31" s="39">
        <f>IF(D31&gt;0,100*E31/D31,0)</f>
        <v>300</v>
      </c>
      <c r="G31" s="40"/>
      <c r="H31" s="117"/>
      <c r="I31" s="118">
        <v>0.069</v>
      </c>
      <c r="J31" s="118">
        <v>0.207</v>
      </c>
      <c r="K31" s="41">
        <f>IF(I31&gt;0,100*J31/I31,0)</f>
        <v>299.99999999999994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16">
        <v>1.667</v>
      </c>
      <c r="I33" s="116">
        <v>1.6</v>
      </c>
      <c r="J33" s="116">
        <v>1.6</v>
      </c>
      <c r="K33" s="32"/>
    </row>
    <row r="34" spans="1:11" s="33" customFormat="1" ht="11.25" customHeight="1">
      <c r="A34" s="35" t="s">
        <v>26</v>
      </c>
      <c r="B34" s="29"/>
      <c r="C34" s="30">
        <v>29</v>
      </c>
      <c r="D34" s="30">
        <v>28</v>
      </c>
      <c r="E34" s="30">
        <v>28</v>
      </c>
      <c r="F34" s="31"/>
      <c r="G34" s="31"/>
      <c r="H34" s="116">
        <v>1.049</v>
      </c>
      <c r="I34" s="116">
        <v>0.975</v>
      </c>
      <c r="J34" s="116">
        <v>0.975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>
        <v>8</v>
      </c>
      <c r="D36" s="30">
        <v>8</v>
      </c>
      <c r="E36" s="30">
        <v>8</v>
      </c>
      <c r="F36" s="31"/>
      <c r="G36" s="31"/>
      <c r="H36" s="116">
        <v>0.56</v>
      </c>
      <c r="I36" s="116">
        <v>0.288</v>
      </c>
      <c r="J36" s="116">
        <v>0.28</v>
      </c>
      <c r="K36" s="32"/>
    </row>
    <row r="37" spans="1:11" s="42" customFormat="1" ht="11.25" customHeight="1">
      <c r="A37" s="36" t="s">
        <v>29</v>
      </c>
      <c r="B37" s="37"/>
      <c r="C37" s="38">
        <v>67</v>
      </c>
      <c r="D37" s="38">
        <v>66</v>
      </c>
      <c r="E37" s="38">
        <v>66</v>
      </c>
      <c r="F37" s="39">
        <f>IF(D37&gt;0,100*E37/D37,0)</f>
        <v>100</v>
      </c>
      <c r="G37" s="40"/>
      <c r="H37" s="117">
        <v>3.2760000000000002</v>
      </c>
      <c r="I37" s="118">
        <v>2.863</v>
      </c>
      <c r="J37" s="118">
        <v>2.855</v>
      </c>
      <c r="K37" s="41">
        <f>IF(I37&gt;0,100*J37/I37,0)</f>
        <v>99.7205728257073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43</v>
      </c>
      <c r="D39" s="38">
        <v>54</v>
      </c>
      <c r="E39" s="38">
        <v>74</v>
      </c>
      <c r="F39" s="39">
        <f>IF(D39&gt;0,100*E39/D39,0)</f>
        <v>137.03703703703704</v>
      </c>
      <c r="G39" s="40"/>
      <c r="H39" s="117">
        <v>1.603</v>
      </c>
      <c r="I39" s="118">
        <v>2</v>
      </c>
      <c r="J39" s="118">
        <v>2.75</v>
      </c>
      <c r="K39" s="41">
        <f>IF(I39&gt;0,100*J39/I39,0)</f>
        <v>137.5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17">
        <v>0.093</v>
      </c>
      <c r="I52" s="118">
        <v>0.093</v>
      </c>
      <c r="J52" s="118">
        <v>0.093</v>
      </c>
      <c r="K52" s="41">
        <f>IF(I52&gt;0,100*J52/I52,0)</f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141</v>
      </c>
      <c r="D61" s="30">
        <v>140</v>
      </c>
      <c r="E61" s="30">
        <v>140</v>
      </c>
      <c r="F61" s="31"/>
      <c r="G61" s="31"/>
      <c r="H61" s="116">
        <v>11.28</v>
      </c>
      <c r="I61" s="116">
        <v>12.5</v>
      </c>
      <c r="J61" s="116">
        <v>12.5</v>
      </c>
      <c r="K61" s="32"/>
    </row>
    <row r="62" spans="1:11" s="33" customFormat="1" ht="11.25" customHeight="1">
      <c r="A62" s="35" t="s">
        <v>49</v>
      </c>
      <c r="B62" s="29"/>
      <c r="C62" s="30">
        <v>60</v>
      </c>
      <c r="D62" s="30">
        <v>60</v>
      </c>
      <c r="E62" s="30">
        <v>60</v>
      </c>
      <c r="F62" s="31"/>
      <c r="G62" s="31"/>
      <c r="H62" s="116">
        <v>1.882</v>
      </c>
      <c r="I62" s="116">
        <v>1.882</v>
      </c>
      <c r="J62" s="116">
        <v>1.882</v>
      </c>
      <c r="K62" s="32"/>
    </row>
    <row r="63" spans="1:11" s="33" customFormat="1" ht="11.25" customHeight="1">
      <c r="A63" s="35" t="s">
        <v>50</v>
      </c>
      <c r="B63" s="29"/>
      <c r="C63" s="30">
        <v>10</v>
      </c>
      <c r="D63" s="30">
        <v>19</v>
      </c>
      <c r="E63" s="30">
        <v>19</v>
      </c>
      <c r="F63" s="31"/>
      <c r="G63" s="31"/>
      <c r="H63" s="116">
        <v>0.59</v>
      </c>
      <c r="I63" s="116">
        <v>0.85</v>
      </c>
      <c r="J63" s="116">
        <v>0.874</v>
      </c>
      <c r="K63" s="32"/>
    </row>
    <row r="64" spans="1:11" s="42" customFormat="1" ht="11.25" customHeight="1">
      <c r="A64" s="36" t="s">
        <v>51</v>
      </c>
      <c r="B64" s="37"/>
      <c r="C64" s="38">
        <v>211</v>
      </c>
      <c r="D64" s="38">
        <v>219</v>
      </c>
      <c r="E64" s="38">
        <v>219</v>
      </c>
      <c r="F64" s="39">
        <f>IF(D64&gt;0,100*E64/D64,0)</f>
        <v>100</v>
      </c>
      <c r="G64" s="40"/>
      <c r="H64" s="117">
        <v>13.751999999999999</v>
      </c>
      <c r="I64" s="118">
        <v>15.232</v>
      </c>
      <c r="J64" s="118">
        <v>15.256</v>
      </c>
      <c r="K64" s="41">
        <f>IF(I64&gt;0,100*J64/I64,0)</f>
        <v>100.15756302521008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921</v>
      </c>
      <c r="D66" s="38">
        <v>958</v>
      </c>
      <c r="E66" s="38">
        <v>921</v>
      </c>
      <c r="F66" s="39">
        <f>IF(D66&gt;0,100*E66/D66,0)</f>
        <v>96.13778705636743</v>
      </c>
      <c r="G66" s="40"/>
      <c r="H66" s="117">
        <v>115.052</v>
      </c>
      <c r="I66" s="118">
        <v>129.261</v>
      </c>
      <c r="J66" s="118">
        <v>111.441</v>
      </c>
      <c r="K66" s="41">
        <f>IF(I66&gt;0,100*J66/I66,0)</f>
        <v>86.21393923921369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7000</v>
      </c>
      <c r="D72" s="30">
        <v>7450</v>
      </c>
      <c r="E72" s="30">
        <v>7450</v>
      </c>
      <c r="F72" s="31"/>
      <c r="G72" s="31"/>
      <c r="H72" s="116">
        <v>659.787</v>
      </c>
      <c r="I72" s="116">
        <v>711.583</v>
      </c>
      <c r="J72" s="116">
        <v>686.889</v>
      </c>
      <c r="K72" s="32"/>
    </row>
    <row r="73" spans="1:11" s="33" customFormat="1" ht="11.25" customHeight="1">
      <c r="A73" s="35" t="s">
        <v>57</v>
      </c>
      <c r="B73" s="29"/>
      <c r="C73" s="30">
        <v>370</v>
      </c>
      <c r="D73" s="30">
        <v>325</v>
      </c>
      <c r="E73" s="30">
        <v>385</v>
      </c>
      <c r="F73" s="31"/>
      <c r="G73" s="31"/>
      <c r="H73" s="116">
        <v>13.323</v>
      </c>
      <c r="I73" s="116">
        <v>11.925</v>
      </c>
      <c r="J73" s="116">
        <v>11.925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/>
      <c r="I74" s="116"/>
      <c r="J74" s="116"/>
      <c r="K74" s="32"/>
    </row>
    <row r="75" spans="1:11" s="33" customFormat="1" ht="11.25" customHeight="1">
      <c r="A75" s="35" t="s">
        <v>59</v>
      </c>
      <c r="B75" s="29"/>
      <c r="C75" s="30">
        <v>1324</v>
      </c>
      <c r="D75" s="30">
        <v>1324</v>
      </c>
      <c r="E75" s="30">
        <v>1324</v>
      </c>
      <c r="F75" s="31"/>
      <c r="G75" s="31"/>
      <c r="H75" s="116">
        <v>134.337</v>
      </c>
      <c r="I75" s="116">
        <v>134.33695799999998</v>
      </c>
      <c r="J75" s="116">
        <v>134.33695799999998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15</v>
      </c>
      <c r="F76" s="31"/>
      <c r="G76" s="31"/>
      <c r="H76" s="116">
        <v>0.525</v>
      </c>
      <c r="I76" s="116">
        <v>0.595</v>
      </c>
      <c r="J76" s="116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>
        <v>372</v>
      </c>
      <c r="D78" s="30">
        <v>400</v>
      </c>
      <c r="E78" s="30">
        <v>380</v>
      </c>
      <c r="F78" s="31"/>
      <c r="G78" s="31"/>
      <c r="H78" s="116">
        <v>25.015</v>
      </c>
      <c r="I78" s="116">
        <v>29.232</v>
      </c>
      <c r="J78" s="116">
        <v>26.6</v>
      </c>
      <c r="K78" s="32"/>
    </row>
    <row r="79" spans="1:11" s="33" customFormat="1" ht="11.25" customHeight="1">
      <c r="A79" s="35" t="s">
        <v>63</v>
      </c>
      <c r="B79" s="29"/>
      <c r="C79" s="30">
        <v>45</v>
      </c>
      <c r="D79" s="30">
        <v>45</v>
      </c>
      <c r="E79" s="30">
        <v>45</v>
      </c>
      <c r="F79" s="31"/>
      <c r="G79" s="31"/>
      <c r="H79" s="116">
        <v>3.823</v>
      </c>
      <c r="I79" s="116">
        <v>4.25</v>
      </c>
      <c r="J79" s="116">
        <v>3.825</v>
      </c>
      <c r="K79" s="32"/>
    </row>
    <row r="80" spans="1:11" s="42" customFormat="1" ht="11.25" customHeight="1">
      <c r="A80" s="43" t="s">
        <v>64</v>
      </c>
      <c r="B80" s="37"/>
      <c r="C80" s="38">
        <v>9126</v>
      </c>
      <c r="D80" s="38">
        <v>9561</v>
      </c>
      <c r="E80" s="38">
        <v>9599</v>
      </c>
      <c r="F80" s="39">
        <f>IF(D80&gt;0,100*E80/D80,0)</f>
        <v>100.39744796569397</v>
      </c>
      <c r="G80" s="40"/>
      <c r="H80" s="117">
        <v>836.81</v>
      </c>
      <c r="I80" s="118">
        <v>891.9219579999999</v>
      </c>
      <c r="J80" s="118">
        <v>863.575958</v>
      </c>
      <c r="K80" s="41">
        <f>IF(I80&gt;0,100*J80/I80,0)</f>
        <v>96.8219192558549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319</v>
      </c>
      <c r="D82" s="30">
        <v>319</v>
      </c>
      <c r="E82" s="30">
        <v>328</v>
      </c>
      <c r="F82" s="31"/>
      <c r="G82" s="31"/>
      <c r="H82" s="116">
        <v>35.356</v>
      </c>
      <c r="I82" s="116">
        <v>35.042</v>
      </c>
      <c r="J82" s="116">
        <v>36.351</v>
      </c>
      <c r="K82" s="32"/>
    </row>
    <row r="83" spans="1:11" s="33" customFormat="1" ht="11.25" customHeight="1">
      <c r="A83" s="35" t="s">
        <v>66</v>
      </c>
      <c r="B83" s="29"/>
      <c r="C83" s="30">
        <v>95</v>
      </c>
      <c r="D83" s="30">
        <v>87</v>
      </c>
      <c r="E83" s="30">
        <v>95</v>
      </c>
      <c r="F83" s="31"/>
      <c r="G83" s="31"/>
      <c r="H83" s="116">
        <v>8.199</v>
      </c>
      <c r="I83" s="116">
        <v>5.9</v>
      </c>
      <c r="J83" s="116">
        <v>6.443</v>
      </c>
      <c r="K83" s="32"/>
    </row>
    <row r="84" spans="1:11" s="42" customFormat="1" ht="11.25" customHeight="1">
      <c r="A84" s="36" t="s">
        <v>67</v>
      </c>
      <c r="B84" s="37"/>
      <c r="C84" s="38">
        <v>414</v>
      </c>
      <c r="D84" s="38">
        <v>406</v>
      </c>
      <c r="E84" s="38">
        <v>423</v>
      </c>
      <c r="F84" s="39">
        <f>IF(D84&gt;0,100*E84/D84,0)</f>
        <v>104.1871921182266</v>
      </c>
      <c r="G84" s="40"/>
      <c r="H84" s="117">
        <v>43.555</v>
      </c>
      <c r="I84" s="118">
        <v>40.942</v>
      </c>
      <c r="J84" s="118">
        <v>42.794</v>
      </c>
      <c r="K84" s="41">
        <f>IF(I84&gt;0,100*J84/I84,0)</f>
        <v>104.52347222900688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10825</v>
      </c>
      <c r="D87" s="53">
        <v>11297</v>
      </c>
      <c r="E87" s="53">
        <v>11337</v>
      </c>
      <c r="F87" s="54">
        <f>IF(D87&gt;0,100*E87/D87,0)</f>
        <v>100.35407630344339</v>
      </c>
      <c r="G87" s="40"/>
      <c r="H87" s="121">
        <v>1017.8859999999999</v>
      </c>
      <c r="I87" s="122">
        <v>1084.571958</v>
      </c>
      <c r="J87" s="122">
        <v>1041.4199580000002</v>
      </c>
      <c r="K87" s="54">
        <f>IF(I87&gt;0,100*J87/I87,0)</f>
        <v>96.0212875059416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8"/>
  <sheetViews>
    <sheetView view="pageBreakPreview" zoomScale="60" zoomScalePageLayoutView="0" workbookViewId="0" topLeftCell="A13">
      <selection activeCell="F61" sqref="F61"/>
    </sheetView>
  </sheetViews>
  <sheetFormatPr defaultColWidth="11.421875" defaultRowHeight="12.75"/>
  <cols>
    <col min="5" max="5" width="1.8515625" style="0" customWidth="1"/>
  </cols>
  <sheetData>
    <row r="1" spans="1:9" ht="12">
      <c r="A1" s="96"/>
      <c r="B1" s="96"/>
      <c r="C1" s="96"/>
      <c r="D1" s="96"/>
      <c r="E1" s="96"/>
      <c r="F1" s="96"/>
      <c r="G1" s="96"/>
      <c r="H1" s="96"/>
      <c r="I1" s="96"/>
    </row>
    <row r="2" spans="1:9" ht="12">
      <c r="A2" s="96"/>
      <c r="B2" s="96"/>
      <c r="C2" s="96"/>
      <c r="D2" s="96"/>
      <c r="E2" s="96"/>
      <c r="F2" s="96"/>
      <c r="G2" s="96"/>
      <c r="H2" s="96"/>
      <c r="I2" s="96"/>
    </row>
    <row r="3" spans="1:9" ht="15">
      <c r="A3" s="182" t="s">
        <v>214</v>
      </c>
      <c r="B3" s="182"/>
      <c r="C3" s="182"/>
      <c r="D3" s="182"/>
      <c r="E3" s="182"/>
      <c r="F3" s="182"/>
      <c r="G3" s="182"/>
      <c r="H3" s="182"/>
      <c r="I3" s="182"/>
    </row>
    <row r="4" spans="1:9" ht="12">
      <c r="A4" s="96"/>
      <c r="B4" s="96"/>
      <c r="C4" s="96"/>
      <c r="D4" s="96"/>
      <c r="E4" s="96"/>
      <c r="F4" s="96"/>
      <c r="G4" s="96"/>
      <c r="H4" s="96"/>
      <c r="I4" s="96"/>
    </row>
    <row r="5" spans="1:9" ht="12">
      <c r="A5" s="96"/>
      <c r="B5" s="96"/>
      <c r="C5" s="96"/>
      <c r="D5" s="96"/>
      <c r="E5" s="96"/>
      <c r="F5" s="96"/>
      <c r="G5" s="96"/>
      <c r="H5" s="96"/>
      <c r="I5" s="96"/>
    </row>
    <row r="6" spans="1:9" ht="12">
      <c r="A6" s="96"/>
      <c r="B6" s="96"/>
      <c r="C6" s="96"/>
      <c r="D6" s="96"/>
      <c r="E6" s="96"/>
      <c r="F6" s="96"/>
      <c r="G6" s="96"/>
      <c r="H6" s="96"/>
      <c r="I6" s="96"/>
    </row>
    <row r="7" spans="1:9" ht="12">
      <c r="A7" s="97" t="s">
        <v>215</v>
      </c>
      <c r="B7" s="98"/>
      <c r="C7" s="98"/>
      <c r="D7" s="99"/>
      <c r="E7" s="99"/>
      <c r="F7" s="99"/>
      <c r="G7" s="99"/>
      <c r="H7" s="99"/>
      <c r="I7" s="99"/>
    </row>
    <row r="8" spans="1:9" ht="12">
      <c r="A8" s="96"/>
      <c r="B8" s="96"/>
      <c r="C8" s="96"/>
      <c r="D8" s="96"/>
      <c r="E8" s="96"/>
      <c r="F8" s="96"/>
      <c r="G8" s="96"/>
      <c r="H8" s="96"/>
      <c r="I8" s="96"/>
    </row>
    <row r="9" spans="1:9" ht="12">
      <c r="A9" s="100" t="s">
        <v>216</v>
      </c>
      <c r="B9" s="96"/>
      <c r="C9" s="96"/>
      <c r="D9" s="96"/>
      <c r="E9" s="96"/>
      <c r="F9" s="96"/>
      <c r="G9" s="96"/>
      <c r="H9" s="96"/>
      <c r="I9" s="96"/>
    </row>
    <row r="10" spans="1:9" ht="12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">
      <c r="A11" s="101"/>
      <c r="B11" s="102"/>
      <c r="C11" s="102"/>
      <c r="D11" s="103" t="s">
        <v>217</v>
      </c>
      <c r="E11" s="104"/>
      <c r="F11" s="101"/>
      <c r="G11" s="102"/>
      <c r="H11" s="102"/>
      <c r="I11" s="103" t="s">
        <v>217</v>
      </c>
    </row>
    <row r="12" spans="1:9" ht="12">
      <c r="A12" s="105"/>
      <c r="B12" s="106"/>
      <c r="C12" s="106"/>
      <c r="D12" s="107"/>
      <c r="E12" s="108"/>
      <c r="F12" s="105"/>
      <c r="G12" s="106"/>
      <c r="H12" s="106"/>
      <c r="I12" s="107"/>
    </row>
    <row r="13" spans="1:9" ht="5.25" customHeight="1">
      <c r="A13" s="109"/>
      <c r="B13" s="110"/>
      <c r="C13" s="110"/>
      <c r="D13" s="111"/>
      <c r="E13" s="108"/>
      <c r="F13" s="109"/>
      <c r="G13" s="110"/>
      <c r="H13" s="110"/>
      <c r="I13" s="111"/>
    </row>
    <row r="14" spans="1:9" ht="12">
      <c r="A14" s="105" t="s">
        <v>218</v>
      </c>
      <c r="B14" s="106"/>
      <c r="C14" s="106"/>
      <c r="D14" s="107">
        <v>9</v>
      </c>
      <c r="E14" s="108"/>
      <c r="F14" s="105" t="s">
        <v>250</v>
      </c>
      <c r="G14" s="106"/>
      <c r="H14" s="106"/>
      <c r="I14" s="107">
        <v>41</v>
      </c>
    </row>
    <row r="15" spans="1:9" ht="5.25" customHeight="1">
      <c r="A15" s="109"/>
      <c r="B15" s="110"/>
      <c r="C15" s="110"/>
      <c r="D15" s="111"/>
      <c r="E15" s="108"/>
      <c r="F15" s="109"/>
      <c r="G15" s="110"/>
      <c r="H15" s="110"/>
      <c r="I15" s="111"/>
    </row>
    <row r="16" spans="1:9" ht="12">
      <c r="A16" s="105" t="s">
        <v>219</v>
      </c>
      <c r="B16" s="106"/>
      <c r="C16" s="106"/>
      <c r="D16" s="107">
        <v>10</v>
      </c>
      <c r="E16" s="108"/>
      <c r="F16" s="105" t="s">
        <v>251</v>
      </c>
      <c r="G16" s="106"/>
      <c r="H16" s="106"/>
      <c r="I16" s="107">
        <v>42</v>
      </c>
    </row>
    <row r="17" spans="1:9" ht="5.25" customHeight="1">
      <c r="A17" s="109"/>
      <c r="B17" s="110"/>
      <c r="C17" s="110"/>
      <c r="D17" s="111"/>
      <c r="E17" s="108"/>
      <c r="F17" s="109"/>
      <c r="G17" s="110"/>
      <c r="H17" s="110"/>
      <c r="I17" s="111"/>
    </row>
    <row r="18" spans="1:9" ht="12">
      <c r="A18" s="105" t="s">
        <v>220</v>
      </c>
      <c r="B18" s="106"/>
      <c r="C18" s="106"/>
      <c r="D18" s="107">
        <v>11</v>
      </c>
      <c r="E18" s="108"/>
      <c r="F18" s="105" t="s">
        <v>252</v>
      </c>
      <c r="G18" s="106"/>
      <c r="H18" s="106"/>
      <c r="I18" s="107"/>
    </row>
    <row r="19" spans="1:9" ht="5.25" customHeight="1">
      <c r="A19" s="109"/>
      <c r="B19" s="110"/>
      <c r="C19" s="110"/>
      <c r="D19" s="111"/>
      <c r="E19" s="108"/>
      <c r="F19" s="109"/>
      <c r="G19" s="110"/>
      <c r="H19" s="110"/>
      <c r="I19" s="111"/>
    </row>
    <row r="20" spans="1:9" ht="12">
      <c r="A20" s="105" t="s">
        <v>221</v>
      </c>
      <c r="B20" s="106"/>
      <c r="C20" s="106"/>
      <c r="D20" s="107">
        <v>12</v>
      </c>
      <c r="E20" s="108"/>
      <c r="F20" s="105"/>
      <c r="G20" s="106"/>
      <c r="H20" s="106"/>
      <c r="I20" s="107"/>
    </row>
    <row r="21" spans="1:9" ht="5.25" customHeight="1">
      <c r="A21" s="109"/>
      <c r="B21" s="110"/>
      <c r="C21" s="110"/>
      <c r="D21" s="111"/>
      <c r="E21" s="108"/>
      <c r="F21" s="109"/>
      <c r="G21" s="110"/>
      <c r="H21" s="110"/>
      <c r="I21" s="111"/>
    </row>
    <row r="22" spans="1:9" ht="12">
      <c r="A22" s="105" t="s">
        <v>222</v>
      </c>
      <c r="B22" s="106"/>
      <c r="C22" s="106"/>
      <c r="D22" s="107">
        <v>13</v>
      </c>
      <c r="E22" s="108"/>
      <c r="F22" s="105"/>
      <c r="G22" s="106"/>
      <c r="H22" s="106"/>
      <c r="I22" s="107"/>
    </row>
    <row r="23" spans="1:9" ht="5.25" customHeight="1">
      <c r="A23" s="109"/>
      <c r="B23" s="110"/>
      <c r="C23" s="110"/>
      <c r="D23" s="111"/>
      <c r="E23" s="108"/>
      <c r="F23" s="109"/>
      <c r="G23" s="110"/>
      <c r="H23" s="110"/>
      <c r="I23" s="111"/>
    </row>
    <row r="24" spans="1:9" ht="12">
      <c r="A24" s="105" t="s">
        <v>223</v>
      </c>
      <c r="B24" s="106"/>
      <c r="C24" s="106"/>
      <c r="D24" s="107">
        <v>14</v>
      </c>
      <c r="E24" s="108"/>
      <c r="F24" s="105"/>
      <c r="G24" s="106"/>
      <c r="H24" s="106"/>
      <c r="I24" s="107"/>
    </row>
    <row r="25" spans="1:9" ht="5.25" customHeight="1">
      <c r="A25" s="109"/>
      <c r="B25" s="110"/>
      <c r="C25" s="110"/>
      <c r="D25" s="111"/>
      <c r="E25" s="108"/>
      <c r="F25" s="109"/>
      <c r="G25" s="110"/>
      <c r="H25" s="110"/>
      <c r="I25" s="111"/>
    </row>
    <row r="26" spans="1:9" ht="12">
      <c r="A26" s="105" t="s">
        <v>224</v>
      </c>
      <c r="B26" s="106"/>
      <c r="C26" s="106"/>
      <c r="D26" s="107">
        <v>15</v>
      </c>
      <c r="E26" s="108"/>
      <c r="F26" s="105"/>
      <c r="G26" s="106"/>
      <c r="H26" s="106"/>
      <c r="I26" s="107"/>
    </row>
    <row r="27" spans="1:9" ht="5.25" customHeight="1">
      <c r="A27" s="109"/>
      <c r="B27" s="110"/>
      <c r="C27" s="110"/>
      <c r="D27" s="111"/>
      <c r="E27" s="108"/>
      <c r="F27" s="109"/>
      <c r="G27" s="110"/>
      <c r="H27" s="110"/>
      <c r="I27" s="111"/>
    </row>
    <row r="28" spans="1:9" ht="12">
      <c r="A28" s="105" t="s">
        <v>225</v>
      </c>
      <c r="B28" s="106"/>
      <c r="C28" s="106"/>
      <c r="D28" s="107">
        <v>16</v>
      </c>
      <c r="E28" s="108"/>
      <c r="F28" s="105"/>
      <c r="G28" s="106"/>
      <c r="H28" s="106"/>
      <c r="I28" s="107"/>
    </row>
    <row r="29" spans="1:9" ht="5.25" customHeight="1">
      <c r="A29" s="109"/>
      <c r="B29" s="110"/>
      <c r="C29" s="110"/>
      <c r="D29" s="111"/>
      <c r="E29" s="108"/>
      <c r="F29" s="109"/>
      <c r="G29" s="110"/>
      <c r="H29" s="110"/>
      <c r="I29" s="111"/>
    </row>
    <row r="30" spans="1:9" ht="12">
      <c r="A30" s="105" t="s">
        <v>226</v>
      </c>
      <c r="B30" s="106"/>
      <c r="C30" s="106"/>
      <c r="D30" s="107">
        <v>17</v>
      </c>
      <c r="E30" s="108"/>
      <c r="F30" s="105"/>
      <c r="G30" s="106"/>
      <c r="H30" s="106"/>
      <c r="I30" s="107"/>
    </row>
    <row r="31" spans="1:9" ht="5.25" customHeight="1">
      <c r="A31" s="109"/>
      <c r="B31" s="110"/>
      <c r="C31" s="110"/>
      <c r="D31" s="111"/>
      <c r="E31" s="108"/>
      <c r="F31" s="109"/>
      <c r="G31" s="110"/>
      <c r="H31" s="110"/>
      <c r="I31" s="111"/>
    </row>
    <row r="32" spans="1:9" ht="12">
      <c r="A32" s="105" t="s">
        <v>227</v>
      </c>
      <c r="B32" s="106"/>
      <c r="C32" s="106"/>
      <c r="D32" s="107">
        <v>18</v>
      </c>
      <c r="E32" s="108"/>
      <c r="F32" s="105"/>
      <c r="G32" s="106"/>
      <c r="H32" s="106"/>
      <c r="I32" s="107"/>
    </row>
    <row r="33" spans="1:9" ht="5.25" customHeight="1">
      <c r="A33" s="109"/>
      <c r="B33" s="110"/>
      <c r="C33" s="110"/>
      <c r="D33" s="111"/>
      <c r="E33" s="108"/>
      <c r="F33" s="109"/>
      <c r="G33" s="110"/>
      <c r="H33" s="110"/>
      <c r="I33" s="111"/>
    </row>
    <row r="34" spans="1:9" ht="12">
      <c r="A34" s="105" t="s">
        <v>228</v>
      </c>
      <c r="B34" s="106"/>
      <c r="C34" s="106"/>
      <c r="D34" s="107">
        <v>19</v>
      </c>
      <c r="E34" s="108"/>
      <c r="F34" s="105"/>
      <c r="G34" s="106"/>
      <c r="H34" s="106"/>
      <c r="I34" s="107"/>
    </row>
    <row r="35" spans="1:9" ht="5.25" customHeight="1">
      <c r="A35" s="109"/>
      <c r="B35" s="110"/>
      <c r="C35" s="110"/>
      <c r="D35" s="111"/>
      <c r="E35" s="108"/>
      <c r="F35" s="109"/>
      <c r="G35" s="110"/>
      <c r="H35" s="110"/>
      <c r="I35" s="111"/>
    </row>
    <row r="36" spans="1:9" ht="12">
      <c r="A36" s="105" t="s">
        <v>229</v>
      </c>
      <c r="B36" s="106"/>
      <c r="C36" s="106"/>
      <c r="D36" s="107">
        <v>20</v>
      </c>
      <c r="E36" s="108"/>
      <c r="F36" s="105"/>
      <c r="G36" s="106"/>
      <c r="H36" s="106"/>
      <c r="I36" s="107"/>
    </row>
    <row r="37" spans="1:9" ht="5.25" customHeight="1">
      <c r="A37" s="109"/>
      <c r="B37" s="110"/>
      <c r="C37" s="110"/>
      <c r="D37" s="111"/>
      <c r="E37" s="108"/>
      <c r="F37" s="109"/>
      <c r="G37" s="110"/>
      <c r="H37" s="110"/>
      <c r="I37" s="111"/>
    </row>
    <row r="38" spans="1:9" ht="12">
      <c r="A38" s="105" t="s">
        <v>230</v>
      </c>
      <c r="B38" s="106"/>
      <c r="C38" s="106"/>
      <c r="D38" s="107">
        <v>21</v>
      </c>
      <c r="E38" s="108"/>
      <c r="F38" s="105"/>
      <c r="G38" s="106"/>
      <c r="H38" s="106"/>
      <c r="I38" s="107"/>
    </row>
    <row r="39" spans="1:9" ht="5.25" customHeight="1">
      <c r="A39" s="109"/>
      <c r="B39" s="110"/>
      <c r="C39" s="110"/>
      <c r="D39" s="111"/>
      <c r="E39" s="108"/>
      <c r="F39" s="109"/>
      <c r="G39" s="110"/>
      <c r="H39" s="110"/>
      <c r="I39" s="111"/>
    </row>
    <row r="40" spans="1:9" ht="12">
      <c r="A40" s="105" t="s">
        <v>231</v>
      </c>
      <c r="B40" s="106"/>
      <c r="C40" s="106"/>
      <c r="D40" s="107">
        <v>22</v>
      </c>
      <c r="E40" s="108"/>
      <c r="F40" s="105"/>
      <c r="G40" s="106"/>
      <c r="H40" s="106"/>
      <c r="I40" s="107"/>
    </row>
    <row r="41" spans="1:9" ht="5.25" customHeight="1">
      <c r="A41" s="109"/>
      <c r="B41" s="110"/>
      <c r="C41" s="110"/>
      <c r="D41" s="111"/>
      <c r="E41" s="108"/>
      <c r="F41" s="109"/>
      <c r="G41" s="110"/>
      <c r="H41" s="110"/>
      <c r="I41" s="111"/>
    </row>
    <row r="42" spans="1:9" ht="12">
      <c r="A42" s="105" t="s">
        <v>232</v>
      </c>
      <c r="B42" s="106"/>
      <c r="C42" s="106"/>
      <c r="D42" s="107">
        <v>23</v>
      </c>
      <c r="E42" s="108"/>
      <c r="F42" s="105"/>
      <c r="G42" s="106"/>
      <c r="H42" s="106"/>
      <c r="I42" s="107"/>
    </row>
    <row r="43" spans="1:9" ht="5.25" customHeight="1">
      <c r="A43" s="109"/>
      <c r="B43" s="110"/>
      <c r="C43" s="110"/>
      <c r="D43" s="111"/>
      <c r="E43" s="108"/>
      <c r="F43" s="109"/>
      <c r="G43" s="110"/>
      <c r="H43" s="110"/>
      <c r="I43" s="111"/>
    </row>
    <row r="44" spans="1:9" ht="12">
      <c r="A44" s="105" t="s">
        <v>233</v>
      </c>
      <c r="B44" s="106"/>
      <c r="C44" s="106"/>
      <c r="D44" s="107">
        <v>24</v>
      </c>
      <c r="E44" s="108"/>
      <c r="F44" s="105"/>
      <c r="G44" s="106"/>
      <c r="H44" s="106"/>
      <c r="I44" s="107"/>
    </row>
    <row r="45" spans="1:9" ht="5.25" customHeight="1">
      <c r="A45" s="109"/>
      <c r="B45" s="110"/>
      <c r="C45" s="110"/>
      <c r="D45" s="111"/>
      <c r="E45" s="108"/>
      <c r="F45" s="109"/>
      <c r="G45" s="110"/>
      <c r="H45" s="110"/>
      <c r="I45" s="111"/>
    </row>
    <row r="46" spans="1:9" ht="12">
      <c r="A46" s="105" t="s">
        <v>234</v>
      </c>
      <c r="B46" s="106"/>
      <c r="C46" s="106"/>
      <c r="D46" s="107">
        <v>25</v>
      </c>
      <c r="E46" s="108"/>
      <c r="F46" s="105"/>
      <c r="G46" s="106"/>
      <c r="H46" s="106"/>
      <c r="I46" s="107"/>
    </row>
    <row r="47" spans="1:9" ht="5.25" customHeight="1">
      <c r="A47" s="109"/>
      <c r="B47" s="110"/>
      <c r="C47" s="110"/>
      <c r="D47" s="111"/>
      <c r="E47" s="108"/>
      <c r="F47" s="109"/>
      <c r="G47" s="110"/>
      <c r="H47" s="110"/>
      <c r="I47" s="111"/>
    </row>
    <row r="48" spans="1:9" ht="12">
      <c r="A48" s="105" t="s">
        <v>235</v>
      </c>
      <c r="B48" s="106"/>
      <c r="C48" s="106"/>
      <c r="D48" s="107">
        <v>26</v>
      </c>
      <c r="E48" s="108"/>
      <c r="F48" s="105"/>
      <c r="G48" s="106"/>
      <c r="H48" s="106"/>
      <c r="I48" s="107"/>
    </row>
    <row r="49" spans="1:9" ht="5.25" customHeight="1">
      <c r="A49" s="109"/>
      <c r="B49" s="110"/>
      <c r="C49" s="110"/>
      <c r="D49" s="111"/>
      <c r="E49" s="108"/>
      <c r="F49" s="109"/>
      <c r="G49" s="110"/>
      <c r="H49" s="110"/>
      <c r="I49" s="111"/>
    </row>
    <row r="50" spans="1:9" ht="12">
      <c r="A50" s="105" t="s">
        <v>236</v>
      </c>
      <c r="B50" s="106"/>
      <c r="C50" s="106"/>
      <c r="D50" s="107">
        <v>27</v>
      </c>
      <c r="E50" s="108"/>
      <c r="F50" s="105"/>
      <c r="G50" s="106"/>
      <c r="H50" s="106"/>
      <c r="I50" s="107"/>
    </row>
    <row r="51" spans="1:9" ht="5.25" customHeight="1">
      <c r="A51" s="109"/>
      <c r="B51" s="110"/>
      <c r="C51" s="110"/>
      <c r="D51" s="111"/>
      <c r="E51" s="108"/>
      <c r="F51" s="109"/>
      <c r="G51" s="110"/>
      <c r="H51" s="110"/>
      <c r="I51" s="111"/>
    </row>
    <row r="52" spans="1:9" ht="12">
      <c r="A52" s="105" t="s">
        <v>237</v>
      </c>
      <c r="B52" s="106"/>
      <c r="C52" s="106"/>
      <c r="D52" s="107">
        <v>28</v>
      </c>
      <c r="E52" s="108"/>
      <c r="F52" s="105"/>
      <c r="G52" s="106"/>
      <c r="H52" s="106"/>
      <c r="I52" s="107"/>
    </row>
    <row r="53" spans="1:9" ht="5.25" customHeight="1">
      <c r="A53" s="109"/>
      <c r="B53" s="110"/>
      <c r="C53" s="110"/>
      <c r="D53" s="111"/>
      <c r="E53" s="108"/>
      <c r="F53" s="109"/>
      <c r="G53" s="110"/>
      <c r="H53" s="110"/>
      <c r="I53" s="111"/>
    </row>
    <row r="54" spans="1:9" ht="12">
      <c r="A54" s="105" t="s">
        <v>238</v>
      </c>
      <c r="B54" s="106"/>
      <c r="C54" s="106"/>
      <c r="D54" s="107">
        <v>29</v>
      </c>
      <c r="E54" s="108"/>
      <c r="F54" s="105"/>
      <c r="G54" s="106"/>
      <c r="H54" s="106"/>
      <c r="I54" s="107"/>
    </row>
    <row r="55" spans="1:9" ht="5.25" customHeight="1">
      <c r="A55" s="109"/>
      <c r="B55" s="110"/>
      <c r="C55" s="110"/>
      <c r="D55" s="111"/>
      <c r="E55" s="108"/>
      <c r="F55" s="109"/>
      <c r="G55" s="110"/>
      <c r="H55" s="110"/>
      <c r="I55" s="111"/>
    </row>
    <row r="56" spans="1:9" ht="12">
      <c r="A56" s="105" t="s">
        <v>239</v>
      </c>
      <c r="B56" s="106"/>
      <c r="C56" s="106"/>
      <c r="D56" s="107">
        <v>30</v>
      </c>
      <c r="E56" s="108"/>
      <c r="F56" s="105"/>
      <c r="G56" s="106"/>
      <c r="H56" s="106"/>
      <c r="I56" s="107"/>
    </row>
    <row r="57" spans="1:9" ht="5.25" customHeight="1">
      <c r="A57" s="109"/>
      <c r="B57" s="110"/>
      <c r="C57" s="110"/>
      <c r="D57" s="111"/>
      <c r="E57" s="108"/>
      <c r="F57" s="109"/>
      <c r="G57" s="110"/>
      <c r="H57" s="110"/>
      <c r="I57" s="111"/>
    </row>
    <row r="58" spans="1:9" ht="12">
      <c r="A58" s="105" t="s">
        <v>240</v>
      </c>
      <c r="B58" s="106"/>
      <c r="C58" s="106"/>
      <c r="D58" s="107">
        <v>31</v>
      </c>
      <c r="E58" s="108"/>
      <c r="F58" s="105"/>
      <c r="G58" s="106"/>
      <c r="H58" s="106"/>
      <c r="I58" s="107"/>
    </row>
    <row r="59" spans="1:9" ht="5.25" customHeight="1">
      <c r="A59" s="109"/>
      <c r="B59" s="110"/>
      <c r="C59" s="110"/>
      <c r="D59" s="111"/>
      <c r="E59" s="108"/>
      <c r="F59" s="109"/>
      <c r="G59" s="110"/>
      <c r="H59" s="110"/>
      <c r="I59" s="111"/>
    </row>
    <row r="60" spans="1:9" ht="12">
      <c r="A60" s="105" t="s">
        <v>241</v>
      </c>
      <c r="B60" s="106"/>
      <c r="C60" s="106"/>
      <c r="D60" s="107">
        <v>32</v>
      </c>
      <c r="E60" s="108"/>
      <c r="F60" s="105"/>
      <c r="G60" s="106"/>
      <c r="H60" s="106"/>
      <c r="I60" s="107"/>
    </row>
    <row r="61" spans="1:9" ht="5.25" customHeight="1">
      <c r="A61" s="109"/>
      <c r="B61" s="110"/>
      <c r="C61" s="110"/>
      <c r="D61" s="111"/>
      <c r="E61" s="108"/>
      <c r="F61" s="109"/>
      <c r="G61" s="110"/>
      <c r="H61" s="110"/>
      <c r="I61" s="111"/>
    </row>
    <row r="62" spans="1:9" ht="12">
      <c r="A62" s="105" t="s">
        <v>242</v>
      </c>
      <c r="B62" s="106"/>
      <c r="C62" s="106"/>
      <c r="D62" s="107">
        <v>33</v>
      </c>
      <c r="E62" s="108"/>
      <c r="F62" s="105"/>
      <c r="G62" s="106"/>
      <c r="H62" s="106"/>
      <c r="I62" s="107"/>
    </row>
    <row r="63" spans="1:9" ht="5.25" customHeight="1">
      <c r="A63" s="109"/>
      <c r="B63" s="110"/>
      <c r="C63" s="110"/>
      <c r="D63" s="111"/>
      <c r="E63" s="108"/>
      <c r="F63" s="109"/>
      <c r="G63" s="110"/>
      <c r="H63" s="110"/>
      <c r="I63" s="111"/>
    </row>
    <row r="64" spans="1:9" ht="12">
      <c r="A64" s="105" t="s">
        <v>243</v>
      </c>
      <c r="B64" s="106"/>
      <c r="C64" s="106"/>
      <c r="D64" s="107">
        <v>34</v>
      </c>
      <c r="E64" s="108"/>
      <c r="F64" s="105"/>
      <c r="G64" s="106"/>
      <c r="H64" s="106"/>
      <c r="I64" s="107"/>
    </row>
    <row r="65" spans="1:9" ht="5.25" customHeight="1">
      <c r="A65" s="109"/>
      <c r="B65" s="110"/>
      <c r="C65" s="110"/>
      <c r="D65" s="111"/>
      <c r="E65" s="108"/>
      <c r="F65" s="109"/>
      <c r="G65" s="110"/>
      <c r="H65" s="110"/>
      <c r="I65" s="111"/>
    </row>
    <row r="66" spans="1:9" ht="12">
      <c r="A66" s="105" t="s">
        <v>244</v>
      </c>
      <c r="B66" s="106"/>
      <c r="C66" s="106"/>
      <c r="D66" s="107">
        <v>35</v>
      </c>
      <c r="E66" s="108"/>
      <c r="F66" s="105"/>
      <c r="G66" s="106"/>
      <c r="H66" s="106"/>
      <c r="I66" s="107"/>
    </row>
    <row r="67" spans="1:9" ht="5.25" customHeight="1">
      <c r="A67" s="109"/>
      <c r="B67" s="110"/>
      <c r="C67" s="110"/>
      <c r="D67" s="111"/>
      <c r="E67" s="108"/>
      <c r="F67" s="109"/>
      <c r="G67" s="110"/>
      <c r="H67" s="110"/>
      <c r="I67" s="111"/>
    </row>
    <row r="68" spans="1:9" ht="12">
      <c r="A68" s="105" t="s">
        <v>245</v>
      </c>
      <c r="B68" s="106"/>
      <c r="C68" s="106"/>
      <c r="D68" s="107">
        <v>36</v>
      </c>
      <c r="E68" s="108"/>
      <c r="F68" s="105"/>
      <c r="G68" s="106"/>
      <c r="H68" s="106"/>
      <c r="I68" s="107"/>
    </row>
    <row r="69" spans="1:9" ht="5.25" customHeight="1">
      <c r="A69" s="109"/>
      <c r="B69" s="110"/>
      <c r="C69" s="110"/>
      <c r="D69" s="111"/>
      <c r="E69" s="108"/>
      <c r="F69" s="109"/>
      <c r="G69" s="110"/>
      <c r="H69" s="110"/>
      <c r="I69" s="111"/>
    </row>
    <row r="70" spans="1:9" ht="12">
      <c r="A70" s="105" t="s">
        <v>246</v>
      </c>
      <c r="B70" s="106"/>
      <c r="C70" s="106"/>
      <c r="D70" s="107">
        <v>37</v>
      </c>
      <c r="E70" s="108"/>
      <c r="F70" s="105"/>
      <c r="G70" s="106"/>
      <c r="H70" s="106"/>
      <c r="I70" s="107"/>
    </row>
    <row r="71" spans="1:9" ht="5.25" customHeight="1">
      <c r="A71" s="109"/>
      <c r="B71" s="110"/>
      <c r="C71" s="110"/>
      <c r="D71" s="111"/>
      <c r="E71" s="108"/>
      <c r="F71" s="109"/>
      <c r="G71" s="110"/>
      <c r="H71" s="110"/>
      <c r="I71" s="111"/>
    </row>
    <row r="72" spans="1:9" ht="12">
      <c r="A72" s="105" t="s">
        <v>247</v>
      </c>
      <c r="B72" s="106"/>
      <c r="C72" s="106"/>
      <c r="D72" s="107">
        <v>38</v>
      </c>
      <c r="E72" s="108"/>
      <c r="F72" s="105"/>
      <c r="G72" s="106"/>
      <c r="H72" s="106"/>
      <c r="I72" s="107"/>
    </row>
    <row r="73" spans="1:9" ht="5.25" customHeight="1">
      <c r="A73" s="109"/>
      <c r="B73" s="110"/>
      <c r="C73" s="110"/>
      <c r="D73" s="111"/>
      <c r="E73" s="96"/>
      <c r="F73" s="109"/>
      <c r="G73" s="110"/>
      <c r="H73" s="110"/>
      <c r="I73" s="111"/>
    </row>
    <row r="74" spans="1:9" ht="12">
      <c r="A74" s="105" t="s">
        <v>248</v>
      </c>
      <c r="B74" s="106"/>
      <c r="C74" s="106"/>
      <c r="D74" s="107">
        <v>39</v>
      </c>
      <c r="E74" s="96"/>
      <c r="F74" s="105"/>
      <c r="G74" s="106"/>
      <c r="H74" s="106"/>
      <c r="I74" s="107"/>
    </row>
    <row r="75" spans="1:9" ht="5.25" customHeight="1">
      <c r="A75" s="109"/>
      <c r="B75" s="110"/>
      <c r="C75" s="110"/>
      <c r="D75" s="111"/>
      <c r="E75" s="96"/>
      <c r="F75" s="109"/>
      <c r="G75" s="110"/>
      <c r="H75" s="110"/>
      <c r="I75" s="111"/>
    </row>
    <row r="76" spans="1:9" ht="12">
      <c r="A76" s="105" t="s">
        <v>249</v>
      </c>
      <c r="B76" s="106"/>
      <c r="C76" s="106"/>
      <c r="D76" s="107">
        <v>40</v>
      </c>
      <c r="E76" s="96"/>
      <c r="F76" s="105"/>
      <c r="G76" s="106"/>
      <c r="H76" s="106"/>
      <c r="I76" s="107"/>
    </row>
    <row r="77" spans="1:9" ht="5.25" customHeight="1">
      <c r="A77" s="112"/>
      <c r="B77" s="113"/>
      <c r="C77" s="113"/>
      <c r="D77" s="114"/>
      <c r="E77" s="96"/>
      <c r="F77" s="112"/>
      <c r="G77" s="113"/>
      <c r="H77" s="113"/>
      <c r="I77" s="114"/>
    </row>
    <row r="78" spans="1:14" ht="12">
      <c r="A78" s="183" t="s">
        <v>288</v>
      </c>
      <c r="B78" s="183"/>
      <c r="C78" s="183"/>
      <c r="D78" s="183"/>
      <c r="E78" s="183"/>
      <c r="F78" s="183"/>
      <c r="G78" s="183"/>
      <c r="H78" s="183"/>
      <c r="I78" s="183"/>
      <c r="J78" s="137"/>
      <c r="K78" s="137"/>
      <c r="L78" s="137"/>
      <c r="M78" s="137"/>
      <c r="N78" s="137"/>
    </row>
    <row r="79" spans="1:4" ht="12">
      <c r="A79" s="115"/>
      <c r="B79" s="115"/>
      <c r="C79" s="115"/>
      <c r="D79" s="115"/>
    </row>
    <row r="80" spans="1:4" ht="12">
      <c r="A80" s="115"/>
      <c r="B80" s="115"/>
      <c r="C80" s="115"/>
      <c r="D80" s="115"/>
    </row>
    <row r="81" spans="1:4" ht="12">
      <c r="A81" s="115"/>
      <c r="B81" s="115"/>
      <c r="C81" s="115"/>
      <c r="D81" s="115"/>
    </row>
    <row r="82" spans="1:4" ht="12">
      <c r="A82" s="115"/>
      <c r="B82" s="115"/>
      <c r="C82" s="115"/>
      <c r="D82" s="115"/>
    </row>
    <row r="83" spans="1:4" ht="12">
      <c r="A83" s="115"/>
      <c r="B83" s="115"/>
      <c r="C83" s="115"/>
      <c r="D83" s="115"/>
    </row>
    <row r="84" spans="1:4" ht="12">
      <c r="A84" s="115"/>
      <c r="B84" s="115"/>
      <c r="C84" s="115"/>
      <c r="D84" s="115"/>
    </row>
    <row r="85" spans="1:4" ht="12">
      <c r="A85" s="115"/>
      <c r="B85" s="115"/>
      <c r="C85" s="115"/>
      <c r="D85" s="115"/>
    </row>
    <row r="86" spans="1:4" ht="12">
      <c r="A86" s="115"/>
      <c r="B86" s="115"/>
      <c r="C86" s="115"/>
      <c r="D86" s="115"/>
    </row>
    <row r="87" spans="1:4" ht="12">
      <c r="A87" s="115"/>
      <c r="B87" s="115"/>
      <c r="C87" s="115"/>
      <c r="D87" s="115"/>
    </row>
    <row r="88" spans="1:4" ht="12">
      <c r="A88" s="115"/>
      <c r="B88" s="115"/>
      <c r="C88" s="115"/>
      <c r="D88" s="115"/>
    </row>
  </sheetData>
  <sheetProtection/>
  <mergeCells count="2">
    <mergeCell ref="A3:I3"/>
    <mergeCell ref="A78:I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="70" zoomScaleNormal="70" zoomScalePageLayoutView="0" workbookViewId="0" topLeftCell="A1">
      <selection activeCell="E7" sqref="E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17">
        <v>0.01</v>
      </c>
      <c r="I15" s="118">
        <v>0.01</v>
      </c>
      <c r="J15" s="118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2</v>
      </c>
      <c r="D17" s="38"/>
      <c r="E17" s="38"/>
      <c r="F17" s="39"/>
      <c r="G17" s="40"/>
      <c r="H17" s="117">
        <v>0.026</v>
      </c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>
        <v>1</v>
      </c>
      <c r="E19" s="30"/>
      <c r="F19" s="31"/>
      <c r="G19" s="31"/>
      <c r="H19" s="116">
        <v>0.011</v>
      </c>
      <c r="I19" s="116">
        <v>0.011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>
        <v>1</v>
      </c>
      <c r="E22" s="38"/>
      <c r="F22" s="39"/>
      <c r="G22" s="40"/>
      <c r="H22" s="117">
        <v>0.011</v>
      </c>
      <c r="I22" s="118">
        <v>0.011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982</v>
      </c>
      <c r="D24" s="38">
        <v>1192</v>
      </c>
      <c r="E24" s="38">
        <v>1100</v>
      </c>
      <c r="F24" s="39">
        <f>IF(D24&gt;0,100*E24/D24,0)</f>
        <v>92.28187919463087</v>
      </c>
      <c r="G24" s="40"/>
      <c r="H24" s="117">
        <v>14.587</v>
      </c>
      <c r="I24" s="118">
        <v>14.892</v>
      </c>
      <c r="J24" s="118">
        <v>15</v>
      </c>
      <c r="K24" s="41">
        <f>IF(I24&gt;0,100*J24/I24,0)</f>
        <v>100.72522159548751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180</v>
      </c>
      <c r="D26" s="38">
        <v>180</v>
      </c>
      <c r="E26" s="38">
        <v>175</v>
      </c>
      <c r="F26" s="39">
        <f>IF(D26&gt;0,100*E26/D26,0)</f>
        <v>97.22222222222223</v>
      </c>
      <c r="G26" s="40"/>
      <c r="H26" s="117">
        <v>2.3</v>
      </c>
      <c r="I26" s="118">
        <v>2.2</v>
      </c>
      <c r="J26" s="118">
        <v>2.2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29</v>
      </c>
      <c r="D30" s="30">
        <v>29</v>
      </c>
      <c r="E30" s="30">
        <v>29</v>
      </c>
      <c r="F30" s="31"/>
      <c r="G30" s="31"/>
      <c r="H30" s="116">
        <v>0.72</v>
      </c>
      <c r="I30" s="116">
        <v>0.56</v>
      </c>
      <c r="J30" s="116">
        <v>0.56</v>
      </c>
      <c r="K30" s="32"/>
    </row>
    <row r="31" spans="1:11" s="42" customFormat="1" ht="11.25" customHeight="1">
      <c r="A31" s="43" t="s">
        <v>24</v>
      </c>
      <c r="B31" s="37"/>
      <c r="C31" s="38">
        <v>29</v>
      </c>
      <c r="D31" s="38">
        <v>29</v>
      </c>
      <c r="E31" s="38">
        <v>29</v>
      </c>
      <c r="F31" s="39">
        <f>IF(D31&gt;0,100*E31/D31,0)</f>
        <v>100</v>
      </c>
      <c r="G31" s="40"/>
      <c r="H31" s="117">
        <v>0.72</v>
      </c>
      <c r="I31" s="118">
        <v>0.56</v>
      </c>
      <c r="J31" s="118">
        <v>0.56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237</v>
      </c>
      <c r="D33" s="30">
        <v>240</v>
      </c>
      <c r="E33" s="30">
        <v>240</v>
      </c>
      <c r="F33" s="31"/>
      <c r="G33" s="31"/>
      <c r="H33" s="116">
        <v>3.555</v>
      </c>
      <c r="I33" s="116">
        <v>2.8</v>
      </c>
      <c r="J33" s="116">
        <v>2.8</v>
      </c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16</v>
      </c>
      <c r="E34" s="30">
        <v>22</v>
      </c>
      <c r="F34" s="31"/>
      <c r="G34" s="31"/>
      <c r="H34" s="116">
        <v>0.28</v>
      </c>
      <c r="I34" s="116">
        <v>0.165</v>
      </c>
      <c r="J34" s="116">
        <v>0.24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11</v>
      </c>
      <c r="E35" s="30">
        <v>10</v>
      </c>
      <c r="F35" s="31"/>
      <c r="G35" s="31"/>
      <c r="H35" s="116">
        <v>0.135</v>
      </c>
      <c r="I35" s="116">
        <v>0.135</v>
      </c>
      <c r="J35" s="116">
        <v>0.125</v>
      </c>
      <c r="K35" s="32"/>
    </row>
    <row r="36" spans="1:11" s="33" customFormat="1" ht="11.25" customHeight="1">
      <c r="A36" s="35" t="s">
        <v>28</v>
      </c>
      <c r="B36" s="29"/>
      <c r="C36" s="30">
        <v>500</v>
      </c>
      <c r="D36" s="30">
        <v>488</v>
      </c>
      <c r="E36" s="30">
        <v>475</v>
      </c>
      <c r="F36" s="31"/>
      <c r="G36" s="31"/>
      <c r="H36" s="116">
        <v>7.5</v>
      </c>
      <c r="I36" s="116">
        <v>7.32</v>
      </c>
      <c r="J36" s="116">
        <v>7.125</v>
      </c>
      <c r="K36" s="32"/>
    </row>
    <row r="37" spans="1:11" s="42" customFormat="1" ht="11.25" customHeight="1">
      <c r="A37" s="36" t="s">
        <v>29</v>
      </c>
      <c r="B37" s="37"/>
      <c r="C37" s="38">
        <v>776</v>
      </c>
      <c r="D37" s="38">
        <v>755</v>
      </c>
      <c r="E37" s="38">
        <v>747</v>
      </c>
      <c r="F37" s="39">
        <f>IF(D37&gt;0,100*E37/D37,0)</f>
        <v>98.94039735099338</v>
      </c>
      <c r="G37" s="40"/>
      <c r="H37" s="117">
        <v>11.47</v>
      </c>
      <c r="I37" s="118">
        <v>10.42</v>
      </c>
      <c r="J37" s="118">
        <v>10.29</v>
      </c>
      <c r="K37" s="41">
        <f>IF(I37&gt;0,100*J37/I37,0)</f>
        <v>98.75239923224568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205</v>
      </c>
      <c r="D39" s="38">
        <v>75</v>
      </c>
      <c r="E39" s="38">
        <v>89</v>
      </c>
      <c r="F39" s="39">
        <f>IF(D39&gt;0,100*E39/D39,0)</f>
        <v>118.66666666666667</v>
      </c>
      <c r="G39" s="40"/>
      <c r="H39" s="117">
        <v>2.949</v>
      </c>
      <c r="I39" s="118">
        <v>0.99</v>
      </c>
      <c r="J39" s="118">
        <v>1.33</v>
      </c>
      <c r="K39" s="41">
        <f>IF(I39&gt;0,100*J39/I39,0)</f>
        <v>134.34343434343435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>
        <v>1</v>
      </c>
      <c r="D42" s="30"/>
      <c r="E42" s="30"/>
      <c r="F42" s="31"/>
      <c r="G42" s="31"/>
      <c r="H42" s="116">
        <v>0.015</v>
      </c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>
        <v>5</v>
      </c>
      <c r="D46" s="30">
        <v>5</v>
      </c>
      <c r="E46" s="30">
        <v>5</v>
      </c>
      <c r="F46" s="31"/>
      <c r="G46" s="31"/>
      <c r="H46" s="116">
        <v>0.05</v>
      </c>
      <c r="I46" s="116">
        <v>0.05</v>
      </c>
      <c r="J46" s="116">
        <v>0.05</v>
      </c>
      <c r="K46" s="32"/>
    </row>
    <row r="47" spans="1:11" s="33" customFormat="1" ht="11.25" customHeight="1">
      <c r="A47" s="35" t="s">
        <v>37</v>
      </c>
      <c r="B47" s="29"/>
      <c r="C47" s="30">
        <v>2</v>
      </c>
      <c r="D47" s="30"/>
      <c r="E47" s="30">
        <v>5</v>
      </c>
      <c r="F47" s="31"/>
      <c r="G47" s="31"/>
      <c r="H47" s="116">
        <v>0.01</v>
      </c>
      <c r="I47" s="116"/>
      <c r="J47" s="116">
        <v>0.023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2</v>
      </c>
      <c r="E48" s="30">
        <v>2</v>
      </c>
      <c r="F48" s="31"/>
      <c r="G48" s="31"/>
      <c r="H48" s="116"/>
      <c r="I48" s="116">
        <v>0.025</v>
      </c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8</v>
      </c>
      <c r="D50" s="38">
        <v>7</v>
      </c>
      <c r="E50" s="38">
        <v>12</v>
      </c>
      <c r="F50" s="39">
        <f>IF(D50&gt;0,100*E50/D50,0)</f>
        <v>171.42857142857142</v>
      </c>
      <c r="G50" s="40"/>
      <c r="H50" s="117">
        <v>0.075</v>
      </c>
      <c r="I50" s="118">
        <v>0.075</v>
      </c>
      <c r="J50" s="118">
        <v>0.07300000000000001</v>
      </c>
      <c r="K50" s="41">
        <f>IF(I50&gt;0,100*J50/I50,0)</f>
        <v>97.33333333333334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16</v>
      </c>
      <c r="D52" s="38">
        <v>28</v>
      </c>
      <c r="E52" s="38">
        <v>28</v>
      </c>
      <c r="F52" s="39">
        <f>IF(D52&gt;0,100*E52/D52,0)</f>
        <v>100</v>
      </c>
      <c r="G52" s="40"/>
      <c r="H52" s="117">
        <v>0.27</v>
      </c>
      <c r="I52" s="118">
        <v>0.336</v>
      </c>
      <c r="J52" s="118">
        <v>0.336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300</v>
      </c>
      <c r="E54" s="30">
        <v>331</v>
      </c>
      <c r="F54" s="31"/>
      <c r="G54" s="31"/>
      <c r="H54" s="116">
        <v>1.56</v>
      </c>
      <c r="I54" s="116">
        <v>3.75</v>
      </c>
      <c r="J54" s="116">
        <v>4.303</v>
      </c>
      <c r="K54" s="32"/>
    </row>
    <row r="55" spans="1:11" s="33" customFormat="1" ht="11.25" customHeight="1">
      <c r="A55" s="35" t="s">
        <v>43</v>
      </c>
      <c r="B55" s="29"/>
      <c r="C55" s="30">
        <v>12</v>
      </c>
      <c r="D55" s="30">
        <v>14</v>
      </c>
      <c r="E55" s="30">
        <v>7</v>
      </c>
      <c r="F55" s="31"/>
      <c r="G55" s="31"/>
      <c r="H55" s="116">
        <v>0.12</v>
      </c>
      <c r="I55" s="116">
        <v>0.14</v>
      </c>
      <c r="J55" s="116">
        <v>0.07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>
        <v>3</v>
      </c>
      <c r="E57" s="30">
        <v>10</v>
      </c>
      <c r="F57" s="31"/>
      <c r="G57" s="31"/>
      <c r="H57" s="116"/>
      <c r="I57" s="116">
        <v>0.051</v>
      </c>
      <c r="J57" s="116">
        <v>0.05</v>
      </c>
      <c r="K57" s="32"/>
    </row>
    <row r="58" spans="1:11" s="33" customFormat="1" ht="11.25" customHeight="1">
      <c r="A58" s="35" t="s">
        <v>46</v>
      </c>
      <c r="B58" s="29"/>
      <c r="C58" s="30">
        <v>24</v>
      </c>
      <c r="D58" s="30">
        <v>12</v>
      </c>
      <c r="E58" s="30">
        <v>5</v>
      </c>
      <c r="F58" s="31"/>
      <c r="G58" s="31"/>
      <c r="H58" s="116">
        <v>0.252</v>
      </c>
      <c r="I58" s="116">
        <v>0.134</v>
      </c>
      <c r="J58" s="116">
        <v>0.05</v>
      </c>
      <c r="K58" s="32"/>
    </row>
    <row r="59" spans="1:11" s="42" customFormat="1" ht="11.25" customHeight="1">
      <c r="A59" s="36" t="s">
        <v>47</v>
      </c>
      <c r="B59" s="37"/>
      <c r="C59" s="38">
        <v>156</v>
      </c>
      <c r="D59" s="38">
        <v>329</v>
      </c>
      <c r="E59" s="38">
        <v>353</v>
      </c>
      <c r="F59" s="39">
        <f>IF(D59&gt;0,100*E59/D59,0)</f>
        <v>107.29483282674772</v>
      </c>
      <c r="G59" s="40"/>
      <c r="H59" s="117">
        <v>1.9320000000000002</v>
      </c>
      <c r="I59" s="118">
        <v>4.075</v>
      </c>
      <c r="J59" s="118">
        <v>4.473</v>
      </c>
      <c r="K59" s="41">
        <f>IF(I59&gt;0,100*J59/I59,0)</f>
        <v>109.76687116564418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2100</v>
      </c>
      <c r="D61" s="30">
        <v>2100</v>
      </c>
      <c r="E61" s="30">
        <v>2200</v>
      </c>
      <c r="F61" s="31"/>
      <c r="G61" s="31"/>
      <c r="H61" s="116">
        <v>27</v>
      </c>
      <c r="I61" s="116">
        <v>31.5</v>
      </c>
      <c r="J61" s="116">
        <v>26.3</v>
      </c>
      <c r="K61" s="32"/>
    </row>
    <row r="62" spans="1:11" s="33" customFormat="1" ht="11.25" customHeight="1">
      <c r="A62" s="35" t="s">
        <v>49</v>
      </c>
      <c r="B62" s="29"/>
      <c r="C62" s="30">
        <v>1000</v>
      </c>
      <c r="D62" s="30">
        <v>955</v>
      </c>
      <c r="E62" s="30">
        <v>1055</v>
      </c>
      <c r="F62" s="31"/>
      <c r="G62" s="31"/>
      <c r="H62" s="116">
        <v>19.5</v>
      </c>
      <c r="I62" s="116">
        <v>14.803</v>
      </c>
      <c r="J62" s="116">
        <v>15.931</v>
      </c>
      <c r="K62" s="32"/>
    </row>
    <row r="63" spans="1:11" s="33" customFormat="1" ht="11.25" customHeight="1">
      <c r="A63" s="35" t="s">
        <v>50</v>
      </c>
      <c r="B63" s="29"/>
      <c r="C63" s="30">
        <v>948</v>
      </c>
      <c r="D63" s="30">
        <v>942</v>
      </c>
      <c r="E63" s="30">
        <v>1096</v>
      </c>
      <c r="F63" s="31"/>
      <c r="G63" s="31"/>
      <c r="H63" s="116">
        <v>15.9</v>
      </c>
      <c r="I63" s="116">
        <v>9.45</v>
      </c>
      <c r="J63" s="116">
        <v>13.518</v>
      </c>
      <c r="K63" s="32"/>
    </row>
    <row r="64" spans="1:11" s="42" customFormat="1" ht="11.25" customHeight="1">
      <c r="A64" s="36" t="s">
        <v>51</v>
      </c>
      <c r="B64" s="37"/>
      <c r="C64" s="38">
        <v>4048</v>
      </c>
      <c r="D64" s="38">
        <v>3997</v>
      </c>
      <c r="E64" s="38">
        <v>4351</v>
      </c>
      <c r="F64" s="39">
        <f>IF(D64&gt;0,100*E64/D64,0)</f>
        <v>108.8566424818614</v>
      </c>
      <c r="G64" s="40"/>
      <c r="H64" s="117">
        <v>62.4</v>
      </c>
      <c r="I64" s="118">
        <v>55.753</v>
      </c>
      <c r="J64" s="118">
        <v>55.749</v>
      </c>
      <c r="K64" s="41">
        <f>IF(I64&gt;0,100*J64/I64,0)</f>
        <v>99.99282549817949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8400</v>
      </c>
      <c r="D66" s="38">
        <v>7511</v>
      </c>
      <c r="E66" s="38">
        <v>7259</v>
      </c>
      <c r="F66" s="39">
        <f>IF(D66&gt;0,100*E66/D66,0)</f>
        <v>96.64492078285181</v>
      </c>
      <c r="G66" s="40"/>
      <c r="H66" s="117">
        <v>98.1</v>
      </c>
      <c r="I66" s="118">
        <v>101.348</v>
      </c>
      <c r="J66" s="118">
        <v>116.144</v>
      </c>
      <c r="K66" s="41">
        <f>IF(I66&gt;0,100*J66/I66,0)</f>
        <v>114.59920274697085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258</v>
      </c>
      <c r="D72" s="30">
        <v>208</v>
      </c>
      <c r="E72" s="30">
        <v>208</v>
      </c>
      <c r="F72" s="31"/>
      <c r="G72" s="31"/>
      <c r="H72" s="116">
        <v>2.963</v>
      </c>
      <c r="I72" s="116">
        <v>2.555</v>
      </c>
      <c r="J72" s="116">
        <v>2.555</v>
      </c>
      <c r="K72" s="32"/>
    </row>
    <row r="73" spans="1:11" s="33" customFormat="1" ht="11.25" customHeight="1">
      <c r="A73" s="35" t="s">
        <v>57</v>
      </c>
      <c r="B73" s="29"/>
      <c r="C73" s="30">
        <v>190</v>
      </c>
      <c r="D73" s="30">
        <v>170</v>
      </c>
      <c r="E73" s="30">
        <v>170</v>
      </c>
      <c r="F73" s="31"/>
      <c r="G73" s="31"/>
      <c r="H73" s="116">
        <v>3.45</v>
      </c>
      <c r="I73" s="116">
        <v>3.1</v>
      </c>
      <c r="J73" s="116">
        <v>3.1</v>
      </c>
      <c r="K73" s="32"/>
    </row>
    <row r="74" spans="1:11" s="33" customFormat="1" ht="11.25" customHeight="1">
      <c r="A74" s="35" t="s">
        <v>58</v>
      </c>
      <c r="B74" s="29"/>
      <c r="C74" s="30">
        <v>90</v>
      </c>
      <c r="D74" s="30">
        <v>90</v>
      </c>
      <c r="E74" s="30">
        <v>75</v>
      </c>
      <c r="F74" s="31"/>
      <c r="G74" s="31"/>
      <c r="H74" s="116">
        <v>1.215</v>
      </c>
      <c r="I74" s="116">
        <v>1.215</v>
      </c>
      <c r="J74" s="116">
        <v>1.012</v>
      </c>
      <c r="K74" s="32"/>
    </row>
    <row r="75" spans="1:11" s="33" customFormat="1" ht="11.25" customHeight="1">
      <c r="A75" s="35" t="s">
        <v>59</v>
      </c>
      <c r="B75" s="29"/>
      <c r="C75" s="30">
        <v>781</v>
      </c>
      <c r="D75" s="30">
        <v>771</v>
      </c>
      <c r="E75" s="30">
        <v>771</v>
      </c>
      <c r="F75" s="31"/>
      <c r="G75" s="31"/>
      <c r="H75" s="116">
        <v>9.34985</v>
      </c>
      <c r="I75" s="116">
        <v>9.173</v>
      </c>
      <c r="J75" s="116">
        <v>9.172799999999999</v>
      </c>
      <c r="K75" s="32"/>
    </row>
    <row r="76" spans="1:11" s="33" customFormat="1" ht="11.25" customHeight="1">
      <c r="A76" s="35" t="s">
        <v>60</v>
      </c>
      <c r="B76" s="29"/>
      <c r="C76" s="30">
        <v>15</v>
      </c>
      <c r="D76" s="30">
        <v>17</v>
      </c>
      <c r="E76" s="30">
        <v>15</v>
      </c>
      <c r="F76" s="31"/>
      <c r="G76" s="31"/>
      <c r="H76" s="116">
        <v>0.188</v>
      </c>
      <c r="I76" s="116">
        <v>0.221</v>
      </c>
      <c r="J76" s="116">
        <v>0.195</v>
      </c>
      <c r="K76" s="32"/>
    </row>
    <row r="77" spans="1:11" s="33" customFormat="1" ht="11.25" customHeight="1">
      <c r="A77" s="35" t="s">
        <v>61</v>
      </c>
      <c r="B77" s="29"/>
      <c r="C77" s="30">
        <v>60</v>
      </c>
      <c r="D77" s="30">
        <v>5</v>
      </c>
      <c r="E77" s="30">
        <v>5</v>
      </c>
      <c r="F77" s="31"/>
      <c r="G77" s="31"/>
      <c r="H77" s="116">
        <v>0.84</v>
      </c>
      <c r="I77" s="116">
        <v>0.06</v>
      </c>
      <c r="J77" s="116">
        <v>0.075</v>
      </c>
      <c r="K77" s="32"/>
    </row>
    <row r="78" spans="1:11" s="33" customFormat="1" ht="11.25" customHeight="1">
      <c r="A78" s="35" t="s">
        <v>62</v>
      </c>
      <c r="B78" s="29"/>
      <c r="C78" s="30">
        <v>390</v>
      </c>
      <c r="D78" s="30">
        <v>270</v>
      </c>
      <c r="E78" s="30">
        <v>270</v>
      </c>
      <c r="F78" s="31"/>
      <c r="G78" s="31"/>
      <c r="H78" s="116">
        <v>6.8</v>
      </c>
      <c r="I78" s="116">
        <v>4.698</v>
      </c>
      <c r="J78" s="116">
        <v>4.55</v>
      </c>
      <c r="K78" s="32"/>
    </row>
    <row r="79" spans="1:11" s="33" customFormat="1" ht="11.25" customHeight="1">
      <c r="A79" s="35" t="s">
        <v>63</v>
      </c>
      <c r="B79" s="29"/>
      <c r="C79" s="30">
        <v>180</v>
      </c>
      <c r="D79" s="30">
        <v>180</v>
      </c>
      <c r="E79" s="30">
        <v>180</v>
      </c>
      <c r="F79" s="31"/>
      <c r="G79" s="31"/>
      <c r="H79" s="116">
        <v>2.55</v>
      </c>
      <c r="I79" s="116">
        <v>2.55</v>
      </c>
      <c r="J79" s="116">
        <v>2.55</v>
      </c>
      <c r="K79" s="32"/>
    </row>
    <row r="80" spans="1:11" s="42" customFormat="1" ht="11.25" customHeight="1">
      <c r="A80" s="43" t="s">
        <v>64</v>
      </c>
      <c r="B80" s="37"/>
      <c r="C80" s="38">
        <v>1964</v>
      </c>
      <c r="D80" s="38">
        <v>1711</v>
      </c>
      <c r="E80" s="38">
        <v>1694</v>
      </c>
      <c r="F80" s="39">
        <f>IF(D80&gt;0,100*E80/D80,0)</f>
        <v>99.00642898889538</v>
      </c>
      <c r="G80" s="40"/>
      <c r="H80" s="117">
        <v>27.35585</v>
      </c>
      <c r="I80" s="118">
        <v>23.572</v>
      </c>
      <c r="J80" s="118">
        <v>23.209799999999998</v>
      </c>
      <c r="K80" s="41">
        <f>IF(I80&gt;0,100*J80/I80,0)</f>
        <v>98.46343118954691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>
        <v>1</v>
      </c>
      <c r="E82" s="30">
        <v>1</v>
      </c>
      <c r="F82" s="31"/>
      <c r="G82" s="31"/>
      <c r="H82" s="116">
        <v>0.025</v>
      </c>
      <c r="I82" s="116">
        <v>0.025</v>
      </c>
      <c r="J82" s="116">
        <v>0.025</v>
      </c>
      <c r="K82" s="32"/>
    </row>
    <row r="83" spans="1:11" s="33" customFormat="1" ht="11.25" customHeight="1">
      <c r="A83" s="35" t="s">
        <v>66</v>
      </c>
      <c r="B83" s="29"/>
      <c r="C83" s="30">
        <v>9</v>
      </c>
      <c r="D83" s="30">
        <v>9</v>
      </c>
      <c r="E83" s="30">
        <v>9</v>
      </c>
      <c r="F83" s="31"/>
      <c r="G83" s="31"/>
      <c r="H83" s="116">
        <v>0.023</v>
      </c>
      <c r="I83" s="116">
        <v>0.023</v>
      </c>
      <c r="J83" s="116">
        <v>0.023</v>
      </c>
      <c r="K83" s="32"/>
    </row>
    <row r="84" spans="1:11" s="42" customFormat="1" ht="11.25" customHeight="1">
      <c r="A84" s="36" t="s">
        <v>67</v>
      </c>
      <c r="B84" s="37"/>
      <c r="C84" s="38">
        <v>10</v>
      </c>
      <c r="D84" s="38">
        <v>10</v>
      </c>
      <c r="E84" s="38">
        <v>10</v>
      </c>
      <c r="F84" s="39">
        <f>IF(D84&gt;0,100*E84/D84,0)</f>
        <v>100</v>
      </c>
      <c r="G84" s="40"/>
      <c r="H84" s="117">
        <v>0.048</v>
      </c>
      <c r="I84" s="118">
        <v>0.048</v>
      </c>
      <c r="J84" s="118">
        <v>0.048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16778</v>
      </c>
      <c r="D87" s="53">
        <v>15826</v>
      </c>
      <c r="E87" s="53">
        <v>15848</v>
      </c>
      <c r="F87" s="54">
        <f>IF(D87&gt;0,100*E87/D87,0)</f>
        <v>100.13901175281183</v>
      </c>
      <c r="G87" s="40"/>
      <c r="H87" s="121">
        <v>222.25385</v>
      </c>
      <c r="I87" s="122">
        <v>214.29000000000002</v>
      </c>
      <c r="J87" s="122">
        <v>229.42280000000002</v>
      </c>
      <c r="K87" s="54">
        <f>IF(I87&gt;0,100*J87/I87,0)</f>
        <v>107.0618320966914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37</v>
      </c>
      <c r="D9" s="30">
        <v>37</v>
      </c>
      <c r="E9" s="30">
        <v>37</v>
      </c>
      <c r="F9" s="31"/>
      <c r="G9" s="31"/>
      <c r="H9" s="116">
        <v>0.899</v>
      </c>
      <c r="I9" s="116">
        <v>0.925</v>
      </c>
      <c r="J9" s="116">
        <v>1.225</v>
      </c>
      <c r="K9" s="32"/>
    </row>
    <row r="10" spans="1:11" s="33" customFormat="1" ht="11.25" customHeight="1">
      <c r="A10" s="35" t="s">
        <v>9</v>
      </c>
      <c r="B10" s="29"/>
      <c r="C10" s="30">
        <v>6</v>
      </c>
      <c r="D10" s="30">
        <v>6</v>
      </c>
      <c r="E10" s="30">
        <v>6</v>
      </c>
      <c r="F10" s="31"/>
      <c r="G10" s="31"/>
      <c r="H10" s="116">
        <v>0.142</v>
      </c>
      <c r="I10" s="116">
        <v>0.145</v>
      </c>
      <c r="J10" s="116">
        <v>0.145</v>
      </c>
      <c r="K10" s="32"/>
    </row>
    <row r="11" spans="1:11" s="33" customFormat="1" ht="11.25" customHeight="1">
      <c r="A11" s="28" t="s">
        <v>10</v>
      </c>
      <c r="B11" s="29"/>
      <c r="C11" s="30">
        <v>6</v>
      </c>
      <c r="D11" s="30">
        <v>6</v>
      </c>
      <c r="E11" s="30">
        <v>6</v>
      </c>
      <c r="F11" s="31"/>
      <c r="G11" s="31"/>
      <c r="H11" s="116">
        <v>0.095</v>
      </c>
      <c r="I11" s="116">
        <v>0.094</v>
      </c>
      <c r="J11" s="116">
        <v>0.172</v>
      </c>
      <c r="K11" s="32"/>
    </row>
    <row r="12" spans="1:11" s="33" customFormat="1" ht="11.25" customHeight="1">
      <c r="A12" s="35" t="s">
        <v>11</v>
      </c>
      <c r="B12" s="29"/>
      <c r="C12" s="30">
        <v>45</v>
      </c>
      <c r="D12" s="30">
        <v>45</v>
      </c>
      <c r="E12" s="30">
        <v>41</v>
      </c>
      <c r="F12" s="31"/>
      <c r="G12" s="31"/>
      <c r="H12" s="116">
        <v>0.682</v>
      </c>
      <c r="I12" s="116">
        <v>0.657</v>
      </c>
      <c r="J12" s="116">
        <v>0.902</v>
      </c>
      <c r="K12" s="32"/>
    </row>
    <row r="13" spans="1:11" s="42" customFormat="1" ht="11.25" customHeight="1">
      <c r="A13" s="36" t="s">
        <v>12</v>
      </c>
      <c r="B13" s="37"/>
      <c r="C13" s="38">
        <v>94</v>
      </c>
      <c r="D13" s="38">
        <v>94</v>
      </c>
      <c r="E13" s="38">
        <v>90</v>
      </c>
      <c r="F13" s="39">
        <f>IF(D13&gt;0,100*E13/D13,0)</f>
        <v>95.74468085106383</v>
      </c>
      <c r="G13" s="40"/>
      <c r="H13" s="117">
        <v>1.818</v>
      </c>
      <c r="I13" s="118">
        <v>1.8210000000000002</v>
      </c>
      <c r="J13" s="118">
        <v>2.444</v>
      </c>
      <c r="K13" s="41">
        <f>IF(I13&gt;0,100*J13/I13,0)</f>
        <v>134.2119714442614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17">
        <v>0.015</v>
      </c>
      <c r="I15" s="118">
        <v>0.015</v>
      </c>
      <c r="J15" s="118">
        <v>0.015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8</v>
      </c>
      <c r="D17" s="38">
        <v>8</v>
      </c>
      <c r="E17" s="38"/>
      <c r="F17" s="39"/>
      <c r="G17" s="40"/>
      <c r="H17" s="117">
        <v>0.17</v>
      </c>
      <c r="I17" s="118">
        <v>0.168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8</v>
      </c>
      <c r="D19" s="30"/>
      <c r="E19" s="30"/>
      <c r="F19" s="31"/>
      <c r="G19" s="31"/>
      <c r="H19" s="116">
        <v>0.183</v>
      </c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>
        <v>15</v>
      </c>
      <c r="D20" s="30">
        <v>15</v>
      </c>
      <c r="E20" s="30">
        <v>15</v>
      </c>
      <c r="F20" s="31"/>
      <c r="G20" s="31"/>
      <c r="H20" s="116">
        <v>0.245</v>
      </c>
      <c r="I20" s="116">
        <v>0.242</v>
      </c>
      <c r="J20" s="116">
        <v>0.242</v>
      </c>
      <c r="K20" s="32"/>
    </row>
    <row r="21" spans="1:11" s="33" customFormat="1" ht="11.25" customHeight="1">
      <c r="A21" s="35" t="s">
        <v>17</v>
      </c>
      <c r="B21" s="29"/>
      <c r="C21" s="30">
        <v>15</v>
      </c>
      <c r="D21" s="30">
        <v>15</v>
      </c>
      <c r="E21" s="30">
        <v>12</v>
      </c>
      <c r="F21" s="31"/>
      <c r="G21" s="31"/>
      <c r="H21" s="116">
        <v>0.281</v>
      </c>
      <c r="I21" s="116">
        <v>0.29</v>
      </c>
      <c r="J21" s="116">
        <v>0.29</v>
      </c>
      <c r="K21" s="32"/>
    </row>
    <row r="22" spans="1:11" s="42" customFormat="1" ht="11.25" customHeight="1">
      <c r="A22" s="36" t="s">
        <v>18</v>
      </c>
      <c r="B22" s="37"/>
      <c r="C22" s="38">
        <v>38</v>
      </c>
      <c r="D22" s="38">
        <v>30</v>
      </c>
      <c r="E22" s="38">
        <v>27</v>
      </c>
      <c r="F22" s="39">
        <f>IF(D22&gt;0,100*E22/D22,0)</f>
        <v>90</v>
      </c>
      <c r="G22" s="40"/>
      <c r="H22" s="117">
        <v>0.7090000000000001</v>
      </c>
      <c r="I22" s="118">
        <v>0.532</v>
      </c>
      <c r="J22" s="118">
        <v>0.532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1182</v>
      </c>
      <c r="D24" s="38">
        <v>1572</v>
      </c>
      <c r="E24" s="38">
        <v>1333</v>
      </c>
      <c r="F24" s="39">
        <f>IF(D24&gt;0,100*E24/D24,0)</f>
        <v>84.79643765903307</v>
      </c>
      <c r="G24" s="40"/>
      <c r="H24" s="117">
        <v>21.807</v>
      </c>
      <c r="I24" s="118">
        <v>35.326</v>
      </c>
      <c r="J24" s="118">
        <v>30.659</v>
      </c>
      <c r="K24" s="41">
        <f>IF(I24&gt;0,100*J24/I24,0)</f>
        <v>86.78876748004303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405</v>
      </c>
      <c r="D26" s="38">
        <v>410</v>
      </c>
      <c r="E26" s="38">
        <v>410</v>
      </c>
      <c r="F26" s="39">
        <f>IF(D26&gt;0,100*E26/D26,0)</f>
        <v>100</v>
      </c>
      <c r="G26" s="40"/>
      <c r="H26" s="117">
        <v>9.518</v>
      </c>
      <c r="I26" s="118">
        <v>9.6</v>
      </c>
      <c r="J26" s="118">
        <v>9.2</v>
      </c>
      <c r="K26" s="41">
        <f>IF(I26&gt;0,100*J26/I26,0)</f>
        <v>95.83333333333333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4</v>
      </c>
      <c r="F28" s="31"/>
      <c r="G28" s="31"/>
      <c r="H28" s="116"/>
      <c r="I28" s="116"/>
      <c r="J28" s="116">
        <v>0.092</v>
      </c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>
        <v>2</v>
      </c>
      <c r="E29" s="30"/>
      <c r="F29" s="31"/>
      <c r="G29" s="31"/>
      <c r="H29" s="116">
        <v>0.036</v>
      </c>
      <c r="I29" s="116">
        <v>0.03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410</v>
      </c>
      <c r="D30" s="30">
        <v>113</v>
      </c>
      <c r="E30" s="30">
        <v>113</v>
      </c>
      <c r="F30" s="31"/>
      <c r="G30" s="31"/>
      <c r="H30" s="116">
        <v>12.3</v>
      </c>
      <c r="I30" s="116">
        <v>2.373</v>
      </c>
      <c r="J30" s="116">
        <v>2.373</v>
      </c>
      <c r="K30" s="32"/>
    </row>
    <row r="31" spans="1:11" s="42" customFormat="1" ht="11.25" customHeight="1">
      <c r="A31" s="43" t="s">
        <v>24</v>
      </c>
      <c r="B31" s="37"/>
      <c r="C31" s="38">
        <v>412</v>
      </c>
      <c r="D31" s="38">
        <v>115</v>
      </c>
      <c r="E31" s="38">
        <v>117</v>
      </c>
      <c r="F31" s="39">
        <f>IF(D31&gt;0,100*E31/D31,0)</f>
        <v>101.73913043478261</v>
      </c>
      <c r="G31" s="40"/>
      <c r="H31" s="117">
        <v>12.336</v>
      </c>
      <c r="I31" s="118">
        <v>2.403</v>
      </c>
      <c r="J31" s="118">
        <v>2.465</v>
      </c>
      <c r="K31" s="41">
        <f>IF(I31&gt;0,100*J31/I31,0)</f>
        <v>102.58010819808572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81</v>
      </c>
      <c r="D33" s="30">
        <v>70</v>
      </c>
      <c r="E33" s="30">
        <v>60</v>
      </c>
      <c r="F33" s="31"/>
      <c r="G33" s="31"/>
      <c r="H33" s="116">
        <v>1.468</v>
      </c>
      <c r="I33" s="116">
        <v>1.12</v>
      </c>
      <c r="J33" s="116">
        <v>0.96</v>
      </c>
      <c r="K33" s="32"/>
    </row>
    <row r="34" spans="1:11" s="33" customFormat="1" ht="11.25" customHeight="1">
      <c r="A34" s="35" t="s">
        <v>26</v>
      </c>
      <c r="B34" s="29"/>
      <c r="C34" s="30">
        <v>38</v>
      </c>
      <c r="D34" s="30">
        <v>30</v>
      </c>
      <c r="E34" s="30">
        <v>30</v>
      </c>
      <c r="F34" s="31"/>
      <c r="G34" s="31"/>
      <c r="H34" s="116">
        <v>0.883</v>
      </c>
      <c r="I34" s="116">
        <v>0.85</v>
      </c>
      <c r="J34" s="116">
        <v>0.65</v>
      </c>
      <c r="K34" s="32"/>
    </row>
    <row r="35" spans="1:11" s="33" customFormat="1" ht="11.25" customHeight="1">
      <c r="A35" s="35" t="s">
        <v>27</v>
      </c>
      <c r="B35" s="29"/>
      <c r="C35" s="30">
        <v>18</v>
      </c>
      <c r="D35" s="30">
        <v>25</v>
      </c>
      <c r="E35" s="30">
        <v>25</v>
      </c>
      <c r="F35" s="31"/>
      <c r="G35" s="31"/>
      <c r="H35" s="116">
        <v>0.405</v>
      </c>
      <c r="I35" s="116">
        <v>0.575</v>
      </c>
      <c r="J35" s="116">
        <v>0.575</v>
      </c>
      <c r="K35" s="32"/>
    </row>
    <row r="36" spans="1:11" s="33" customFormat="1" ht="11.25" customHeight="1">
      <c r="A36" s="35" t="s">
        <v>28</v>
      </c>
      <c r="B36" s="29"/>
      <c r="C36" s="30">
        <v>261</v>
      </c>
      <c r="D36" s="30">
        <v>271</v>
      </c>
      <c r="E36" s="30">
        <v>64</v>
      </c>
      <c r="F36" s="31"/>
      <c r="G36" s="31"/>
      <c r="H36" s="116">
        <v>5.22</v>
      </c>
      <c r="I36" s="116">
        <v>5.42</v>
      </c>
      <c r="J36" s="116">
        <v>1.28</v>
      </c>
      <c r="K36" s="32"/>
    </row>
    <row r="37" spans="1:11" s="42" customFormat="1" ht="11.25" customHeight="1">
      <c r="A37" s="36" t="s">
        <v>29</v>
      </c>
      <c r="B37" s="37"/>
      <c r="C37" s="38">
        <v>398</v>
      </c>
      <c r="D37" s="38">
        <v>396</v>
      </c>
      <c r="E37" s="38">
        <v>179</v>
      </c>
      <c r="F37" s="39">
        <f>IF(D37&gt;0,100*E37/D37,0)</f>
        <v>45.2020202020202</v>
      </c>
      <c r="G37" s="40"/>
      <c r="H37" s="117">
        <v>7.976</v>
      </c>
      <c r="I37" s="118">
        <v>7.965</v>
      </c>
      <c r="J37" s="118">
        <v>3.465</v>
      </c>
      <c r="K37" s="41">
        <f>IF(I37&gt;0,100*J37/I37,0)</f>
        <v>43.502824858757066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142</v>
      </c>
      <c r="D39" s="38">
        <v>65</v>
      </c>
      <c r="E39" s="38">
        <v>60</v>
      </c>
      <c r="F39" s="39">
        <f>IF(D39&gt;0,100*E39/D39,0)</f>
        <v>92.3076923076923</v>
      </c>
      <c r="G39" s="40"/>
      <c r="H39" s="117">
        <v>1.179</v>
      </c>
      <c r="I39" s="118">
        <v>1.195</v>
      </c>
      <c r="J39" s="118">
        <v>1.035</v>
      </c>
      <c r="K39" s="41">
        <f>IF(I39&gt;0,100*J39/I39,0)</f>
        <v>86.61087866108785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>
        <v>25</v>
      </c>
      <c r="D42" s="30">
        <v>17</v>
      </c>
      <c r="E42" s="30">
        <v>15</v>
      </c>
      <c r="F42" s="31"/>
      <c r="G42" s="31"/>
      <c r="H42" s="116">
        <v>0.5</v>
      </c>
      <c r="I42" s="116">
        <v>0.34</v>
      </c>
      <c r="J42" s="116">
        <v>0.3</v>
      </c>
      <c r="K42" s="32"/>
    </row>
    <row r="43" spans="1:11" s="33" customFormat="1" ht="11.25" customHeight="1">
      <c r="A43" s="35" t="s">
        <v>33</v>
      </c>
      <c r="B43" s="29"/>
      <c r="C43" s="30">
        <v>38</v>
      </c>
      <c r="D43" s="30">
        <v>20</v>
      </c>
      <c r="E43" s="30">
        <v>20</v>
      </c>
      <c r="F43" s="31"/>
      <c r="G43" s="31"/>
      <c r="H43" s="116">
        <v>1.33</v>
      </c>
      <c r="I43" s="116">
        <v>0.7</v>
      </c>
      <c r="J43" s="116">
        <v>0.7</v>
      </c>
      <c r="K43" s="32"/>
    </row>
    <row r="44" spans="1:11" s="33" customFormat="1" ht="11.25" customHeight="1">
      <c r="A44" s="35" t="s">
        <v>34</v>
      </c>
      <c r="B44" s="29"/>
      <c r="C44" s="30">
        <v>2</v>
      </c>
      <c r="D44" s="30">
        <v>3</v>
      </c>
      <c r="E44" s="30">
        <v>2</v>
      </c>
      <c r="F44" s="31"/>
      <c r="G44" s="31"/>
      <c r="H44" s="116">
        <v>0.08</v>
      </c>
      <c r="I44" s="116">
        <v>0.12</v>
      </c>
      <c r="J44" s="116">
        <v>0.08</v>
      </c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6</v>
      </c>
      <c r="E45" s="30">
        <v>6</v>
      </c>
      <c r="F45" s="31"/>
      <c r="G45" s="31"/>
      <c r="H45" s="116">
        <v>0.115</v>
      </c>
      <c r="I45" s="116">
        <v>0.144</v>
      </c>
      <c r="J45" s="116">
        <v>0.144</v>
      </c>
      <c r="K45" s="32"/>
    </row>
    <row r="46" spans="1:11" s="33" customFormat="1" ht="11.25" customHeight="1">
      <c r="A46" s="35" t="s">
        <v>36</v>
      </c>
      <c r="B46" s="29"/>
      <c r="C46" s="30">
        <v>25</v>
      </c>
      <c r="D46" s="30">
        <v>25</v>
      </c>
      <c r="E46" s="30">
        <v>7</v>
      </c>
      <c r="F46" s="31"/>
      <c r="G46" s="31"/>
      <c r="H46" s="116">
        <v>0.75</v>
      </c>
      <c r="I46" s="116">
        <v>0.75</v>
      </c>
      <c r="J46" s="116">
        <v>0.21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>
        <v>20</v>
      </c>
      <c r="D48" s="30">
        <v>13</v>
      </c>
      <c r="E48" s="30">
        <v>3</v>
      </c>
      <c r="F48" s="31"/>
      <c r="G48" s="31"/>
      <c r="H48" s="116">
        <v>0.4</v>
      </c>
      <c r="I48" s="116">
        <v>0.26</v>
      </c>
      <c r="J48" s="116">
        <v>0.06</v>
      </c>
      <c r="K48" s="32"/>
    </row>
    <row r="49" spans="1:11" s="33" customFormat="1" ht="11.25" customHeight="1">
      <c r="A49" s="35" t="s">
        <v>39</v>
      </c>
      <c r="B49" s="29"/>
      <c r="C49" s="30">
        <v>11</v>
      </c>
      <c r="D49" s="30">
        <v>11</v>
      </c>
      <c r="E49" s="30">
        <v>11</v>
      </c>
      <c r="F49" s="31"/>
      <c r="G49" s="31"/>
      <c r="H49" s="116">
        <v>0.22</v>
      </c>
      <c r="I49" s="116">
        <v>0.22</v>
      </c>
      <c r="J49" s="116">
        <v>0.22</v>
      </c>
      <c r="K49" s="32"/>
    </row>
    <row r="50" spans="1:11" s="42" customFormat="1" ht="11.25" customHeight="1">
      <c r="A50" s="43" t="s">
        <v>40</v>
      </c>
      <c r="B50" s="37"/>
      <c r="C50" s="38">
        <v>126</v>
      </c>
      <c r="D50" s="38">
        <v>95</v>
      </c>
      <c r="E50" s="38">
        <v>64</v>
      </c>
      <c r="F50" s="39">
        <f>IF(D50&gt;0,100*E50/D50,0)</f>
        <v>67.36842105263158</v>
      </c>
      <c r="G50" s="40"/>
      <c r="H50" s="117">
        <v>3.395</v>
      </c>
      <c r="I50" s="118">
        <v>2.5340000000000003</v>
      </c>
      <c r="J50" s="118">
        <v>1.714</v>
      </c>
      <c r="K50" s="41">
        <f>IF(I50&gt;0,100*J50/I50,0)</f>
        <v>67.64009471191791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4</v>
      </c>
      <c r="D52" s="38">
        <v>3</v>
      </c>
      <c r="E52" s="38">
        <v>3</v>
      </c>
      <c r="F52" s="39">
        <f>IF(D52&gt;0,100*E52/D52,0)</f>
        <v>100</v>
      </c>
      <c r="G52" s="40"/>
      <c r="H52" s="117">
        <v>0.04</v>
      </c>
      <c r="I52" s="118">
        <v>0.054</v>
      </c>
      <c r="J52" s="118">
        <v>0.054</v>
      </c>
      <c r="K52" s="41">
        <f>IF(I52&gt;0,100*J52/I52,0)</f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18</v>
      </c>
      <c r="D54" s="30">
        <v>125</v>
      </c>
      <c r="E54" s="30">
        <v>120</v>
      </c>
      <c r="F54" s="31"/>
      <c r="G54" s="31"/>
      <c r="H54" s="116">
        <v>0.324</v>
      </c>
      <c r="I54" s="116">
        <v>2.5</v>
      </c>
      <c r="J54" s="116">
        <v>2.52</v>
      </c>
      <c r="K54" s="32"/>
    </row>
    <row r="55" spans="1:11" s="33" customFormat="1" ht="11.25" customHeight="1">
      <c r="A55" s="35" t="s">
        <v>43</v>
      </c>
      <c r="B55" s="29"/>
      <c r="C55" s="30">
        <v>53</v>
      </c>
      <c r="D55" s="30">
        <v>86</v>
      </c>
      <c r="E55" s="30">
        <v>166</v>
      </c>
      <c r="F55" s="31"/>
      <c r="G55" s="31"/>
      <c r="H55" s="116">
        <v>1.855</v>
      </c>
      <c r="I55" s="116">
        <v>2.52</v>
      </c>
      <c r="J55" s="116">
        <v>4.98</v>
      </c>
      <c r="K55" s="32"/>
    </row>
    <row r="56" spans="1:11" s="33" customFormat="1" ht="11.25" customHeight="1">
      <c r="A56" s="35" t="s">
        <v>44</v>
      </c>
      <c r="B56" s="29"/>
      <c r="C56" s="30">
        <v>5</v>
      </c>
      <c r="D56" s="30"/>
      <c r="E56" s="30"/>
      <c r="F56" s="31"/>
      <c r="G56" s="31"/>
      <c r="H56" s="116">
        <v>0.038</v>
      </c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>
        <v>3</v>
      </c>
      <c r="D57" s="30">
        <v>3</v>
      </c>
      <c r="E57" s="30"/>
      <c r="F57" s="31"/>
      <c r="G57" s="31"/>
      <c r="H57" s="116">
        <v>0.066</v>
      </c>
      <c r="I57" s="116">
        <v>0.09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115</v>
      </c>
      <c r="D58" s="30">
        <v>58</v>
      </c>
      <c r="E58" s="30">
        <v>70</v>
      </c>
      <c r="F58" s="31"/>
      <c r="G58" s="31"/>
      <c r="H58" s="116">
        <v>3.105</v>
      </c>
      <c r="I58" s="116">
        <v>1.508</v>
      </c>
      <c r="J58" s="116">
        <v>1.96</v>
      </c>
      <c r="K58" s="32"/>
    </row>
    <row r="59" spans="1:11" s="42" customFormat="1" ht="11.25" customHeight="1">
      <c r="A59" s="36" t="s">
        <v>47</v>
      </c>
      <c r="B59" s="37"/>
      <c r="C59" s="38">
        <v>194</v>
      </c>
      <c r="D59" s="38">
        <v>272</v>
      </c>
      <c r="E59" s="38">
        <v>356</v>
      </c>
      <c r="F59" s="39">
        <f>IF(D59&gt;0,100*E59/D59,0)</f>
        <v>130.88235294117646</v>
      </c>
      <c r="G59" s="40"/>
      <c r="H59" s="117">
        <v>5.388</v>
      </c>
      <c r="I59" s="118">
        <v>6.617999999999999</v>
      </c>
      <c r="J59" s="118">
        <v>9.46</v>
      </c>
      <c r="K59" s="41">
        <f>IF(I59&gt;0,100*J59/I59,0)</f>
        <v>142.9434874584467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294</v>
      </c>
      <c r="D61" s="30">
        <v>310</v>
      </c>
      <c r="E61" s="30">
        <v>310</v>
      </c>
      <c r="F61" s="31"/>
      <c r="G61" s="31"/>
      <c r="H61" s="116">
        <v>7.35</v>
      </c>
      <c r="I61" s="116">
        <v>9.2</v>
      </c>
      <c r="J61" s="116">
        <v>8</v>
      </c>
      <c r="K61" s="32"/>
    </row>
    <row r="62" spans="1:11" s="33" customFormat="1" ht="11.25" customHeight="1">
      <c r="A62" s="35" t="s">
        <v>49</v>
      </c>
      <c r="B62" s="29"/>
      <c r="C62" s="30">
        <v>333</v>
      </c>
      <c r="D62" s="30">
        <v>355</v>
      </c>
      <c r="E62" s="30">
        <v>368</v>
      </c>
      <c r="F62" s="31"/>
      <c r="G62" s="31"/>
      <c r="H62" s="116">
        <v>8.109</v>
      </c>
      <c r="I62" s="116">
        <v>8.815</v>
      </c>
      <c r="J62" s="116">
        <v>9.14</v>
      </c>
      <c r="K62" s="32"/>
    </row>
    <row r="63" spans="1:11" s="33" customFormat="1" ht="11.25" customHeight="1">
      <c r="A63" s="35" t="s">
        <v>50</v>
      </c>
      <c r="B63" s="29"/>
      <c r="C63" s="30">
        <v>428</v>
      </c>
      <c r="D63" s="30">
        <v>435</v>
      </c>
      <c r="E63" s="30">
        <v>483</v>
      </c>
      <c r="F63" s="31"/>
      <c r="G63" s="31"/>
      <c r="H63" s="116">
        <v>8.15</v>
      </c>
      <c r="I63" s="116">
        <v>7.0296</v>
      </c>
      <c r="J63" s="116">
        <v>9.671</v>
      </c>
      <c r="K63" s="32"/>
    </row>
    <row r="64" spans="1:11" s="42" customFormat="1" ht="11.25" customHeight="1">
      <c r="A64" s="36" t="s">
        <v>51</v>
      </c>
      <c r="B64" s="37"/>
      <c r="C64" s="38">
        <v>1055</v>
      </c>
      <c r="D64" s="38">
        <v>1100</v>
      </c>
      <c r="E64" s="38">
        <v>1161</v>
      </c>
      <c r="F64" s="39">
        <f>IF(D64&gt;0,100*E64/D64,0)</f>
        <v>105.54545454545455</v>
      </c>
      <c r="G64" s="40"/>
      <c r="H64" s="117">
        <v>23.609</v>
      </c>
      <c r="I64" s="118">
        <v>25.044600000000003</v>
      </c>
      <c r="J64" s="118">
        <v>26.811</v>
      </c>
      <c r="K64" s="41">
        <f>IF(I64&gt;0,100*J64/I64,0)</f>
        <v>107.05301741692818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971</v>
      </c>
      <c r="D66" s="38">
        <v>991</v>
      </c>
      <c r="E66" s="38">
        <v>935</v>
      </c>
      <c r="F66" s="39">
        <f>IF(D66&gt;0,100*E66/D66,0)</f>
        <v>94.34914228052472</v>
      </c>
      <c r="G66" s="40"/>
      <c r="H66" s="117">
        <v>20.877</v>
      </c>
      <c r="I66" s="118">
        <v>21.184</v>
      </c>
      <c r="J66" s="118">
        <v>17.952</v>
      </c>
      <c r="K66" s="41">
        <f>IF(I66&gt;0,100*J66/I66,0)</f>
        <v>84.74320241691844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>
        <v>20</v>
      </c>
      <c r="E68" s="30">
        <v>30</v>
      </c>
      <c r="F68" s="31"/>
      <c r="G68" s="31"/>
      <c r="H68" s="116"/>
      <c r="I68" s="116">
        <v>0.4</v>
      </c>
      <c r="J68" s="116">
        <v>0.6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>
        <v>20</v>
      </c>
      <c r="E70" s="38">
        <v>30</v>
      </c>
      <c r="F70" s="39">
        <f>IF(D70&gt;0,100*E70/D70,0)</f>
        <v>150</v>
      </c>
      <c r="G70" s="40"/>
      <c r="H70" s="117"/>
      <c r="I70" s="118">
        <v>0.4</v>
      </c>
      <c r="J70" s="118">
        <v>0.6</v>
      </c>
      <c r="K70" s="41">
        <f>IF(I70&gt;0,100*J70/I70,0)</f>
        <v>150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93</v>
      </c>
      <c r="D72" s="30">
        <v>118</v>
      </c>
      <c r="E72" s="30">
        <v>118</v>
      </c>
      <c r="F72" s="31"/>
      <c r="G72" s="31"/>
      <c r="H72" s="116">
        <v>2.274</v>
      </c>
      <c r="I72" s="116">
        <v>3.111</v>
      </c>
      <c r="J72" s="116">
        <v>3.111</v>
      </c>
      <c r="K72" s="32"/>
    </row>
    <row r="73" spans="1:11" s="33" customFormat="1" ht="11.25" customHeight="1">
      <c r="A73" s="35" t="s">
        <v>57</v>
      </c>
      <c r="B73" s="29"/>
      <c r="C73" s="30">
        <v>184</v>
      </c>
      <c r="D73" s="30">
        <v>180</v>
      </c>
      <c r="E73" s="30">
        <v>180</v>
      </c>
      <c r="F73" s="31"/>
      <c r="G73" s="31"/>
      <c r="H73" s="116">
        <v>7.514</v>
      </c>
      <c r="I73" s="116">
        <v>7.175</v>
      </c>
      <c r="J73" s="116">
        <v>7.175</v>
      </c>
      <c r="K73" s="32"/>
    </row>
    <row r="74" spans="1:11" s="33" customFormat="1" ht="11.25" customHeight="1">
      <c r="A74" s="35" t="s">
        <v>58</v>
      </c>
      <c r="B74" s="29"/>
      <c r="C74" s="30">
        <v>75</v>
      </c>
      <c r="D74" s="30">
        <v>75</v>
      </c>
      <c r="E74" s="30">
        <v>80</v>
      </c>
      <c r="F74" s="31"/>
      <c r="G74" s="31"/>
      <c r="H74" s="116">
        <v>1.875</v>
      </c>
      <c r="I74" s="116">
        <v>1.875</v>
      </c>
      <c r="J74" s="116">
        <v>2</v>
      </c>
      <c r="K74" s="32"/>
    </row>
    <row r="75" spans="1:11" s="33" customFormat="1" ht="11.25" customHeight="1">
      <c r="A75" s="35" t="s">
        <v>59</v>
      </c>
      <c r="B75" s="29"/>
      <c r="C75" s="30">
        <v>650</v>
      </c>
      <c r="D75" s="30">
        <v>650.4</v>
      </c>
      <c r="E75" s="30">
        <v>650.4</v>
      </c>
      <c r="F75" s="31"/>
      <c r="G75" s="31"/>
      <c r="H75" s="116">
        <v>15.948</v>
      </c>
      <c r="I75" s="116">
        <v>16.404</v>
      </c>
      <c r="J75" s="116">
        <v>16.400086153846154</v>
      </c>
      <c r="K75" s="32"/>
    </row>
    <row r="76" spans="1:11" s="33" customFormat="1" ht="11.25" customHeight="1">
      <c r="A76" s="35" t="s">
        <v>60</v>
      </c>
      <c r="B76" s="29"/>
      <c r="C76" s="30">
        <v>23</v>
      </c>
      <c r="D76" s="30">
        <v>8</v>
      </c>
      <c r="E76" s="30">
        <v>5</v>
      </c>
      <c r="F76" s="31"/>
      <c r="G76" s="31"/>
      <c r="H76" s="116">
        <v>0.632</v>
      </c>
      <c r="I76" s="116">
        <v>0.2</v>
      </c>
      <c r="J76" s="116">
        <v>0.115</v>
      </c>
      <c r="K76" s="32"/>
    </row>
    <row r="77" spans="1:11" s="33" customFormat="1" ht="11.25" customHeight="1">
      <c r="A77" s="35" t="s">
        <v>61</v>
      </c>
      <c r="B77" s="29"/>
      <c r="C77" s="30">
        <v>53</v>
      </c>
      <c r="D77" s="30">
        <v>50</v>
      </c>
      <c r="E77" s="30">
        <v>4</v>
      </c>
      <c r="F77" s="31"/>
      <c r="G77" s="31"/>
      <c r="H77" s="116">
        <v>1.166</v>
      </c>
      <c r="I77" s="116">
        <v>1.1</v>
      </c>
      <c r="J77" s="116">
        <v>0.052</v>
      </c>
      <c r="K77" s="32"/>
    </row>
    <row r="78" spans="1:11" s="33" customFormat="1" ht="11.25" customHeight="1">
      <c r="A78" s="35" t="s">
        <v>62</v>
      </c>
      <c r="B78" s="29"/>
      <c r="C78" s="30">
        <v>95</v>
      </c>
      <c r="D78" s="30">
        <v>95</v>
      </c>
      <c r="E78" s="30">
        <v>90</v>
      </c>
      <c r="F78" s="31"/>
      <c r="G78" s="31"/>
      <c r="H78" s="116">
        <v>2.47</v>
      </c>
      <c r="I78" s="116">
        <v>2.517</v>
      </c>
      <c r="J78" s="116">
        <v>2.43</v>
      </c>
      <c r="K78" s="32"/>
    </row>
    <row r="79" spans="1:11" s="33" customFormat="1" ht="11.25" customHeight="1">
      <c r="A79" s="35" t="s">
        <v>63</v>
      </c>
      <c r="B79" s="29"/>
      <c r="C79" s="30">
        <v>257</v>
      </c>
      <c r="D79" s="30">
        <v>176</v>
      </c>
      <c r="E79" s="30">
        <v>176</v>
      </c>
      <c r="F79" s="31"/>
      <c r="G79" s="31"/>
      <c r="H79" s="116">
        <v>7.196</v>
      </c>
      <c r="I79" s="116">
        <v>3.2</v>
      </c>
      <c r="J79" s="116">
        <v>3.387</v>
      </c>
      <c r="K79" s="32"/>
    </row>
    <row r="80" spans="1:11" s="42" customFormat="1" ht="11.25" customHeight="1">
      <c r="A80" s="43" t="s">
        <v>64</v>
      </c>
      <c r="B80" s="37"/>
      <c r="C80" s="38">
        <v>1430</v>
      </c>
      <c r="D80" s="38">
        <v>1352.4</v>
      </c>
      <c r="E80" s="38">
        <v>1303.4</v>
      </c>
      <c r="F80" s="39">
        <f>IF(D80&gt;0,100*E80/D80,0)</f>
        <v>96.3768115942029</v>
      </c>
      <c r="G80" s="40"/>
      <c r="H80" s="117">
        <v>39.075</v>
      </c>
      <c r="I80" s="118">
        <v>35.582</v>
      </c>
      <c r="J80" s="118">
        <v>34.67008615384615</v>
      </c>
      <c r="K80" s="41">
        <f>IF(I80&gt;0,100*J80/I80,0)</f>
        <v>97.43714842854857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67</v>
      </c>
      <c r="D82" s="30">
        <v>110</v>
      </c>
      <c r="E82" s="30">
        <v>110</v>
      </c>
      <c r="F82" s="31"/>
      <c r="G82" s="31"/>
      <c r="H82" s="116">
        <v>1.65</v>
      </c>
      <c r="I82" s="116">
        <v>2.708</v>
      </c>
      <c r="J82" s="116">
        <v>2.708</v>
      </c>
      <c r="K82" s="32"/>
    </row>
    <row r="83" spans="1:11" s="33" customFormat="1" ht="11.25" customHeight="1">
      <c r="A83" s="35" t="s">
        <v>66</v>
      </c>
      <c r="B83" s="29"/>
      <c r="C83" s="30">
        <v>83</v>
      </c>
      <c r="D83" s="30">
        <v>85</v>
      </c>
      <c r="E83" s="30">
        <v>100</v>
      </c>
      <c r="F83" s="31"/>
      <c r="G83" s="31"/>
      <c r="H83" s="116">
        <v>2.089</v>
      </c>
      <c r="I83" s="116">
        <v>2.14</v>
      </c>
      <c r="J83" s="116">
        <v>2.5</v>
      </c>
      <c r="K83" s="32"/>
    </row>
    <row r="84" spans="1:11" s="42" customFormat="1" ht="11.25" customHeight="1">
      <c r="A84" s="36" t="s">
        <v>67</v>
      </c>
      <c r="B84" s="37"/>
      <c r="C84" s="38">
        <v>150</v>
      </c>
      <c r="D84" s="38">
        <v>195</v>
      </c>
      <c r="E84" s="38">
        <v>210</v>
      </c>
      <c r="F84" s="39">
        <f>IF(D84&gt;0,100*E84/D84,0)</f>
        <v>107.6923076923077</v>
      </c>
      <c r="G84" s="40"/>
      <c r="H84" s="117">
        <v>3.739</v>
      </c>
      <c r="I84" s="118">
        <v>4.848000000000001</v>
      </c>
      <c r="J84" s="118">
        <v>5.208</v>
      </c>
      <c r="K84" s="41">
        <f>IF(I84&gt;0,100*J84/I84,0)</f>
        <v>107.42574257425743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6610</v>
      </c>
      <c r="D87" s="53">
        <v>6719.4</v>
      </c>
      <c r="E87" s="53">
        <v>6279.4</v>
      </c>
      <c r="F87" s="54">
        <f>IF(D87&gt;0,100*E87/D87,0)</f>
        <v>93.45179629133554</v>
      </c>
      <c r="G87" s="40"/>
      <c r="H87" s="121">
        <v>151.651</v>
      </c>
      <c r="I87" s="122">
        <v>155.2896</v>
      </c>
      <c r="J87" s="122">
        <v>146.28408615384615</v>
      </c>
      <c r="K87" s="54">
        <f>IF(I87&gt;0,100*J87/I87,0)</f>
        <v>94.20082616855613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="70" zoomScaleNormal="70" zoomScalePageLayoutView="0" workbookViewId="0" topLeftCell="A1">
      <selection activeCell="K82" sqref="K82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</v>
      </c>
      <c r="D9" s="30">
        <v>17</v>
      </c>
      <c r="E9" s="30">
        <v>16</v>
      </c>
      <c r="F9" s="31"/>
      <c r="G9" s="31"/>
      <c r="H9" s="116">
        <v>0.079</v>
      </c>
      <c r="I9" s="116">
        <v>0.091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12</v>
      </c>
      <c r="D10" s="30">
        <v>11</v>
      </c>
      <c r="E10" s="30">
        <v>10</v>
      </c>
      <c r="F10" s="31"/>
      <c r="G10" s="31"/>
      <c r="H10" s="116">
        <v>0.059</v>
      </c>
      <c r="I10" s="116">
        <v>0.06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17</v>
      </c>
      <c r="D11" s="30">
        <v>32</v>
      </c>
      <c r="E11" s="30">
        <v>30</v>
      </c>
      <c r="F11" s="31"/>
      <c r="G11" s="31"/>
      <c r="H11" s="116">
        <v>0.08</v>
      </c>
      <c r="I11" s="116">
        <v>0.162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8</v>
      </c>
      <c r="D12" s="30"/>
      <c r="E12" s="30"/>
      <c r="F12" s="31"/>
      <c r="G12" s="31"/>
      <c r="H12" s="116">
        <v>0.038</v>
      </c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>
        <v>54</v>
      </c>
      <c r="D13" s="38">
        <v>60</v>
      </c>
      <c r="E13" s="38">
        <v>56</v>
      </c>
      <c r="F13" s="39">
        <f>IF(D13&gt;0,100*E13/D13,0)</f>
        <v>93.33333333333333</v>
      </c>
      <c r="G13" s="40"/>
      <c r="H13" s="117">
        <v>0.256</v>
      </c>
      <c r="I13" s="118">
        <v>0.313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12</v>
      </c>
      <c r="D15" s="38">
        <v>12</v>
      </c>
      <c r="E15" s="38">
        <v>9</v>
      </c>
      <c r="F15" s="39">
        <f>IF(D15&gt;0,100*E15/D15,0)</f>
        <v>75</v>
      </c>
      <c r="G15" s="40"/>
      <c r="H15" s="117">
        <v>0.096</v>
      </c>
      <c r="I15" s="118">
        <v>0.1</v>
      </c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8</v>
      </c>
      <c r="E17" s="38"/>
      <c r="F17" s="39"/>
      <c r="G17" s="40"/>
      <c r="H17" s="117">
        <v>0.041</v>
      </c>
      <c r="I17" s="118">
        <v>0.074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9</v>
      </c>
      <c r="D19" s="30">
        <v>9</v>
      </c>
      <c r="E19" s="30">
        <v>9</v>
      </c>
      <c r="F19" s="31"/>
      <c r="G19" s="31"/>
      <c r="H19" s="116">
        <v>0.076</v>
      </c>
      <c r="I19" s="116">
        <v>0.072</v>
      </c>
      <c r="J19" s="116"/>
      <c r="K19" s="32"/>
    </row>
    <row r="20" spans="1:11" s="33" customFormat="1" ht="11.25" customHeight="1">
      <c r="A20" s="35" t="s">
        <v>16</v>
      </c>
      <c r="B20" s="29"/>
      <c r="C20" s="30">
        <v>12</v>
      </c>
      <c r="D20" s="30">
        <v>12</v>
      </c>
      <c r="E20" s="30">
        <v>12</v>
      </c>
      <c r="F20" s="31"/>
      <c r="G20" s="31"/>
      <c r="H20" s="116">
        <v>0.083</v>
      </c>
      <c r="I20" s="116">
        <v>0.081</v>
      </c>
      <c r="J20" s="116"/>
      <c r="K20" s="32"/>
    </row>
    <row r="21" spans="1:11" s="33" customFormat="1" ht="11.25" customHeight="1">
      <c r="A21" s="35" t="s">
        <v>17</v>
      </c>
      <c r="B21" s="29"/>
      <c r="C21" s="30">
        <v>25</v>
      </c>
      <c r="D21" s="30">
        <v>25</v>
      </c>
      <c r="E21" s="30">
        <v>25</v>
      </c>
      <c r="F21" s="31"/>
      <c r="G21" s="31"/>
      <c r="H21" s="116">
        <v>0.174</v>
      </c>
      <c r="I21" s="116">
        <v>0.174</v>
      </c>
      <c r="J21" s="116"/>
      <c r="K21" s="32"/>
    </row>
    <row r="22" spans="1:11" s="42" customFormat="1" ht="11.25" customHeight="1">
      <c r="A22" s="36" t="s">
        <v>18</v>
      </c>
      <c r="B22" s="37"/>
      <c r="C22" s="38">
        <v>46</v>
      </c>
      <c r="D22" s="38">
        <v>46</v>
      </c>
      <c r="E22" s="38">
        <v>46</v>
      </c>
      <c r="F22" s="39">
        <f>IF(D22&gt;0,100*E22/D22,0)</f>
        <v>100</v>
      </c>
      <c r="G22" s="40"/>
      <c r="H22" s="117">
        <v>0.33299999999999996</v>
      </c>
      <c r="I22" s="118">
        <v>0.32699999999999996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5</v>
      </c>
      <c r="D24" s="38">
        <v>4</v>
      </c>
      <c r="E24" s="38">
        <v>5</v>
      </c>
      <c r="F24" s="39">
        <f>IF(D24&gt;0,100*E24/D24,0)</f>
        <v>125</v>
      </c>
      <c r="G24" s="40"/>
      <c r="H24" s="117">
        <v>0.052</v>
      </c>
      <c r="I24" s="118">
        <v>0.04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9</v>
      </c>
      <c r="D26" s="38">
        <v>7</v>
      </c>
      <c r="E26" s="38">
        <v>7</v>
      </c>
      <c r="F26" s="39">
        <f>IF(D26&gt;0,100*E26/D26,0)</f>
        <v>100</v>
      </c>
      <c r="G26" s="40"/>
      <c r="H26" s="117">
        <v>0.045</v>
      </c>
      <c r="I26" s="118">
        <v>0.038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5</v>
      </c>
      <c r="D28" s="30">
        <v>5</v>
      </c>
      <c r="E28" s="30">
        <v>5</v>
      </c>
      <c r="F28" s="31"/>
      <c r="G28" s="31"/>
      <c r="H28" s="116">
        <v>0.095</v>
      </c>
      <c r="I28" s="116">
        <v>0.098</v>
      </c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43</v>
      </c>
      <c r="D30" s="30">
        <v>44</v>
      </c>
      <c r="E30" s="30">
        <v>44</v>
      </c>
      <c r="F30" s="31"/>
      <c r="G30" s="31"/>
      <c r="H30" s="116">
        <v>0.129</v>
      </c>
      <c r="I30" s="116">
        <v>0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48</v>
      </c>
      <c r="D31" s="38">
        <v>49</v>
      </c>
      <c r="E31" s="38">
        <v>49</v>
      </c>
      <c r="F31" s="39">
        <f>IF(D31&gt;0,100*E31/D31,0)</f>
        <v>100</v>
      </c>
      <c r="G31" s="40"/>
      <c r="H31" s="117">
        <v>0.224</v>
      </c>
      <c r="I31" s="118">
        <v>0.308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39</v>
      </c>
      <c r="D33" s="30">
        <v>40</v>
      </c>
      <c r="E33" s="30">
        <v>40</v>
      </c>
      <c r="F33" s="31"/>
      <c r="G33" s="31"/>
      <c r="H33" s="116">
        <v>0.461</v>
      </c>
      <c r="I33" s="116">
        <v>0.4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30</v>
      </c>
      <c r="D34" s="30">
        <v>30</v>
      </c>
      <c r="E34" s="30">
        <v>35</v>
      </c>
      <c r="F34" s="31"/>
      <c r="G34" s="31"/>
      <c r="H34" s="116">
        <v>0.475</v>
      </c>
      <c r="I34" s="116">
        <v>0.465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7</v>
      </c>
      <c r="D35" s="30">
        <v>7</v>
      </c>
      <c r="E35" s="30">
        <v>6</v>
      </c>
      <c r="F35" s="31"/>
      <c r="G35" s="31"/>
      <c r="H35" s="116">
        <v>0.057</v>
      </c>
      <c r="I35" s="116">
        <v>0.055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11</v>
      </c>
      <c r="D36" s="30">
        <v>11</v>
      </c>
      <c r="E36" s="30">
        <v>10</v>
      </c>
      <c r="F36" s="31"/>
      <c r="G36" s="31"/>
      <c r="H36" s="116">
        <v>0.124</v>
      </c>
      <c r="I36" s="116">
        <v>0.124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87</v>
      </c>
      <c r="D37" s="38">
        <v>88</v>
      </c>
      <c r="E37" s="38">
        <v>91</v>
      </c>
      <c r="F37" s="39">
        <f>IF(D37&gt;0,100*E37/D37,0)</f>
        <v>103.4090909090909</v>
      </c>
      <c r="G37" s="40"/>
      <c r="H37" s="117">
        <v>1.117</v>
      </c>
      <c r="I37" s="118">
        <v>1.044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26</v>
      </c>
      <c r="D39" s="38">
        <v>26</v>
      </c>
      <c r="E39" s="38">
        <v>25</v>
      </c>
      <c r="F39" s="39">
        <f>IF(D39&gt;0,100*E39/D39,0)</f>
        <v>96.15384615384616</v>
      </c>
      <c r="G39" s="40"/>
      <c r="H39" s="117">
        <v>0.226</v>
      </c>
      <c r="I39" s="118">
        <v>0.22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16</v>
      </c>
      <c r="D41" s="30">
        <v>11</v>
      </c>
      <c r="E41" s="30">
        <v>9</v>
      </c>
      <c r="F41" s="31"/>
      <c r="G41" s="31"/>
      <c r="H41" s="116">
        <v>0.078</v>
      </c>
      <c r="I41" s="116">
        <v>0.054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21</v>
      </c>
      <c r="D42" s="30">
        <v>15</v>
      </c>
      <c r="E42" s="30">
        <v>15</v>
      </c>
      <c r="F42" s="31"/>
      <c r="G42" s="31"/>
      <c r="H42" s="116">
        <v>0.212</v>
      </c>
      <c r="I42" s="116">
        <v>0.14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25</v>
      </c>
      <c r="E43" s="30">
        <v>25</v>
      </c>
      <c r="F43" s="31"/>
      <c r="G43" s="31"/>
      <c r="H43" s="116">
        <v>0.3</v>
      </c>
      <c r="I43" s="116">
        <v>0.25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34</v>
      </c>
      <c r="D44" s="30">
        <v>33</v>
      </c>
      <c r="E44" s="30">
        <v>50</v>
      </c>
      <c r="F44" s="31"/>
      <c r="G44" s="31"/>
      <c r="H44" s="116">
        <v>0.4</v>
      </c>
      <c r="I44" s="116">
        <v>0.336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7</v>
      </c>
      <c r="E45" s="30">
        <v>7</v>
      </c>
      <c r="F45" s="31"/>
      <c r="G45" s="31"/>
      <c r="H45" s="116">
        <v>0.06</v>
      </c>
      <c r="I45" s="116">
        <v>0.06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300</v>
      </c>
      <c r="D46" s="30">
        <v>340</v>
      </c>
      <c r="E46" s="30">
        <v>340</v>
      </c>
      <c r="F46" s="31"/>
      <c r="G46" s="31"/>
      <c r="H46" s="116">
        <v>3</v>
      </c>
      <c r="I46" s="116">
        <v>3.4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5</v>
      </c>
      <c r="D47" s="30">
        <v>24</v>
      </c>
      <c r="E47" s="30">
        <v>22</v>
      </c>
      <c r="F47" s="31"/>
      <c r="G47" s="31"/>
      <c r="H47" s="116">
        <v>0.014</v>
      </c>
      <c r="I47" s="116">
        <v>0.114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859</v>
      </c>
      <c r="D48" s="30">
        <v>1300</v>
      </c>
      <c r="E48" s="30">
        <v>1300</v>
      </c>
      <c r="F48" s="31"/>
      <c r="G48" s="31"/>
      <c r="H48" s="116">
        <v>9.449</v>
      </c>
      <c r="I48" s="116">
        <v>15.6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213</v>
      </c>
      <c r="D49" s="30">
        <v>203</v>
      </c>
      <c r="E49" s="30">
        <v>205</v>
      </c>
      <c r="F49" s="31"/>
      <c r="G49" s="31"/>
      <c r="H49" s="116">
        <v>1.557</v>
      </c>
      <c r="I49" s="116">
        <v>1.482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1480</v>
      </c>
      <c r="D50" s="38">
        <v>1958</v>
      </c>
      <c r="E50" s="38">
        <v>1973</v>
      </c>
      <c r="F50" s="39">
        <f>IF(D50&gt;0,100*E50/D50,0)</f>
        <v>100.76608784473953</v>
      </c>
      <c r="G50" s="40"/>
      <c r="H50" s="117">
        <v>15.07</v>
      </c>
      <c r="I50" s="118">
        <v>21.436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510</v>
      </c>
      <c r="D52" s="38">
        <v>510</v>
      </c>
      <c r="E52" s="38">
        <v>510</v>
      </c>
      <c r="F52" s="39">
        <f>IF(D52&gt;0,100*E52/D52,0)</f>
        <v>100</v>
      </c>
      <c r="G52" s="40"/>
      <c r="H52" s="117">
        <v>6.63</v>
      </c>
      <c r="I52" s="118">
        <v>6.63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5713</v>
      </c>
      <c r="D54" s="30">
        <v>6842</v>
      </c>
      <c r="E54" s="30">
        <v>7000</v>
      </c>
      <c r="F54" s="31"/>
      <c r="G54" s="31"/>
      <c r="H54" s="116">
        <v>54.274</v>
      </c>
      <c r="I54" s="116">
        <v>67.052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2807</v>
      </c>
      <c r="D55" s="30">
        <v>3630</v>
      </c>
      <c r="E55" s="30">
        <v>3630</v>
      </c>
      <c r="F55" s="31"/>
      <c r="G55" s="31"/>
      <c r="H55" s="116">
        <v>19.649</v>
      </c>
      <c r="I55" s="116">
        <v>25.41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3925</v>
      </c>
      <c r="D56" s="30">
        <v>2450</v>
      </c>
      <c r="E56" s="30">
        <v>3900</v>
      </c>
      <c r="F56" s="31"/>
      <c r="G56" s="31"/>
      <c r="H56" s="116">
        <v>25.598</v>
      </c>
      <c r="I56" s="116">
        <v>17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22</v>
      </c>
      <c r="D57" s="30">
        <v>9</v>
      </c>
      <c r="E57" s="30">
        <v>9</v>
      </c>
      <c r="F57" s="31"/>
      <c r="G57" s="31"/>
      <c r="H57" s="116">
        <v>0.484</v>
      </c>
      <c r="I57" s="116">
        <v>0.063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310</v>
      </c>
      <c r="D58" s="30">
        <v>320</v>
      </c>
      <c r="E58" s="30">
        <v>274</v>
      </c>
      <c r="F58" s="31"/>
      <c r="G58" s="31"/>
      <c r="H58" s="116">
        <v>1.678</v>
      </c>
      <c r="I58" s="116">
        <v>2.695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12777</v>
      </c>
      <c r="D59" s="38">
        <v>13251</v>
      </c>
      <c r="E59" s="38">
        <v>14813</v>
      </c>
      <c r="F59" s="39">
        <f>IF(D59&gt;0,100*E59/D59,0)</f>
        <v>111.78778960078485</v>
      </c>
      <c r="G59" s="40"/>
      <c r="H59" s="117">
        <v>101.68299999999999</v>
      </c>
      <c r="I59" s="118">
        <v>112.22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14</v>
      </c>
      <c r="D61" s="30">
        <v>15</v>
      </c>
      <c r="E61" s="30">
        <v>15</v>
      </c>
      <c r="F61" s="31"/>
      <c r="G61" s="31"/>
      <c r="H61" s="116">
        <v>0.112</v>
      </c>
      <c r="I61" s="116">
        <v>0.12</v>
      </c>
      <c r="J61" s="116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/>
      <c r="I62" s="116"/>
      <c r="J62" s="116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/>
      <c r="I63" s="116"/>
      <c r="J63" s="116"/>
      <c r="K63" s="32"/>
    </row>
    <row r="64" spans="1:11" s="42" customFormat="1" ht="11.25" customHeight="1">
      <c r="A64" s="36" t="s">
        <v>51</v>
      </c>
      <c r="B64" s="37"/>
      <c r="C64" s="38">
        <v>14</v>
      </c>
      <c r="D64" s="38">
        <v>15</v>
      </c>
      <c r="E64" s="38">
        <v>15</v>
      </c>
      <c r="F64" s="39">
        <f>IF(D64&gt;0,100*E64/D64,0)</f>
        <v>100</v>
      </c>
      <c r="G64" s="40"/>
      <c r="H64" s="117">
        <v>0.112</v>
      </c>
      <c r="I64" s="118">
        <v>0.12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50</v>
      </c>
      <c r="D66" s="38">
        <v>79</v>
      </c>
      <c r="E66" s="38">
        <v>90</v>
      </c>
      <c r="F66" s="39">
        <f>IF(D66&gt;0,100*E66/D66,0)</f>
        <v>113.92405063291139</v>
      </c>
      <c r="G66" s="40"/>
      <c r="H66" s="117">
        <v>0.45</v>
      </c>
      <c r="I66" s="118">
        <v>0.713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353</v>
      </c>
      <c r="D68" s="30">
        <v>330</v>
      </c>
      <c r="E68" s="30">
        <v>350</v>
      </c>
      <c r="F68" s="31"/>
      <c r="G68" s="31"/>
      <c r="H68" s="116">
        <v>3.742</v>
      </c>
      <c r="I68" s="116">
        <v>4.5</v>
      </c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>
        <v>353</v>
      </c>
      <c r="D70" s="38">
        <v>330</v>
      </c>
      <c r="E70" s="38">
        <v>350</v>
      </c>
      <c r="F70" s="39">
        <f>IF(D70&gt;0,100*E70/D70,0)</f>
        <v>106.06060606060606</v>
      </c>
      <c r="G70" s="40"/>
      <c r="H70" s="117">
        <v>3.742</v>
      </c>
      <c r="I70" s="118">
        <v>4.5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30</v>
      </c>
      <c r="D72" s="30">
        <v>31</v>
      </c>
      <c r="E72" s="30">
        <v>31</v>
      </c>
      <c r="F72" s="31"/>
      <c r="G72" s="31"/>
      <c r="H72" s="116">
        <v>0.263</v>
      </c>
      <c r="I72" s="116">
        <v>0.271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60</v>
      </c>
      <c r="D73" s="30">
        <v>60</v>
      </c>
      <c r="E73" s="30">
        <v>60</v>
      </c>
      <c r="F73" s="31"/>
      <c r="G73" s="31"/>
      <c r="H73" s="116">
        <v>0.75</v>
      </c>
      <c r="I73" s="116">
        <v>1.225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1872</v>
      </c>
      <c r="D74" s="30">
        <v>1977</v>
      </c>
      <c r="E74" s="30">
        <v>2600</v>
      </c>
      <c r="F74" s="31"/>
      <c r="G74" s="31"/>
      <c r="H74" s="116">
        <v>19.431</v>
      </c>
      <c r="I74" s="116">
        <v>25.701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710</v>
      </c>
      <c r="D75" s="30">
        <v>710</v>
      </c>
      <c r="E75" s="30">
        <v>710</v>
      </c>
      <c r="F75" s="31"/>
      <c r="G75" s="31"/>
      <c r="H75" s="116">
        <v>9.036</v>
      </c>
      <c r="I75" s="116">
        <v>9.0364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8</v>
      </c>
      <c r="D76" s="30">
        <v>5</v>
      </c>
      <c r="E76" s="30">
        <v>5</v>
      </c>
      <c r="F76" s="31"/>
      <c r="G76" s="31"/>
      <c r="H76" s="116">
        <v>0.076</v>
      </c>
      <c r="I76" s="116">
        <v>0.045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318</v>
      </c>
      <c r="D77" s="30">
        <v>256</v>
      </c>
      <c r="E77" s="30">
        <v>350</v>
      </c>
      <c r="F77" s="31"/>
      <c r="G77" s="31"/>
      <c r="H77" s="116">
        <v>4.18</v>
      </c>
      <c r="I77" s="116">
        <v>4.224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646</v>
      </c>
      <c r="D78" s="30">
        <v>600</v>
      </c>
      <c r="E78" s="30">
        <v>610</v>
      </c>
      <c r="F78" s="31"/>
      <c r="G78" s="31"/>
      <c r="H78" s="116">
        <v>6.18</v>
      </c>
      <c r="I78" s="116">
        <v>5.73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780</v>
      </c>
      <c r="D79" s="30">
        <v>837</v>
      </c>
      <c r="E79" s="30">
        <v>780</v>
      </c>
      <c r="F79" s="31"/>
      <c r="G79" s="31"/>
      <c r="H79" s="116">
        <v>7.8</v>
      </c>
      <c r="I79" s="116">
        <v>8.366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4424</v>
      </c>
      <c r="D80" s="38">
        <v>4476</v>
      </c>
      <c r="E80" s="38">
        <v>5146</v>
      </c>
      <c r="F80" s="39">
        <f>IF(D80&gt;0,100*E80/D80,0)</f>
        <v>114.96872207327971</v>
      </c>
      <c r="G80" s="40"/>
      <c r="H80" s="117">
        <v>47.716</v>
      </c>
      <c r="I80" s="118">
        <v>54.59840000000001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30</v>
      </c>
      <c r="D82" s="30">
        <v>30</v>
      </c>
      <c r="E82" s="30">
        <v>30</v>
      </c>
      <c r="F82" s="31"/>
      <c r="G82" s="31"/>
      <c r="H82" s="116">
        <v>0.287</v>
      </c>
      <c r="I82" s="116">
        <v>0.287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68</v>
      </c>
      <c r="D83" s="30">
        <v>69</v>
      </c>
      <c r="E83" s="30">
        <v>69</v>
      </c>
      <c r="F83" s="31"/>
      <c r="G83" s="31"/>
      <c r="H83" s="116">
        <v>0.336</v>
      </c>
      <c r="I83" s="116">
        <v>0.34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98</v>
      </c>
      <c r="D84" s="38">
        <v>99</v>
      </c>
      <c r="E84" s="38">
        <v>99</v>
      </c>
      <c r="F84" s="39">
        <f>IF(D84&gt;0,100*E84/D84,0)</f>
        <v>100</v>
      </c>
      <c r="G84" s="40"/>
      <c r="H84" s="117">
        <v>0.623</v>
      </c>
      <c r="I84" s="118">
        <v>0.627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19996</v>
      </c>
      <c r="D87" s="53">
        <v>21018</v>
      </c>
      <c r="E87" s="53">
        <v>23284</v>
      </c>
      <c r="F87" s="54">
        <f>IF(D87&gt;0,100*E87/D87,0)</f>
        <v>110.7812351317918</v>
      </c>
      <c r="G87" s="40"/>
      <c r="H87" s="121">
        <v>178.416</v>
      </c>
      <c r="I87" s="122">
        <v>203.3084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="70" zoomScaleNormal="70" zoomScalePageLayoutView="0" workbookViewId="0" topLeftCell="A1">
      <selection activeCell="C84" sqref="C84:I84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39</v>
      </c>
      <c r="D26" s="38">
        <v>36</v>
      </c>
      <c r="E26" s="38">
        <v>36</v>
      </c>
      <c r="F26" s="39">
        <f>IF(D26&gt;0,100*E26/D26,0)</f>
        <v>100</v>
      </c>
      <c r="G26" s="40"/>
      <c r="H26" s="117">
        <v>1.58</v>
      </c>
      <c r="I26" s="118">
        <v>1.5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>
        <v>3</v>
      </c>
      <c r="E30" s="30">
        <v>3</v>
      </c>
      <c r="F30" s="31"/>
      <c r="G30" s="31"/>
      <c r="H30" s="116"/>
      <c r="I30" s="116">
        <v>0.125</v>
      </c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>
        <v>3</v>
      </c>
      <c r="E31" s="38">
        <v>3</v>
      </c>
      <c r="F31" s="39">
        <f>IF(D31&gt;0,100*E31/D31,0)</f>
        <v>100</v>
      </c>
      <c r="G31" s="40"/>
      <c r="H31" s="117"/>
      <c r="I31" s="118">
        <v>0.125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16">
        <v>3.766</v>
      </c>
      <c r="I33" s="116">
        <v>3.5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12</v>
      </c>
      <c r="E34" s="30">
        <v>15</v>
      </c>
      <c r="F34" s="31"/>
      <c r="G34" s="31"/>
      <c r="H34" s="116">
        <v>0.455</v>
      </c>
      <c r="I34" s="116">
        <v>0.45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13</v>
      </c>
      <c r="E35" s="30">
        <v>12</v>
      </c>
      <c r="F35" s="31"/>
      <c r="G35" s="31"/>
      <c r="H35" s="116">
        <v>0.847</v>
      </c>
      <c r="I35" s="116">
        <v>0.55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49</v>
      </c>
      <c r="F36" s="31"/>
      <c r="G36" s="31"/>
      <c r="H36" s="116">
        <v>8.628</v>
      </c>
      <c r="I36" s="116">
        <v>8.628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335</v>
      </c>
      <c r="D37" s="38">
        <v>329</v>
      </c>
      <c r="E37" s="38">
        <v>196</v>
      </c>
      <c r="F37" s="39">
        <f>IF(D37&gt;0,100*E37/D37,0)</f>
        <v>59.57446808510638</v>
      </c>
      <c r="G37" s="40"/>
      <c r="H37" s="117">
        <v>13.696</v>
      </c>
      <c r="I37" s="118">
        <v>13.128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12</v>
      </c>
      <c r="D39" s="38">
        <v>12</v>
      </c>
      <c r="E39" s="38">
        <v>12</v>
      </c>
      <c r="F39" s="39">
        <f>IF(D39&gt;0,100*E39/D39,0)</f>
        <v>100</v>
      </c>
      <c r="G39" s="40"/>
      <c r="H39" s="117">
        <v>0.407</v>
      </c>
      <c r="I39" s="118">
        <v>0.4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>
        <v>12</v>
      </c>
      <c r="D43" s="30">
        <v>10</v>
      </c>
      <c r="E43" s="30">
        <v>10</v>
      </c>
      <c r="F43" s="31"/>
      <c r="G43" s="31"/>
      <c r="H43" s="116">
        <v>0.288</v>
      </c>
      <c r="I43" s="116">
        <v>0.24</v>
      </c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16">
        <v>0.052</v>
      </c>
      <c r="I45" s="116">
        <v>0.052</v>
      </c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14</v>
      </c>
      <c r="D50" s="38">
        <v>12</v>
      </c>
      <c r="E50" s="38">
        <v>12</v>
      </c>
      <c r="F50" s="39">
        <f>IF(D50&gt;0,100*E50/D50,0)</f>
        <v>100</v>
      </c>
      <c r="G50" s="40"/>
      <c r="H50" s="117">
        <v>0.34</v>
      </c>
      <c r="I50" s="118">
        <v>0.292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100</v>
      </c>
      <c r="E54" s="30">
        <v>125</v>
      </c>
      <c r="F54" s="31"/>
      <c r="G54" s="31"/>
      <c r="H54" s="116">
        <v>5.1</v>
      </c>
      <c r="I54" s="116">
        <v>5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270</v>
      </c>
      <c r="D55" s="30">
        <v>275</v>
      </c>
      <c r="E55" s="30">
        <v>280</v>
      </c>
      <c r="F55" s="31"/>
      <c r="G55" s="31"/>
      <c r="H55" s="116">
        <v>13.5</v>
      </c>
      <c r="I55" s="116">
        <v>13.75</v>
      </c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38</v>
      </c>
      <c r="D58" s="30">
        <v>38</v>
      </c>
      <c r="E58" s="30">
        <v>38</v>
      </c>
      <c r="F58" s="31"/>
      <c r="G58" s="31"/>
      <c r="H58" s="116">
        <v>2.736</v>
      </c>
      <c r="I58" s="116">
        <v>1.71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408</v>
      </c>
      <c r="D59" s="38">
        <v>413</v>
      </c>
      <c r="E59" s="38">
        <v>443</v>
      </c>
      <c r="F59" s="39">
        <f>IF(D59&gt;0,100*E59/D59,0)</f>
        <v>107.2639225181598</v>
      </c>
      <c r="G59" s="40"/>
      <c r="H59" s="117">
        <v>21.336000000000002</v>
      </c>
      <c r="I59" s="118">
        <v>20.46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196</v>
      </c>
      <c r="D61" s="30">
        <v>200</v>
      </c>
      <c r="E61" s="30">
        <v>220</v>
      </c>
      <c r="F61" s="31"/>
      <c r="G61" s="31"/>
      <c r="H61" s="116">
        <v>6.86</v>
      </c>
      <c r="I61" s="116">
        <v>7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149</v>
      </c>
      <c r="D62" s="30">
        <v>166</v>
      </c>
      <c r="E62" s="30">
        <v>158</v>
      </c>
      <c r="F62" s="31"/>
      <c r="G62" s="31"/>
      <c r="H62" s="116">
        <v>3.189</v>
      </c>
      <c r="I62" s="116">
        <v>3.594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1018</v>
      </c>
      <c r="D63" s="30">
        <v>1025</v>
      </c>
      <c r="E63" s="30">
        <v>1117</v>
      </c>
      <c r="F63" s="31"/>
      <c r="G63" s="31"/>
      <c r="H63" s="116">
        <v>59.1</v>
      </c>
      <c r="I63" s="116">
        <v>70.1792730844794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1363</v>
      </c>
      <c r="D64" s="38">
        <v>1391</v>
      </c>
      <c r="E64" s="38">
        <v>1495</v>
      </c>
      <c r="F64" s="39">
        <f>IF(D64&gt;0,100*E64/D64,0)</f>
        <v>107.4766355140187</v>
      </c>
      <c r="G64" s="40"/>
      <c r="H64" s="117">
        <v>69.149</v>
      </c>
      <c r="I64" s="118">
        <v>80.7732730844794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596</v>
      </c>
      <c r="D66" s="38">
        <v>400</v>
      </c>
      <c r="E66" s="38">
        <v>647</v>
      </c>
      <c r="F66" s="39">
        <f>IF(D66&gt;0,100*E66/D66,0)</f>
        <v>161.75</v>
      </c>
      <c r="G66" s="40"/>
      <c r="H66" s="117">
        <v>38.242</v>
      </c>
      <c r="I66" s="118">
        <v>29.883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22</v>
      </c>
      <c r="D72" s="30">
        <v>18</v>
      </c>
      <c r="E72" s="30">
        <v>18</v>
      </c>
      <c r="F72" s="31"/>
      <c r="G72" s="31"/>
      <c r="H72" s="116">
        <v>0.371</v>
      </c>
      <c r="I72" s="116">
        <v>0.316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70</v>
      </c>
      <c r="D73" s="30">
        <v>70</v>
      </c>
      <c r="E73" s="30">
        <v>70</v>
      </c>
      <c r="F73" s="31"/>
      <c r="G73" s="31"/>
      <c r="H73" s="116">
        <v>1.61</v>
      </c>
      <c r="I73" s="116">
        <v>1.55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500</v>
      </c>
      <c r="D74" s="30">
        <v>573</v>
      </c>
      <c r="E74" s="30">
        <v>625</v>
      </c>
      <c r="F74" s="31"/>
      <c r="G74" s="31"/>
      <c r="H74" s="116">
        <v>23.614</v>
      </c>
      <c r="I74" s="116">
        <v>28.65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167</v>
      </c>
      <c r="D75" s="30">
        <v>167</v>
      </c>
      <c r="E75" s="30">
        <v>167</v>
      </c>
      <c r="F75" s="31"/>
      <c r="G75" s="31"/>
      <c r="H75" s="116">
        <v>6.398</v>
      </c>
      <c r="I75" s="116">
        <v>6.3982209999999995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48</v>
      </c>
      <c r="E76" s="30">
        <v>55</v>
      </c>
      <c r="F76" s="31"/>
      <c r="G76" s="31"/>
      <c r="H76" s="116">
        <v>1.75</v>
      </c>
      <c r="I76" s="116">
        <v>1.44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59</v>
      </c>
      <c r="D77" s="30">
        <v>110</v>
      </c>
      <c r="E77" s="30">
        <v>150</v>
      </c>
      <c r="F77" s="31"/>
      <c r="G77" s="31"/>
      <c r="H77" s="116">
        <v>2.242</v>
      </c>
      <c r="I77" s="116">
        <v>4.95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160</v>
      </c>
      <c r="D78" s="30">
        <v>160</v>
      </c>
      <c r="E78" s="30">
        <v>160</v>
      </c>
      <c r="F78" s="31"/>
      <c r="G78" s="31"/>
      <c r="H78" s="116">
        <v>7.003</v>
      </c>
      <c r="I78" s="116">
        <v>8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245</v>
      </c>
      <c r="D79" s="30">
        <v>258</v>
      </c>
      <c r="E79" s="30">
        <v>258</v>
      </c>
      <c r="F79" s="31"/>
      <c r="G79" s="31"/>
      <c r="H79" s="116">
        <v>12.5</v>
      </c>
      <c r="I79" s="116">
        <v>13.182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1273</v>
      </c>
      <c r="D80" s="38">
        <v>1404</v>
      </c>
      <c r="E80" s="38">
        <v>1503</v>
      </c>
      <c r="F80" s="39">
        <f>IF(D80&gt;0,100*E80/D80,0)</f>
        <v>107.05128205128206</v>
      </c>
      <c r="G80" s="40"/>
      <c r="H80" s="117">
        <v>55.488</v>
      </c>
      <c r="I80" s="118">
        <v>64.486221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4040</v>
      </c>
      <c r="D87" s="53">
        <v>4000</v>
      </c>
      <c r="E87" s="53">
        <v>4347</v>
      </c>
      <c r="F87" s="54">
        <f>IF(D87&gt;0,100*E87/D87,0)</f>
        <v>108.675</v>
      </c>
      <c r="G87" s="40"/>
      <c r="H87" s="121">
        <v>200.238</v>
      </c>
      <c r="I87" s="122">
        <v>211.0474940844794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="70" zoomScaleNormal="70" zoomScalePageLayoutView="0" workbookViewId="0" topLeftCell="A1">
      <selection activeCell="F76" sqref="F76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16">
        <v>0.371</v>
      </c>
      <c r="I20" s="116">
        <v>0.371</v>
      </c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20</v>
      </c>
      <c r="E22" s="38">
        <v>20</v>
      </c>
      <c r="F22" s="39">
        <f>IF(D22&gt;0,100*E22/D22,0)</f>
        <v>100</v>
      </c>
      <c r="G22" s="40"/>
      <c r="H22" s="117">
        <v>0.371</v>
      </c>
      <c r="I22" s="118">
        <v>0.371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283</v>
      </c>
      <c r="D24" s="38">
        <v>284</v>
      </c>
      <c r="E24" s="38"/>
      <c r="F24" s="39"/>
      <c r="G24" s="40"/>
      <c r="H24" s="117">
        <v>17.122</v>
      </c>
      <c r="I24" s="118">
        <v>17.182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24</v>
      </c>
      <c r="D26" s="38">
        <v>26</v>
      </c>
      <c r="E26" s="38">
        <v>26</v>
      </c>
      <c r="F26" s="39">
        <f>IF(D26&gt;0,100*E26/D26,0)</f>
        <v>100</v>
      </c>
      <c r="G26" s="40"/>
      <c r="H26" s="117">
        <v>1.27</v>
      </c>
      <c r="I26" s="118">
        <v>1.4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301</v>
      </c>
      <c r="D28" s="30">
        <v>323</v>
      </c>
      <c r="E28" s="30">
        <v>323</v>
      </c>
      <c r="F28" s="31"/>
      <c r="G28" s="31"/>
      <c r="H28" s="116">
        <v>7.525</v>
      </c>
      <c r="I28" s="116">
        <v>19.285</v>
      </c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574</v>
      </c>
      <c r="D30" s="30">
        <v>574</v>
      </c>
      <c r="E30" s="30"/>
      <c r="F30" s="31"/>
      <c r="G30" s="31"/>
      <c r="H30" s="116">
        <v>22.72</v>
      </c>
      <c r="I30" s="116">
        <v>22.72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875</v>
      </c>
      <c r="D31" s="38">
        <v>897</v>
      </c>
      <c r="E31" s="38"/>
      <c r="F31" s="39"/>
      <c r="G31" s="40"/>
      <c r="H31" s="117">
        <v>30.245</v>
      </c>
      <c r="I31" s="118">
        <v>42.005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30</v>
      </c>
      <c r="D33" s="30">
        <v>30</v>
      </c>
      <c r="E33" s="30">
        <v>30</v>
      </c>
      <c r="F33" s="31"/>
      <c r="G33" s="31"/>
      <c r="H33" s="116">
        <v>0.9</v>
      </c>
      <c r="I33" s="116">
        <v>0.9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101</v>
      </c>
      <c r="D34" s="30">
        <v>100</v>
      </c>
      <c r="E34" s="30">
        <v>100</v>
      </c>
      <c r="F34" s="31"/>
      <c r="G34" s="31"/>
      <c r="H34" s="116">
        <v>3.832</v>
      </c>
      <c r="I34" s="116">
        <v>3.8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57</v>
      </c>
      <c r="D35" s="30">
        <v>50</v>
      </c>
      <c r="E35" s="30">
        <v>50</v>
      </c>
      <c r="F35" s="31"/>
      <c r="G35" s="31"/>
      <c r="H35" s="116">
        <v>2.542</v>
      </c>
      <c r="I35" s="116">
        <v>2.35</v>
      </c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>
        <v>188</v>
      </c>
      <c r="D37" s="38">
        <v>180</v>
      </c>
      <c r="E37" s="38">
        <v>180</v>
      </c>
      <c r="F37" s="39">
        <f>IF(D37&gt;0,100*E37/D37,0)</f>
        <v>100</v>
      </c>
      <c r="G37" s="40"/>
      <c r="H37" s="117">
        <v>7.274</v>
      </c>
      <c r="I37" s="118">
        <v>7.05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63</v>
      </c>
      <c r="D39" s="38">
        <v>63</v>
      </c>
      <c r="E39" s="38">
        <v>60</v>
      </c>
      <c r="F39" s="39">
        <f>IF(D39&gt;0,100*E39/D39,0)</f>
        <v>95.23809523809524</v>
      </c>
      <c r="G39" s="40"/>
      <c r="H39" s="117">
        <v>2.074</v>
      </c>
      <c r="I39" s="118">
        <v>2.07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100</v>
      </c>
      <c r="D41" s="30">
        <v>80</v>
      </c>
      <c r="E41" s="30"/>
      <c r="F41" s="31"/>
      <c r="G41" s="31"/>
      <c r="H41" s="116">
        <v>6.5</v>
      </c>
      <c r="I41" s="116">
        <v>4.16</v>
      </c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>
        <v>7</v>
      </c>
      <c r="D43" s="30">
        <v>6</v>
      </c>
      <c r="E43" s="30"/>
      <c r="F43" s="31"/>
      <c r="G43" s="31"/>
      <c r="H43" s="116">
        <v>0.154</v>
      </c>
      <c r="I43" s="116">
        <v>0.12</v>
      </c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>
        <v>12</v>
      </c>
      <c r="D45" s="30">
        <v>12</v>
      </c>
      <c r="E45" s="30"/>
      <c r="F45" s="31"/>
      <c r="G45" s="31"/>
      <c r="H45" s="116">
        <v>0.312</v>
      </c>
      <c r="I45" s="116">
        <v>0.336</v>
      </c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>
        <v>685</v>
      </c>
      <c r="D48" s="30">
        <v>706</v>
      </c>
      <c r="E48" s="30"/>
      <c r="F48" s="31"/>
      <c r="G48" s="31"/>
      <c r="H48" s="116">
        <v>23.975</v>
      </c>
      <c r="I48" s="116">
        <v>24.71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12</v>
      </c>
      <c r="D49" s="30">
        <v>29</v>
      </c>
      <c r="E49" s="30"/>
      <c r="F49" s="31"/>
      <c r="G49" s="31"/>
      <c r="H49" s="116">
        <v>0.468</v>
      </c>
      <c r="I49" s="116">
        <v>1.131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816</v>
      </c>
      <c r="D50" s="38">
        <v>833</v>
      </c>
      <c r="E50" s="38"/>
      <c r="F50" s="39"/>
      <c r="G50" s="40"/>
      <c r="H50" s="117">
        <v>31.409000000000002</v>
      </c>
      <c r="I50" s="118">
        <v>30.457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410</v>
      </c>
      <c r="D52" s="38">
        <v>410</v>
      </c>
      <c r="E52" s="38">
        <v>410</v>
      </c>
      <c r="F52" s="39">
        <f>IF(D52&gt;0,100*E52/D52,0)</f>
        <v>100</v>
      </c>
      <c r="G52" s="40"/>
      <c r="H52" s="117">
        <v>15.878</v>
      </c>
      <c r="I52" s="118">
        <v>15.878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4180</v>
      </c>
      <c r="D54" s="30">
        <v>4483</v>
      </c>
      <c r="E54" s="30">
        <v>4500</v>
      </c>
      <c r="F54" s="31"/>
      <c r="G54" s="31"/>
      <c r="H54" s="116">
        <v>313.5</v>
      </c>
      <c r="I54" s="116">
        <v>367.606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1515</v>
      </c>
      <c r="D55" s="30">
        <v>1562</v>
      </c>
      <c r="E55" s="30">
        <v>1600</v>
      </c>
      <c r="F55" s="31"/>
      <c r="G55" s="31"/>
      <c r="H55" s="116">
        <v>90.9</v>
      </c>
      <c r="I55" s="116">
        <v>93.72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1000</v>
      </c>
      <c r="D56" s="30">
        <v>1200</v>
      </c>
      <c r="E56" s="30">
        <v>1250</v>
      </c>
      <c r="F56" s="31"/>
      <c r="G56" s="31"/>
      <c r="H56" s="116">
        <v>60</v>
      </c>
      <c r="I56" s="116">
        <v>74</v>
      </c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925</v>
      </c>
      <c r="D58" s="30">
        <v>930</v>
      </c>
      <c r="E58" s="30">
        <v>894</v>
      </c>
      <c r="F58" s="31"/>
      <c r="G58" s="31"/>
      <c r="H58" s="116">
        <v>66.6</v>
      </c>
      <c r="I58" s="116">
        <v>59.52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7620</v>
      </c>
      <c r="D59" s="38">
        <v>8175</v>
      </c>
      <c r="E59" s="38">
        <v>8244</v>
      </c>
      <c r="F59" s="39">
        <f>IF(D59&gt;0,100*E59/D59,0)</f>
        <v>100.8440366972477</v>
      </c>
      <c r="G59" s="40"/>
      <c r="H59" s="117">
        <v>531</v>
      </c>
      <c r="I59" s="118">
        <v>594.846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95</v>
      </c>
      <c r="D61" s="30">
        <v>110</v>
      </c>
      <c r="E61" s="30">
        <v>110</v>
      </c>
      <c r="F61" s="31"/>
      <c r="G61" s="31"/>
      <c r="H61" s="116">
        <v>3.325</v>
      </c>
      <c r="I61" s="116">
        <v>3.85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77</v>
      </c>
      <c r="D62" s="30">
        <v>72</v>
      </c>
      <c r="E62" s="30"/>
      <c r="F62" s="31"/>
      <c r="G62" s="31"/>
      <c r="H62" s="116">
        <v>1.738</v>
      </c>
      <c r="I62" s="116">
        <v>1.578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57</v>
      </c>
      <c r="D63" s="30">
        <v>50</v>
      </c>
      <c r="E63" s="30">
        <v>25</v>
      </c>
      <c r="F63" s="31"/>
      <c r="G63" s="31"/>
      <c r="H63" s="116">
        <v>3.255</v>
      </c>
      <c r="I63" s="116">
        <v>2.9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229</v>
      </c>
      <c r="D64" s="38">
        <v>232</v>
      </c>
      <c r="E64" s="38"/>
      <c r="F64" s="39"/>
      <c r="G64" s="40"/>
      <c r="H64" s="117">
        <v>8.318000000000001</v>
      </c>
      <c r="I64" s="118">
        <v>8.328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62</v>
      </c>
      <c r="D66" s="38">
        <v>113</v>
      </c>
      <c r="E66" s="38">
        <v>123</v>
      </c>
      <c r="F66" s="39">
        <f>IF(D66&gt;0,100*E66/D66,0)</f>
        <v>108.84955752212389</v>
      </c>
      <c r="G66" s="40"/>
      <c r="H66" s="117">
        <v>2.819</v>
      </c>
      <c r="I66" s="118">
        <v>5.205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69</v>
      </c>
      <c r="D72" s="30">
        <v>43</v>
      </c>
      <c r="E72" s="30">
        <v>43</v>
      </c>
      <c r="F72" s="31"/>
      <c r="G72" s="31"/>
      <c r="H72" s="116">
        <v>1.613</v>
      </c>
      <c r="I72" s="116">
        <v>0.959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80</v>
      </c>
      <c r="D73" s="30">
        <v>75</v>
      </c>
      <c r="E73" s="30">
        <v>75</v>
      </c>
      <c r="F73" s="31"/>
      <c r="G73" s="31"/>
      <c r="H73" s="116">
        <v>3.665</v>
      </c>
      <c r="I73" s="116">
        <v>3.5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350</v>
      </c>
      <c r="D74" s="30">
        <v>423</v>
      </c>
      <c r="E74" s="30"/>
      <c r="F74" s="31"/>
      <c r="G74" s="31"/>
      <c r="H74" s="116">
        <v>15.585</v>
      </c>
      <c r="I74" s="116">
        <v>17.75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134</v>
      </c>
      <c r="D75" s="30">
        <v>134</v>
      </c>
      <c r="E75" s="30">
        <v>134</v>
      </c>
      <c r="F75" s="31"/>
      <c r="G75" s="31"/>
      <c r="H75" s="116">
        <v>6.368</v>
      </c>
      <c r="I75" s="116">
        <v>6.36777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50</v>
      </c>
      <c r="D76" s="30">
        <v>55</v>
      </c>
      <c r="E76" s="30">
        <v>50</v>
      </c>
      <c r="F76" s="31"/>
      <c r="G76" s="31"/>
      <c r="H76" s="116">
        <v>2</v>
      </c>
      <c r="I76" s="116">
        <v>1.76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157</v>
      </c>
      <c r="D77" s="30">
        <v>23</v>
      </c>
      <c r="E77" s="30">
        <v>80</v>
      </c>
      <c r="F77" s="31"/>
      <c r="G77" s="31"/>
      <c r="H77" s="116">
        <v>5.966</v>
      </c>
      <c r="I77" s="116">
        <v>0.92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374</v>
      </c>
      <c r="D78" s="30">
        <v>375</v>
      </c>
      <c r="E78" s="30">
        <v>370</v>
      </c>
      <c r="F78" s="31"/>
      <c r="G78" s="31"/>
      <c r="H78" s="116">
        <v>14.882</v>
      </c>
      <c r="I78" s="116">
        <v>16.875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400</v>
      </c>
      <c r="D79" s="30">
        <v>422</v>
      </c>
      <c r="E79" s="30"/>
      <c r="F79" s="31"/>
      <c r="G79" s="31"/>
      <c r="H79" s="116">
        <v>18.8</v>
      </c>
      <c r="I79" s="116">
        <v>19.826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1614</v>
      </c>
      <c r="D80" s="38">
        <v>1550</v>
      </c>
      <c r="E80" s="38"/>
      <c r="F80" s="39"/>
      <c r="G80" s="40"/>
      <c r="H80" s="117">
        <v>68.879</v>
      </c>
      <c r="I80" s="118">
        <v>67.95777000000001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12204</v>
      </c>
      <c r="D87" s="53">
        <v>12783</v>
      </c>
      <c r="E87" s="53"/>
      <c r="F87" s="54"/>
      <c r="G87" s="40"/>
      <c r="H87" s="121">
        <v>716.659</v>
      </c>
      <c r="I87" s="122">
        <v>792.74977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="70" zoomScaleNormal="70" zoomScalePageLayoutView="0" workbookViewId="0" topLeftCell="A1">
      <selection activeCell="E87" sqref="E87:F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53</v>
      </c>
      <c r="D9" s="30">
        <v>57</v>
      </c>
      <c r="E9" s="30">
        <v>55</v>
      </c>
      <c r="F9" s="31"/>
      <c r="G9" s="31"/>
      <c r="H9" s="116">
        <v>0.34</v>
      </c>
      <c r="I9" s="116">
        <v>0.365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21</v>
      </c>
      <c r="D10" s="30">
        <v>21</v>
      </c>
      <c r="E10" s="30">
        <v>19</v>
      </c>
      <c r="F10" s="31"/>
      <c r="G10" s="31"/>
      <c r="H10" s="116">
        <v>0.127</v>
      </c>
      <c r="I10" s="116">
        <v>0.128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30</v>
      </c>
      <c r="D11" s="30">
        <v>30</v>
      </c>
      <c r="E11" s="30">
        <v>20</v>
      </c>
      <c r="F11" s="31"/>
      <c r="G11" s="31"/>
      <c r="H11" s="116">
        <v>0.175</v>
      </c>
      <c r="I11" s="116">
        <v>0.175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37</v>
      </c>
      <c r="D12" s="30">
        <v>44</v>
      </c>
      <c r="E12" s="30">
        <v>5</v>
      </c>
      <c r="F12" s="31"/>
      <c r="G12" s="31"/>
      <c r="H12" s="116">
        <v>0.233</v>
      </c>
      <c r="I12" s="116">
        <v>0.275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141</v>
      </c>
      <c r="D13" s="38">
        <v>152</v>
      </c>
      <c r="E13" s="38">
        <v>99</v>
      </c>
      <c r="F13" s="39">
        <f>IF(D13&gt;0,100*E13/D13,0)</f>
        <v>65.13157894736842</v>
      </c>
      <c r="G13" s="40"/>
      <c r="H13" s="117">
        <v>0.875</v>
      </c>
      <c r="I13" s="118">
        <v>0.943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16</v>
      </c>
      <c r="D15" s="38">
        <v>16</v>
      </c>
      <c r="E15" s="38">
        <v>12</v>
      </c>
      <c r="F15" s="39">
        <f>IF(D15&gt;0,100*E15/D15,0)</f>
        <v>75</v>
      </c>
      <c r="G15" s="40"/>
      <c r="H15" s="117">
        <v>0.08</v>
      </c>
      <c r="I15" s="118">
        <v>0.08</v>
      </c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4</v>
      </c>
      <c r="E17" s="38"/>
      <c r="F17" s="39"/>
      <c r="G17" s="40"/>
      <c r="H17" s="117">
        <v>0.006</v>
      </c>
      <c r="I17" s="118">
        <v>0.02468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44</v>
      </c>
      <c r="D19" s="30">
        <v>44</v>
      </c>
      <c r="E19" s="30"/>
      <c r="F19" s="31"/>
      <c r="G19" s="31"/>
      <c r="H19" s="116">
        <v>0.312</v>
      </c>
      <c r="I19" s="116">
        <v>0.31</v>
      </c>
      <c r="J19" s="116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30</v>
      </c>
      <c r="E20" s="30">
        <v>20</v>
      </c>
      <c r="F20" s="31"/>
      <c r="G20" s="31"/>
      <c r="H20" s="116">
        <v>0.11</v>
      </c>
      <c r="I20" s="116">
        <v>0.13</v>
      </c>
      <c r="J20" s="116"/>
      <c r="K20" s="32"/>
    </row>
    <row r="21" spans="1:11" s="33" customFormat="1" ht="11.25" customHeight="1">
      <c r="A21" s="35" t="s">
        <v>17</v>
      </c>
      <c r="B21" s="29"/>
      <c r="C21" s="30">
        <v>24</v>
      </c>
      <c r="D21" s="30">
        <v>24</v>
      </c>
      <c r="E21" s="30">
        <v>24</v>
      </c>
      <c r="F21" s="31"/>
      <c r="G21" s="31"/>
      <c r="H21" s="116">
        <v>0.142</v>
      </c>
      <c r="I21" s="116">
        <v>0.144</v>
      </c>
      <c r="J21" s="116"/>
      <c r="K21" s="32"/>
    </row>
    <row r="22" spans="1:11" s="42" customFormat="1" ht="11.25" customHeight="1">
      <c r="A22" s="36" t="s">
        <v>18</v>
      </c>
      <c r="B22" s="37"/>
      <c r="C22" s="38">
        <v>88</v>
      </c>
      <c r="D22" s="38">
        <v>98</v>
      </c>
      <c r="E22" s="38"/>
      <c r="F22" s="39"/>
      <c r="G22" s="40"/>
      <c r="H22" s="117">
        <v>0.564</v>
      </c>
      <c r="I22" s="118">
        <v>0.584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2467</v>
      </c>
      <c r="D24" s="38">
        <v>2300</v>
      </c>
      <c r="E24" s="38">
        <v>2200</v>
      </c>
      <c r="F24" s="39">
        <f>IF(D24&gt;0,100*E24/D24,0)</f>
        <v>95.65217391304348</v>
      </c>
      <c r="G24" s="40"/>
      <c r="H24" s="117">
        <v>15.145</v>
      </c>
      <c r="I24" s="118">
        <v>14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1601</v>
      </c>
      <c r="D26" s="38">
        <v>1400</v>
      </c>
      <c r="E26" s="38">
        <v>1400</v>
      </c>
      <c r="F26" s="39">
        <f>IF(D26&gt;0,100*E26/D26,0)</f>
        <v>100</v>
      </c>
      <c r="G26" s="40"/>
      <c r="H26" s="117">
        <v>10.891</v>
      </c>
      <c r="I26" s="118">
        <v>10.8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3649</v>
      </c>
      <c r="D28" s="30">
        <v>2300</v>
      </c>
      <c r="E28" s="30">
        <v>4521</v>
      </c>
      <c r="F28" s="31"/>
      <c r="G28" s="31"/>
      <c r="H28" s="116">
        <v>15.41</v>
      </c>
      <c r="I28" s="116">
        <v>10.35</v>
      </c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787</v>
      </c>
      <c r="D30" s="30">
        <v>1749</v>
      </c>
      <c r="E30" s="30"/>
      <c r="F30" s="31"/>
      <c r="G30" s="31"/>
      <c r="H30" s="116">
        <v>4.722</v>
      </c>
      <c r="I30" s="116">
        <v>11.37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4436</v>
      </c>
      <c r="D31" s="38">
        <v>4049</v>
      </c>
      <c r="E31" s="38"/>
      <c r="F31" s="39"/>
      <c r="G31" s="40"/>
      <c r="H31" s="117">
        <v>20.132</v>
      </c>
      <c r="I31" s="118">
        <v>21.72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49</v>
      </c>
      <c r="D33" s="30">
        <v>40</v>
      </c>
      <c r="E33" s="30">
        <v>48</v>
      </c>
      <c r="F33" s="31"/>
      <c r="G33" s="31"/>
      <c r="H33" s="116">
        <v>0.489</v>
      </c>
      <c r="I33" s="116">
        <v>0.36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32</v>
      </c>
      <c r="D34" s="30">
        <v>32</v>
      </c>
      <c r="E34" s="30">
        <v>40</v>
      </c>
      <c r="F34" s="31"/>
      <c r="G34" s="31"/>
      <c r="H34" s="116">
        <v>0.254</v>
      </c>
      <c r="I34" s="116">
        <v>0.254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120</v>
      </c>
      <c r="D35" s="30">
        <v>100</v>
      </c>
      <c r="E35" s="30">
        <v>100</v>
      </c>
      <c r="F35" s="31"/>
      <c r="G35" s="31"/>
      <c r="H35" s="116">
        <v>0.9</v>
      </c>
      <c r="I35" s="116">
        <v>0.75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10</v>
      </c>
      <c r="D36" s="30">
        <v>10</v>
      </c>
      <c r="E36" s="30">
        <v>10</v>
      </c>
      <c r="F36" s="31"/>
      <c r="G36" s="31"/>
      <c r="H36" s="116">
        <v>0.06</v>
      </c>
      <c r="I36" s="116">
        <v>0.06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211</v>
      </c>
      <c r="D37" s="38">
        <v>182</v>
      </c>
      <c r="E37" s="38">
        <v>198</v>
      </c>
      <c r="F37" s="39">
        <f>IF(D37&gt;0,100*E37/D37,0)</f>
        <v>108.79120879120879</v>
      </c>
      <c r="G37" s="40"/>
      <c r="H37" s="117">
        <v>1.703</v>
      </c>
      <c r="I37" s="118">
        <v>1.424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</v>
      </c>
      <c r="D39" s="38">
        <v>1</v>
      </c>
      <c r="E39" s="38">
        <v>1</v>
      </c>
      <c r="F39" s="39">
        <f>IF(D39&gt;0,100*E39/D39,0)</f>
        <v>100</v>
      </c>
      <c r="G39" s="40"/>
      <c r="H39" s="117">
        <v>0.008</v>
      </c>
      <c r="I39" s="118">
        <v>0.008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70</v>
      </c>
      <c r="D41" s="30">
        <v>75</v>
      </c>
      <c r="E41" s="30">
        <v>70</v>
      </c>
      <c r="F41" s="31"/>
      <c r="G41" s="31"/>
      <c r="H41" s="116">
        <v>0.476</v>
      </c>
      <c r="I41" s="116">
        <v>0.889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115</v>
      </c>
      <c r="D42" s="30">
        <v>105</v>
      </c>
      <c r="E42" s="30">
        <v>100</v>
      </c>
      <c r="F42" s="31"/>
      <c r="G42" s="31"/>
      <c r="H42" s="116">
        <v>0.92</v>
      </c>
      <c r="I42" s="116">
        <v>0.84</v>
      </c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>
        <v>2</v>
      </c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>
        <v>100</v>
      </c>
      <c r="D44" s="30">
        <v>61</v>
      </c>
      <c r="E44" s="30">
        <v>60</v>
      </c>
      <c r="F44" s="31"/>
      <c r="G44" s="31"/>
      <c r="H44" s="116">
        <v>0.45</v>
      </c>
      <c r="I44" s="116">
        <v>0.275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16">
        <v>0.014</v>
      </c>
      <c r="I45" s="116">
        <v>0.02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50</v>
      </c>
      <c r="D46" s="30">
        <v>46</v>
      </c>
      <c r="E46" s="30">
        <v>46</v>
      </c>
      <c r="F46" s="31"/>
      <c r="G46" s="31"/>
      <c r="H46" s="116">
        <v>0.6</v>
      </c>
      <c r="I46" s="116">
        <v>0.552</v>
      </c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>
        <v>1378</v>
      </c>
      <c r="D48" s="30">
        <v>1327</v>
      </c>
      <c r="E48" s="30">
        <v>1300</v>
      </c>
      <c r="F48" s="31"/>
      <c r="G48" s="31"/>
      <c r="H48" s="116">
        <v>8.268</v>
      </c>
      <c r="I48" s="116">
        <v>9.289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189</v>
      </c>
      <c r="D49" s="30">
        <v>235</v>
      </c>
      <c r="E49" s="30">
        <v>240</v>
      </c>
      <c r="F49" s="31"/>
      <c r="G49" s="31"/>
      <c r="H49" s="116">
        <v>1.673</v>
      </c>
      <c r="I49" s="116">
        <v>2.186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1904</v>
      </c>
      <c r="D50" s="38">
        <v>1853</v>
      </c>
      <c r="E50" s="38">
        <v>1818</v>
      </c>
      <c r="F50" s="39">
        <f>IF(D50&gt;0,100*E50/D50,0)</f>
        <v>98.11117107393416</v>
      </c>
      <c r="G50" s="40"/>
      <c r="H50" s="117">
        <v>12.401000000000002</v>
      </c>
      <c r="I50" s="118">
        <v>14.051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1500</v>
      </c>
      <c r="D54" s="30">
        <v>1800</v>
      </c>
      <c r="E54" s="30">
        <v>1700</v>
      </c>
      <c r="F54" s="31"/>
      <c r="G54" s="31"/>
      <c r="H54" s="116">
        <v>10.5</v>
      </c>
      <c r="I54" s="116">
        <v>12.6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90</v>
      </c>
      <c r="D55" s="30">
        <v>90</v>
      </c>
      <c r="E55" s="30">
        <v>50</v>
      </c>
      <c r="F55" s="31"/>
      <c r="G55" s="31"/>
      <c r="H55" s="116">
        <v>0.63</v>
      </c>
      <c r="I55" s="116">
        <v>0.63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34</v>
      </c>
      <c r="D56" s="30">
        <v>18</v>
      </c>
      <c r="E56" s="30"/>
      <c r="F56" s="31"/>
      <c r="G56" s="31"/>
      <c r="H56" s="116">
        <v>0.255</v>
      </c>
      <c r="I56" s="116">
        <v>0.127</v>
      </c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405</v>
      </c>
      <c r="D58" s="30">
        <v>343</v>
      </c>
      <c r="E58" s="30">
        <v>356</v>
      </c>
      <c r="F58" s="31"/>
      <c r="G58" s="31"/>
      <c r="H58" s="116">
        <v>2.93</v>
      </c>
      <c r="I58" s="116">
        <v>1.852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2029</v>
      </c>
      <c r="D59" s="38">
        <v>2251</v>
      </c>
      <c r="E59" s="38">
        <v>2106</v>
      </c>
      <c r="F59" s="39">
        <f>IF(D59&gt;0,100*E59/D59,0)</f>
        <v>93.55841848067526</v>
      </c>
      <c r="G59" s="40"/>
      <c r="H59" s="117">
        <v>14.315</v>
      </c>
      <c r="I59" s="118">
        <v>15.209000000000001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111</v>
      </c>
      <c r="D61" s="30">
        <v>110</v>
      </c>
      <c r="E61" s="30"/>
      <c r="F61" s="31"/>
      <c r="G61" s="31"/>
      <c r="H61" s="116">
        <v>0.888</v>
      </c>
      <c r="I61" s="116">
        <v>0.8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57</v>
      </c>
      <c r="D62" s="30">
        <v>57</v>
      </c>
      <c r="E62" s="30">
        <v>57</v>
      </c>
      <c r="F62" s="31"/>
      <c r="G62" s="31"/>
      <c r="H62" s="116">
        <v>0.456</v>
      </c>
      <c r="I62" s="116">
        <v>0.456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49</v>
      </c>
      <c r="D63" s="30">
        <v>49</v>
      </c>
      <c r="E63" s="30"/>
      <c r="F63" s="31"/>
      <c r="G63" s="31"/>
      <c r="H63" s="116">
        <v>0.395</v>
      </c>
      <c r="I63" s="116">
        <v>0.3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217</v>
      </c>
      <c r="D64" s="38">
        <v>216</v>
      </c>
      <c r="E64" s="38"/>
      <c r="F64" s="39"/>
      <c r="G64" s="40"/>
      <c r="H64" s="117">
        <v>1.739</v>
      </c>
      <c r="I64" s="118">
        <v>1.556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46</v>
      </c>
      <c r="D66" s="38">
        <v>50</v>
      </c>
      <c r="E66" s="38"/>
      <c r="F66" s="39"/>
      <c r="G66" s="40"/>
      <c r="H66" s="117">
        <v>0.595</v>
      </c>
      <c r="I66" s="118">
        <v>0.71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214</v>
      </c>
      <c r="D68" s="30">
        <v>100</v>
      </c>
      <c r="E68" s="30">
        <v>50</v>
      </c>
      <c r="F68" s="31"/>
      <c r="G68" s="31"/>
      <c r="H68" s="116">
        <v>1.485</v>
      </c>
      <c r="I68" s="116">
        <v>0.65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150</v>
      </c>
      <c r="D69" s="30">
        <v>196</v>
      </c>
      <c r="E69" s="30">
        <v>196</v>
      </c>
      <c r="F69" s="31"/>
      <c r="G69" s="31"/>
      <c r="H69" s="116">
        <v>0.9</v>
      </c>
      <c r="I69" s="116">
        <v>0.612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364</v>
      </c>
      <c r="D70" s="38">
        <v>296</v>
      </c>
      <c r="E70" s="38">
        <v>246</v>
      </c>
      <c r="F70" s="39">
        <f>IF(D70&gt;0,100*E70/D70,0)</f>
        <v>83.10810810810811</v>
      </c>
      <c r="G70" s="40"/>
      <c r="H70" s="117">
        <v>2.385</v>
      </c>
      <c r="I70" s="118">
        <v>1.262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60</v>
      </c>
      <c r="D72" s="30">
        <v>67</v>
      </c>
      <c r="E72" s="30">
        <v>67</v>
      </c>
      <c r="F72" s="31"/>
      <c r="G72" s="31"/>
      <c r="H72" s="116">
        <v>0.48</v>
      </c>
      <c r="I72" s="116">
        <v>0.571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52</v>
      </c>
      <c r="D73" s="30">
        <v>52</v>
      </c>
      <c r="E73" s="30">
        <v>52</v>
      </c>
      <c r="F73" s="31"/>
      <c r="G73" s="31"/>
      <c r="H73" s="116">
        <v>1.115</v>
      </c>
      <c r="I73" s="116">
        <v>0.625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20</v>
      </c>
      <c r="D74" s="30">
        <v>25</v>
      </c>
      <c r="E74" s="30">
        <v>20</v>
      </c>
      <c r="F74" s="31"/>
      <c r="G74" s="31"/>
      <c r="H74" s="116">
        <v>0.16</v>
      </c>
      <c r="I74" s="116">
        <v>0.2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117</v>
      </c>
      <c r="D75" s="30">
        <v>117</v>
      </c>
      <c r="E75" s="30">
        <v>117</v>
      </c>
      <c r="F75" s="31"/>
      <c r="G75" s="31"/>
      <c r="H75" s="116">
        <v>1.832</v>
      </c>
      <c r="I75" s="116">
        <v>1.8320999999999998</v>
      </c>
      <c r="J75" s="116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/>
      <c r="I76" s="116"/>
      <c r="J76" s="116"/>
      <c r="K76" s="32"/>
    </row>
    <row r="77" spans="1:11" s="33" customFormat="1" ht="11.25" customHeight="1">
      <c r="A77" s="35" t="s">
        <v>61</v>
      </c>
      <c r="B77" s="29"/>
      <c r="C77" s="30">
        <v>10</v>
      </c>
      <c r="D77" s="30">
        <v>7</v>
      </c>
      <c r="E77" s="30">
        <v>10</v>
      </c>
      <c r="F77" s="31"/>
      <c r="G77" s="31"/>
      <c r="H77" s="116">
        <v>0.075</v>
      </c>
      <c r="I77" s="116">
        <v>0.071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106</v>
      </c>
      <c r="D78" s="30">
        <v>120</v>
      </c>
      <c r="E78" s="30">
        <v>95</v>
      </c>
      <c r="F78" s="31"/>
      <c r="G78" s="31"/>
      <c r="H78" s="116">
        <v>0.948</v>
      </c>
      <c r="I78" s="116">
        <v>1.068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50</v>
      </c>
      <c r="D79" s="30">
        <v>50</v>
      </c>
      <c r="E79" s="30">
        <v>50</v>
      </c>
      <c r="F79" s="31"/>
      <c r="G79" s="31"/>
      <c r="H79" s="116">
        <v>0.375</v>
      </c>
      <c r="I79" s="116">
        <v>0.375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415</v>
      </c>
      <c r="D80" s="38">
        <v>438</v>
      </c>
      <c r="E80" s="38">
        <v>411</v>
      </c>
      <c r="F80" s="39">
        <f>IF(D80&gt;0,100*E80/D80,0)</f>
        <v>93.83561643835617</v>
      </c>
      <c r="G80" s="40"/>
      <c r="H80" s="117">
        <v>4.985</v>
      </c>
      <c r="I80" s="118">
        <v>4.7421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53</v>
      </c>
      <c r="D82" s="30">
        <v>53</v>
      </c>
      <c r="E82" s="30">
        <v>53</v>
      </c>
      <c r="F82" s="31"/>
      <c r="G82" s="31"/>
      <c r="H82" s="116">
        <v>0.564</v>
      </c>
      <c r="I82" s="116">
        <v>0.564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10</v>
      </c>
      <c r="D83" s="30">
        <v>10</v>
      </c>
      <c r="E83" s="30">
        <v>10</v>
      </c>
      <c r="F83" s="31"/>
      <c r="G83" s="31"/>
      <c r="H83" s="116">
        <v>0.045</v>
      </c>
      <c r="I83" s="116">
        <v>0.045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63</v>
      </c>
      <c r="D84" s="38">
        <v>63</v>
      </c>
      <c r="E84" s="38">
        <v>63</v>
      </c>
      <c r="F84" s="39">
        <f>IF(D84&gt;0,100*E84/D84,0)</f>
        <v>100</v>
      </c>
      <c r="G84" s="40"/>
      <c r="H84" s="117">
        <v>0.609</v>
      </c>
      <c r="I84" s="118">
        <v>0.609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14000</v>
      </c>
      <c r="D87" s="53">
        <v>13369</v>
      </c>
      <c r="E87" s="53"/>
      <c r="F87" s="54"/>
      <c r="G87" s="40"/>
      <c r="H87" s="121">
        <v>86.433</v>
      </c>
      <c r="I87" s="122">
        <v>87.72277999999999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="70" zoomScaleNormal="70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13</v>
      </c>
      <c r="D15" s="38">
        <v>13</v>
      </c>
      <c r="E15" s="38">
        <v>11</v>
      </c>
      <c r="F15" s="39">
        <f>IF(D15&gt;0,100*E15/D15,0)</f>
        <v>84.61538461538461</v>
      </c>
      <c r="G15" s="40"/>
      <c r="H15" s="117">
        <v>0.091</v>
      </c>
      <c r="I15" s="118">
        <v>0.091</v>
      </c>
      <c r="J15" s="118">
        <v>0.066</v>
      </c>
      <c r="K15" s="41">
        <f>IF(I15&gt;0,100*J15/I15,0)</f>
        <v>72.52747252747254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17">
        <v>0.009</v>
      </c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13</v>
      </c>
      <c r="D19" s="30">
        <v>25</v>
      </c>
      <c r="E19" s="30">
        <v>25</v>
      </c>
      <c r="F19" s="31"/>
      <c r="G19" s="31"/>
      <c r="H19" s="116">
        <v>0.088</v>
      </c>
      <c r="I19" s="116">
        <v>0.165</v>
      </c>
      <c r="J19" s="116">
        <v>0.175</v>
      </c>
      <c r="K19" s="32"/>
    </row>
    <row r="20" spans="1:11" s="33" customFormat="1" ht="11.25" customHeight="1">
      <c r="A20" s="35" t="s">
        <v>16</v>
      </c>
      <c r="B20" s="29"/>
      <c r="C20" s="30">
        <v>12</v>
      </c>
      <c r="D20" s="30">
        <v>12</v>
      </c>
      <c r="E20" s="30">
        <v>12</v>
      </c>
      <c r="F20" s="31"/>
      <c r="G20" s="31"/>
      <c r="H20" s="116">
        <v>0.067</v>
      </c>
      <c r="I20" s="116">
        <v>0.062</v>
      </c>
      <c r="J20" s="116">
        <v>0.062</v>
      </c>
      <c r="K20" s="32"/>
    </row>
    <row r="21" spans="1:11" s="33" customFormat="1" ht="11.25" customHeight="1">
      <c r="A21" s="35" t="s">
        <v>17</v>
      </c>
      <c r="B21" s="29"/>
      <c r="C21" s="30">
        <v>20</v>
      </c>
      <c r="D21" s="30">
        <v>20</v>
      </c>
      <c r="E21" s="30">
        <v>20</v>
      </c>
      <c r="F21" s="31"/>
      <c r="G21" s="31"/>
      <c r="H21" s="116">
        <v>0.102</v>
      </c>
      <c r="I21" s="116">
        <v>0.096</v>
      </c>
      <c r="J21" s="116">
        <v>0.096</v>
      </c>
      <c r="K21" s="32"/>
    </row>
    <row r="22" spans="1:11" s="42" customFormat="1" ht="11.25" customHeight="1">
      <c r="A22" s="36" t="s">
        <v>18</v>
      </c>
      <c r="B22" s="37"/>
      <c r="C22" s="38">
        <v>45</v>
      </c>
      <c r="D22" s="38">
        <v>57</v>
      </c>
      <c r="E22" s="38">
        <v>57</v>
      </c>
      <c r="F22" s="39">
        <f>IF(D22&gt;0,100*E22/D22,0)</f>
        <v>100</v>
      </c>
      <c r="G22" s="40"/>
      <c r="H22" s="117">
        <v>0.257</v>
      </c>
      <c r="I22" s="118">
        <v>0.323</v>
      </c>
      <c r="J22" s="118">
        <v>0.33299999999999996</v>
      </c>
      <c r="K22" s="41">
        <f>IF(I22&gt;0,100*J22/I22,0)</f>
        <v>103.09597523219813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1300</v>
      </c>
      <c r="D24" s="38">
        <v>1100</v>
      </c>
      <c r="E24" s="38">
        <v>1100</v>
      </c>
      <c r="F24" s="39">
        <f>IF(D24&gt;0,100*E24/D24,0)</f>
        <v>100</v>
      </c>
      <c r="G24" s="40"/>
      <c r="H24" s="117">
        <v>6.572</v>
      </c>
      <c r="I24" s="118">
        <v>6.675</v>
      </c>
      <c r="J24" s="118">
        <v>6.675</v>
      </c>
      <c r="K24" s="41">
        <f>IF(I24&gt;0,100*J24/I24,0)</f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36</v>
      </c>
      <c r="D26" s="38">
        <v>35</v>
      </c>
      <c r="E26" s="38">
        <v>35</v>
      </c>
      <c r="F26" s="39">
        <f>IF(D26&gt;0,100*E26/D26,0)</f>
        <v>100</v>
      </c>
      <c r="G26" s="40"/>
      <c r="H26" s="117">
        <v>0.115</v>
      </c>
      <c r="I26" s="118">
        <v>0.105</v>
      </c>
      <c r="J26" s="118">
        <v>0.11</v>
      </c>
      <c r="K26" s="41">
        <f>IF(I26&gt;0,100*J26/I26,0)</f>
        <v>104.76190476190476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315</v>
      </c>
      <c r="D30" s="30">
        <v>315</v>
      </c>
      <c r="E30" s="30">
        <v>315</v>
      </c>
      <c r="F30" s="31"/>
      <c r="G30" s="31"/>
      <c r="H30" s="116">
        <v>2.205</v>
      </c>
      <c r="I30" s="116">
        <v>1.89</v>
      </c>
      <c r="J30" s="116">
        <v>1.89</v>
      </c>
      <c r="K30" s="32"/>
    </row>
    <row r="31" spans="1:11" s="42" customFormat="1" ht="11.25" customHeight="1">
      <c r="A31" s="43" t="s">
        <v>24</v>
      </c>
      <c r="B31" s="37"/>
      <c r="C31" s="38">
        <v>315</v>
      </c>
      <c r="D31" s="38">
        <v>315</v>
      </c>
      <c r="E31" s="38">
        <v>315</v>
      </c>
      <c r="F31" s="39">
        <f>IF(D31&gt;0,100*E31/D31,0)</f>
        <v>100</v>
      </c>
      <c r="G31" s="40"/>
      <c r="H31" s="117">
        <v>2.205</v>
      </c>
      <c r="I31" s="118">
        <v>1.89</v>
      </c>
      <c r="J31" s="118">
        <v>1.89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198</v>
      </c>
      <c r="D33" s="30">
        <v>200</v>
      </c>
      <c r="E33" s="30">
        <v>200</v>
      </c>
      <c r="F33" s="31"/>
      <c r="G33" s="31"/>
      <c r="H33" s="116">
        <v>2.304</v>
      </c>
      <c r="I33" s="116">
        <v>2.3</v>
      </c>
      <c r="J33" s="116">
        <v>2.3</v>
      </c>
      <c r="K33" s="32"/>
    </row>
    <row r="34" spans="1:11" s="33" customFormat="1" ht="11.25" customHeight="1">
      <c r="A34" s="35" t="s">
        <v>26</v>
      </c>
      <c r="B34" s="29"/>
      <c r="C34" s="30">
        <v>146</v>
      </c>
      <c r="D34" s="30">
        <v>145</v>
      </c>
      <c r="E34" s="30">
        <v>125</v>
      </c>
      <c r="F34" s="31"/>
      <c r="G34" s="31"/>
      <c r="H34" s="116">
        <v>1.122</v>
      </c>
      <c r="I34" s="116">
        <v>1.12</v>
      </c>
      <c r="J34" s="116">
        <v>1.25</v>
      </c>
      <c r="K34" s="32"/>
    </row>
    <row r="35" spans="1:11" s="33" customFormat="1" ht="11.25" customHeight="1">
      <c r="A35" s="35" t="s">
        <v>27</v>
      </c>
      <c r="B35" s="29"/>
      <c r="C35" s="30">
        <v>9</v>
      </c>
      <c r="D35" s="30">
        <v>9</v>
      </c>
      <c r="E35" s="30">
        <v>9</v>
      </c>
      <c r="F35" s="31"/>
      <c r="G35" s="31"/>
      <c r="H35" s="116">
        <v>0.085</v>
      </c>
      <c r="I35" s="116">
        <v>0.09</v>
      </c>
      <c r="J35" s="116">
        <v>0.09</v>
      </c>
      <c r="K35" s="32"/>
    </row>
    <row r="36" spans="1:11" s="33" customFormat="1" ht="11.25" customHeight="1">
      <c r="A36" s="35" t="s">
        <v>28</v>
      </c>
      <c r="B36" s="29"/>
      <c r="C36" s="30">
        <v>52</v>
      </c>
      <c r="D36" s="30">
        <v>52</v>
      </c>
      <c r="E36" s="30">
        <v>48</v>
      </c>
      <c r="F36" s="31"/>
      <c r="G36" s="31"/>
      <c r="H36" s="116">
        <v>0.52</v>
      </c>
      <c r="I36" s="116">
        <v>0.52</v>
      </c>
      <c r="J36" s="116">
        <v>0.48</v>
      </c>
      <c r="K36" s="32"/>
    </row>
    <row r="37" spans="1:11" s="42" customFormat="1" ht="11.25" customHeight="1">
      <c r="A37" s="36" t="s">
        <v>29</v>
      </c>
      <c r="B37" s="37"/>
      <c r="C37" s="38">
        <v>405</v>
      </c>
      <c r="D37" s="38">
        <v>406</v>
      </c>
      <c r="E37" s="38">
        <v>382</v>
      </c>
      <c r="F37" s="39">
        <f>IF(D37&gt;0,100*E37/D37,0)</f>
        <v>94.08866995073892</v>
      </c>
      <c r="G37" s="40"/>
      <c r="H37" s="117">
        <v>4.031000000000001</v>
      </c>
      <c r="I37" s="118">
        <v>4.03</v>
      </c>
      <c r="J37" s="118">
        <v>4.12</v>
      </c>
      <c r="K37" s="41">
        <f>IF(I37&gt;0,100*J37/I37,0)</f>
        <v>102.23325062034739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5</v>
      </c>
      <c r="D39" s="38">
        <v>5</v>
      </c>
      <c r="E39" s="38">
        <v>5</v>
      </c>
      <c r="F39" s="39">
        <f>IF(D39&gt;0,100*E39/D39,0)</f>
        <v>100</v>
      </c>
      <c r="G39" s="40"/>
      <c r="H39" s="117">
        <v>0.035</v>
      </c>
      <c r="I39" s="118">
        <v>0.035</v>
      </c>
      <c r="J39" s="118">
        <v>0.03</v>
      </c>
      <c r="K39" s="41">
        <f>IF(I39&gt;0,100*J39/I39,0)</f>
        <v>85.71428571428571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2</v>
      </c>
      <c r="E45" s="30">
        <v>2</v>
      </c>
      <c r="F45" s="31"/>
      <c r="G45" s="31"/>
      <c r="H45" s="116">
        <v>0.018</v>
      </c>
      <c r="I45" s="116">
        <v>0.028</v>
      </c>
      <c r="J45" s="116">
        <v>0.018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>
        <v>2</v>
      </c>
      <c r="E47" s="30"/>
      <c r="F47" s="31"/>
      <c r="G47" s="31"/>
      <c r="H47" s="116"/>
      <c r="I47" s="116">
        <v>0.016</v>
      </c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2</v>
      </c>
      <c r="D50" s="38">
        <v>4</v>
      </c>
      <c r="E50" s="38">
        <v>2</v>
      </c>
      <c r="F50" s="39">
        <f>IF(D50&gt;0,100*E50/D50,0)</f>
        <v>50</v>
      </c>
      <c r="G50" s="40"/>
      <c r="H50" s="117">
        <v>0.018</v>
      </c>
      <c r="I50" s="118">
        <v>0.044</v>
      </c>
      <c r="J50" s="118">
        <v>0.018</v>
      </c>
      <c r="K50" s="41">
        <f>IF(I50&gt;0,100*J50/I50,0)</f>
        <v>40.90909090909091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37</v>
      </c>
      <c r="D52" s="38">
        <v>37</v>
      </c>
      <c r="E52" s="38">
        <v>37</v>
      </c>
      <c r="F52" s="39">
        <f>IF(D52&gt;0,100*E52/D52,0)</f>
        <v>100</v>
      </c>
      <c r="G52" s="40"/>
      <c r="H52" s="117">
        <v>0.333</v>
      </c>
      <c r="I52" s="118">
        <v>0.333</v>
      </c>
      <c r="J52" s="118">
        <v>0.333</v>
      </c>
      <c r="K52" s="41">
        <f>IF(I52&gt;0,100*J52/I52,0)</f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45</v>
      </c>
      <c r="D54" s="30">
        <v>50</v>
      </c>
      <c r="E54" s="30">
        <v>50</v>
      </c>
      <c r="F54" s="31"/>
      <c r="G54" s="31"/>
      <c r="H54" s="116">
        <v>0.301</v>
      </c>
      <c r="I54" s="116">
        <v>0.38</v>
      </c>
      <c r="J54" s="116">
        <v>0.375</v>
      </c>
      <c r="K54" s="32"/>
    </row>
    <row r="55" spans="1:11" s="33" customFormat="1" ht="11.25" customHeight="1">
      <c r="A55" s="35" t="s">
        <v>43</v>
      </c>
      <c r="B55" s="29"/>
      <c r="C55" s="30">
        <v>5</v>
      </c>
      <c r="D55" s="30">
        <v>5</v>
      </c>
      <c r="E55" s="30">
        <v>5</v>
      </c>
      <c r="F55" s="31"/>
      <c r="G55" s="31"/>
      <c r="H55" s="116">
        <v>0.07</v>
      </c>
      <c r="I55" s="116">
        <v>0.07</v>
      </c>
      <c r="J55" s="116">
        <v>0.048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65</v>
      </c>
      <c r="D58" s="30">
        <v>25</v>
      </c>
      <c r="E58" s="30">
        <v>18</v>
      </c>
      <c r="F58" s="31"/>
      <c r="G58" s="31"/>
      <c r="H58" s="116">
        <v>0.41</v>
      </c>
      <c r="I58" s="116">
        <v>0.145</v>
      </c>
      <c r="J58" s="116">
        <v>0.135</v>
      </c>
      <c r="K58" s="32"/>
    </row>
    <row r="59" spans="1:11" s="42" customFormat="1" ht="11.25" customHeight="1">
      <c r="A59" s="36" t="s">
        <v>47</v>
      </c>
      <c r="B59" s="37"/>
      <c r="C59" s="38">
        <v>115</v>
      </c>
      <c r="D59" s="38">
        <v>80</v>
      </c>
      <c r="E59" s="38">
        <v>73</v>
      </c>
      <c r="F59" s="39">
        <f>IF(D59&gt;0,100*E59/D59,0)</f>
        <v>91.25</v>
      </c>
      <c r="G59" s="40"/>
      <c r="H59" s="117">
        <v>0.7809999999999999</v>
      </c>
      <c r="I59" s="118">
        <v>0.595</v>
      </c>
      <c r="J59" s="118">
        <v>0.558</v>
      </c>
      <c r="K59" s="41">
        <f>IF(I59&gt;0,100*J59/I59,0)</f>
        <v>93.78151260504202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487</v>
      </c>
      <c r="D61" s="30">
        <v>450</v>
      </c>
      <c r="E61" s="30">
        <v>450</v>
      </c>
      <c r="F61" s="31"/>
      <c r="G61" s="31"/>
      <c r="H61" s="116">
        <v>5.844</v>
      </c>
      <c r="I61" s="116">
        <v>5.2</v>
      </c>
      <c r="J61" s="116">
        <v>4.576</v>
      </c>
      <c r="K61" s="32"/>
    </row>
    <row r="62" spans="1:11" s="33" customFormat="1" ht="11.25" customHeight="1">
      <c r="A62" s="35" t="s">
        <v>49</v>
      </c>
      <c r="B62" s="29"/>
      <c r="C62" s="30">
        <v>80</v>
      </c>
      <c r="D62" s="30">
        <v>80</v>
      </c>
      <c r="E62" s="30">
        <v>80</v>
      </c>
      <c r="F62" s="31"/>
      <c r="G62" s="31"/>
      <c r="H62" s="116">
        <v>0.72</v>
      </c>
      <c r="I62" s="116">
        <v>0.72</v>
      </c>
      <c r="J62" s="116">
        <v>0.72</v>
      </c>
      <c r="K62" s="32"/>
    </row>
    <row r="63" spans="1:11" s="33" customFormat="1" ht="11.25" customHeight="1">
      <c r="A63" s="35" t="s">
        <v>50</v>
      </c>
      <c r="B63" s="29"/>
      <c r="C63" s="30">
        <v>93</v>
      </c>
      <c r="D63" s="30">
        <v>93</v>
      </c>
      <c r="E63" s="30">
        <v>100</v>
      </c>
      <c r="F63" s="31"/>
      <c r="G63" s="31"/>
      <c r="H63" s="116">
        <v>0.465</v>
      </c>
      <c r="I63" s="116">
        <v>0.465</v>
      </c>
      <c r="J63" s="116">
        <v>0.465</v>
      </c>
      <c r="K63" s="32"/>
    </row>
    <row r="64" spans="1:11" s="42" customFormat="1" ht="11.25" customHeight="1">
      <c r="A64" s="36" t="s">
        <v>51</v>
      </c>
      <c r="B64" s="37"/>
      <c r="C64" s="38">
        <v>660</v>
      </c>
      <c r="D64" s="38">
        <v>623</v>
      </c>
      <c r="E64" s="38">
        <v>630</v>
      </c>
      <c r="F64" s="39">
        <f>IF(D64&gt;0,100*E64/D64,0)</f>
        <v>101.12359550561797</v>
      </c>
      <c r="G64" s="40"/>
      <c r="H64" s="117">
        <v>7.029</v>
      </c>
      <c r="I64" s="118">
        <v>6.385</v>
      </c>
      <c r="J64" s="118">
        <v>5.760999999999999</v>
      </c>
      <c r="K64" s="41">
        <f>IF(I64&gt;0,100*J64/I64,0)</f>
        <v>90.2270947533281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566</v>
      </c>
      <c r="D66" s="38">
        <v>618</v>
      </c>
      <c r="E66" s="38">
        <v>602</v>
      </c>
      <c r="F66" s="39">
        <f>IF(D66&gt;0,100*E66/D66,0)</f>
        <v>97.41100323624596</v>
      </c>
      <c r="G66" s="40"/>
      <c r="H66" s="117">
        <v>8.009</v>
      </c>
      <c r="I66" s="118">
        <v>9.425</v>
      </c>
      <c r="J66" s="118">
        <v>8.548</v>
      </c>
      <c r="K66" s="41">
        <f>IF(I66&gt;0,100*J66/I66,0)</f>
        <v>90.69496021220158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14</v>
      </c>
      <c r="D68" s="30">
        <v>160</v>
      </c>
      <c r="E68" s="30">
        <v>100</v>
      </c>
      <c r="F68" s="31"/>
      <c r="G68" s="31"/>
      <c r="H68" s="116">
        <v>0.12</v>
      </c>
      <c r="I68" s="116">
        <v>1.2</v>
      </c>
      <c r="J68" s="116">
        <v>0.75</v>
      </c>
      <c r="K68" s="32"/>
    </row>
    <row r="69" spans="1:11" s="33" customFormat="1" ht="11.25" customHeight="1">
      <c r="A69" s="35" t="s">
        <v>54</v>
      </c>
      <c r="B69" s="29"/>
      <c r="C69" s="30">
        <v>10</v>
      </c>
      <c r="D69" s="30">
        <v>10</v>
      </c>
      <c r="E69" s="30">
        <v>10</v>
      </c>
      <c r="F69" s="31"/>
      <c r="G69" s="31"/>
      <c r="H69" s="116">
        <v>0.082</v>
      </c>
      <c r="I69" s="116">
        <v>0.082</v>
      </c>
      <c r="J69" s="116">
        <v>0.07</v>
      </c>
      <c r="K69" s="32"/>
    </row>
    <row r="70" spans="1:11" s="42" customFormat="1" ht="11.25" customHeight="1">
      <c r="A70" s="36" t="s">
        <v>55</v>
      </c>
      <c r="B70" s="37"/>
      <c r="C70" s="38">
        <v>24</v>
      </c>
      <c r="D70" s="38">
        <v>170</v>
      </c>
      <c r="E70" s="38">
        <v>110</v>
      </c>
      <c r="F70" s="39">
        <f>IF(D70&gt;0,100*E70/D70,0)</f>
        <v>64.70588235294117</v>
      </c>
      <c r="G70" s="40"/>
      <c r="H70" s="117">
        <v>0.202</v>
      </c>
      <c r="I70" s="118">
        <v>1.282</v>
      </c>
      <c r="J70" s="118">
        <v>0.82</v>
      </c>
      <c r="K70" s="41">
        <f>IF(I70&gt;0,100*J70/I70,0)</f>
        <v>63.962558502340094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363</v>
      </c>
      <c r="D72" s="30">
        <v>342</v>
      </c>
      <c r="E72" s="30">
        <v>342</v>
      </c>
      <c r="F72" s="31"/>
      <c r="G72" s="31"/>
      <c r="H72" s="116">
        <v>4.575</v>
      </c>
      <c r="I72" s="116">
        <v>3.898</v>
      </c>
      <c r="J72" s="116">
        <v>3.898</v>
      </c>
      <c r="K72" s="32"/>
    </row>
    <row r="73" spans="1:11" s="33" customFormat="1" ht="11.25" customHeight="1">
      <c r="A73" s="35" t="s">
        <v>57</v>
      </c>
      <c r="B73" s="29"/>
      <c r="C73" s="30">
        <v>82</v>
      </c>
      <c r="D73" s="30">
        <v>82</v>
      </c>
      <c r="E73" s="30">
        <v>82</v>
      </c>
      <c r="F73" s="31"/>
      <c r="G73" s="31"/>
      <c r="H73" s="116">
        <v>0.625</v>
      </c>
      <c r="I73" s="116">
        <v>0.65</v>
      </c>
      <c r="J73" s="116">
        <v>0.65</v>
      </c>
      <c r="K73" s="32"/>
    </row>
    <row r="74" spans="1:11" s="33" customFormat="1" ht="11.25" customHeight="1">
      <c r="A74" s="35" t="s">
        <v>58</v>
      </c>
      <c r="B74" s="29"/>
      <c r="C74" s="30">
        <v>354</v>
      </c>
      <c r="D74" s="30">
        <v>355</v>
      </c>
      <c r="E74" s="30">
        <v>135</v>
      </c>
      <c r="F74" s="31"/>
      <c r="G74" s="31"/>
      <c r="H74" s="116">
        <v>3.186</v>
      </c>
      <c r="I74" s="116">
        <v>3.195</v>
      </c>
      <c r="J74" s="116">
        <v>1.215</v>
      </c>
      <c r="K74" s="32"/>
    </row>
    <row r="75" spans="1:11" s="33" customFormat="1" ht="11.25" customHeight="1">
      <c r="A75" s="35" t="s">
        <v>59</v>
      </c>
      <c r="B75" s="29"/>
      <c r="C75" s="30">
        <v>422</v>
      </c>
      <c r="D75" s="30">
        <v>422</v>
      </c>
      <c r="E75" s="30">
        <v>422</v>
      </c>
      <c r="F75" s="31"/>
      <c r="G75" s="31"/>
      <c r="H75" s="116">
        <v>4.749</v>
      </c>
      <c r="I75" s="116">
        <v>4.74925</v>
      </c>
      <c r="J75" s="116">
        <v>4.7329300000000005</v>
      </c>
      <c r="K75" s="32"/>
    </row>
    <row r="76" spans="1:11" s="33" customFormat="1" ht="11.25" customHeight="1">
      <c r="A76" s="35" t="s">
        <v>60</v>
      </c>
      <c r="B76" s="29"/>
      <c r="C76" s="30">
        <v>100</v>
      </c>
      <c r="D76" s="30">
        <v>110</v>
      </c>
      <c r="E76" s="30">
        <v>110</v>
      </c>
      <c r="F76" s="31"/>
      <c r="G76" s="31"/>
      <c r="H76" s="116">
        <v>0.825</v>
      </c>
      <c r="I76" s="116">
        <v>0.88</v>
      </c>
      <c r="J76" s="116">
        <v>0.935</v>
      </c>
      <c r="K76" s="32"/>
    </row>
    <row r="77" spans="1:11" s="33" customFormat="1" ht="11.25" customHeight="1">
      <c r="A77" s="35" t="s">
        <v>61</v>
      </c>
      <c r="B77" s="29"/>
      <c r="C77" s="30">
        <v>418</v>
      </c>
      <c r="D77" s="30">
        <v>400</v>
      </c>
      <c r="E77" s="30">
        <v>120</v>
      </c>
      <c r="F77" s="31"/>
      <c r="G77" s="31"/>
      <c r="H77" s="116">
        <v>2.367</v>
      </c>
      <c r="I77" s="116">
        <v>3.208</v>
      </c>
      <c r="J77" s="116">
        <v>0.9</v>
      </c>
      <c r="K77" s="32"/>
    </row>
    <row r="78" spans="1:11" s="33" customFormat="1" ht="11.25" customHeight="1">
      <c r="A78" s="35" t="s">
        <v>62</v>
      </c>
      <c r="B78" s="29"/>
      <c r="C78" s="30">
        <v>500</v>
      </c>
      <c r="D78" s="30">
        <v>540</v>
      </c>
      <c r="E78" s="30">
        <v>500</v>
      </c>
      <c r="F78" s="31"/>
      <c r="G78" s="31"/>
      <c r="H78" s="116">
        <v>3.42</v>
      </c>
      <c r="I78" s="116">
        <v>5.71</v>
      </c>
      <c r="J78" s="116">
        <v>3.5</v>
      </c>
      <c r="K78" s="32"/>
    </row>
    <row r="79" spans="1:11" s="33" customFormat="1" ht="11.25" customHeight="1">
      <c r="A79" s="35" t="s">
        <v>63</v>
      </c>
      <c r="B79" s="29"/>
      <c r="C79" s="30">
        <v>350</v>
      </c>
      <c r="D79" s="30">
        <v>350</v>
      </c>
      <c r="E79" s="30">
        <v>350</v>
      </c>
      <c r="F79" s="31"/>
      <c r="G79" s="31"/>
      <c r="H79" s="116">
        <v>3.7</v>
      </c>
      <c r="I79" s="116">
        <v>3.7</v>
      </c>
      <c r="J79" s="116">
        <v>3.7</v>
      </c>
      <c r="K79" s="32"/>
    </row>
    <row r="80" spans="1:11" s="42" customFormat="1" ht="11.25" customHeight="1">
      <c r="A80" s="43" t="s">
        <v>64</v>
      </c>
      <c r="B80" s="37"/>
      <c r="C80" s="38">
        <v>2589</v>
      </c>
      <c r="D80" s="38">
        <v>2601</v>
      </c>
      <c r="E80" s="38">
        <v>2061</v>
      </c>
      <c r="F80" s="39">
        <f>IF(D80&gt;0,100*E80/D80,0)</f>
        <v>79.23875432525952</v>
      </c>
      <c r="G80" s="40"/>
      <c r="H80" s="117">
        <v>23.447</v>
      </c>
      <c r="I80" s="118">
        <v>25.99025</v>
      </c>
      <c r="J80" s="118">
        <v>19.53093</v>
      </c>
      <c r="K80" s="41">
        <f>IF(I80&gt;0,100*J80/I80,0)</f>
        <v>75.14714171660528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15</v>
      </c>
      <c r="D82" s="30">
        <v>15</v>
      </c>
      <c r="E82" s="30">
        <v>15</v>
      </c>
      <c r="F82" s="31"/>
      <c r="G82" s="31"/>
      <c r="H82" s="116">
        <v>0.252</v>
      </c>
      <c r="I82" s="116">
        <v>0.252</v>
      </c>
      <c r="J82" s="116">
        <v>0.252</v>
      </c>
      <c r="K82" s="32"/>
    </row>
    <row r="83" spans="1:11" s="33" customFormat="1" ht="11.25" customHeight="1">
      <c r="A83" s="35" t="s">
        <v>66</v>
      </c>
      <c r="B83" s="29"/>
      <c r="C83" s="30">
        <v>45</v>
      </c>
      <c r="D83" s="30">
        <v>45</v>
      </c>
      <c r="E83" s="30">
        <v>45</v>
      </c>
      <c r="F83" s="31"/>
      <c r="G83" s="31"/>
      <c r="H83" s="116">
        <v>0.21</v>
      </c>
      <c r="I83" s="116">
        <v>0.21</v>
      </c>
      <c r="J83" s="116">
        <v>0.21</v>
      </c>
      <c r="K83" s="32"/>
    </row>
    <row r="84" spans="1:11" s="42" customFormat="1" ht="11.25" customHeight="1">
      <c r="A84" s="36" t="s">
        <v>67</v>
      </c>
      <c r="B84" s="37"/>
      <c r="C84" s="38">
        <v>60</v>
      </c>
      <c r="D84" s="38">
        <v>60</v>
      </c>
      <c r="E84" s="38">
        <v>60</v>
      </c>
      <c r="F84" s="39">
        <f>IF(D84&gt;0,100*E84/D84,0)</f>
        <v>100</v>
      </c>
      <c r="G84" s="40"/>
      <c r="H84" s="117">
        <v>0.46199999999999997</v>
      </c>
      <c r="I84" s="118">
        <v>0.46199999999999997</v>
      </c>
      <c r="J84" s="118">
        <v>0.46199999999999997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6173</v>
      </c>
      <c r="D87" s="53">
        <v>6124</v>
      </c>
      <c r="E87" s="53">
        <v>5480</v>
      </c>
      <c r="F87" s="54">
        <f>IF(D87&gt;0,100*E87/D87,0)</f>
        <v>89.48399738732854</v>
      </c>
      <c r="G87" s="40"/>
      <c r="H87" s="121">
        <v>53.596000000000004</v>
      </c>
      <c r="I87" s="122">
        <v>57.66525</v>
      </c>
      <c r="J87" s="122">
        <v>49.255</v>
      </c>
      <c r="K87" s="54">
        <f>IF(I87&gt;0,100*J87/I87,0)</f>
        <v>85.41539315272196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89" spans="5:10" ht="11.25" customHeight="1">
      <c r="E89" s="128"/>
      <c r="J89" s="129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="70" zoomScaleNormal="70" zoomScalePageLayoutView="0" workbookViewId="0" topLeftCell="A1">
      <selection activeCell="C70" sqref="C70:K7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10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/>
      <c r="F17" s="39"/>
      <c r="G17" s="40"/>
      <c r="H17" s="117">
        <v>0.015</v>
      </c>
      <c r="I17" s="118">
        <v>0.005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4</v>
      </c>
      <c r="D19" s="30">
        <v>3</v>
      </c>
      <c r="E19" s="30"/>
      <c r="F19" s="31"/>
      <c r="G19" s="31"/>
      <c r="H19" s="116">
        <v>0.094</v>
      </c>
      <c r="I19" s="116">
        <v>0.094</v>
      </c>
      <c r="J19" s="116"/>
      <c r="K19" s="32"/>
    </row>
    <row r="20" spans="1:11" s="33" customFormat="1" ht="11.25" customHeight="1">
      <c r="A20" s="35" t="s">
        <v>16</v>
      </c>
      <c r="B20" s="29"/>
      <c r="C20" s="30">
        <v>11</v>
      </c>
      <c r="D20" s="30">
        <v>11</v>
      </c>
      <c r="E20" s="30">
        <v>12</v>
      </c>
      <c r="F20" s="31"/>
      <c r="G20" s="31"/>
      <c r="H20" s="116">
        <v>0.266</v>
      </c>
      <c r="I20" s="116">
        <v>0.266</v>
      </c>
      <c r="J20" s="116">
        <v>0.266</v>
      </c>
      <c r="K20" s="32"/>
    </row>
    <row r="21" spans="1:11" s="33" customFormat="1" ht="11.25" customHeight="1">
      <c r="A21" s="35" t="s">
        <v>17</v>
      </c>
      <c r="B21" s="29"/>
      <c r="C21" s="30">
        <v>11</v>
      </c>
      <c r="D21" s="30">
        <v>10</v>
      </c>
      <c r="E21" s="30">
        <v>10</v>
      </c>
      <c r="F21" s="31"/>
      <c r="G21" s="31"/>
      <c r="H21" s="116">
        <v>0.256</v>
      </c>
      <c r="I21" s="116">
        <v>0.256</v>
      </c>
      <c r="J21" s="116">
        <v>0.256</v>
      </c>
      <c r="K21" s="32"/>
    </row>
    <row r="22" spans="1:11" s="42" customFormat="1" ht="11.25" customHeight="1">
      <c r="A22" s="36" t="s">
        <v>18</v>
      </c>
      <c r="B22" s="37"/>
      <c r="C22" s="38">
        <v>26</v>
      </c>
      <c r="D22" s="38">
        <v>24</v>
      </c>
      <c r="E22" s="38">
        <v>22</v>
      </c>
      <c r="F22" s="39">
        <f>IF(D22&gt;0,100*E22/D22,0)</f>
        <v>91.66666666666667</v>
      </c>
      <c r="G22" s="40"/>
      <c r="H22" s="117">
        <v>0.616</v>
      </c>
      <c r="I22" s="118">
        <v>0.616</v>
      </c>
      <c r="J22" s="118">
        <v>0.522</v>
      </c>
      <c r="K22" s="41">
        <f>IF(I22&gt;0,100*J22/I22,0)</f>
        <v>84.74025974025975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152</v>
      </c>
      <c r="D24" s="38">
        <v>152</v>
      </c>
      <c r="E24" s="38">
        <v>170</v>
      </c>
      <c r="F24" s="39">
        <f>IF(D24&gt;0,100*E24/D24,0)</f>
        <v>111.84210526315789</v>
      </c>
      <c r="G24" s="40"/>
      <c r="H24" s="117">
        <v>4.766</v>
      </c>
      <c r="I24" s="118">
        <v>4.766</v>
      </c>
      <c r="J24" s="118">
        <v>5.341</v>
      </c>
      <c r="K24" s="41">
        <f>IF(I24&gt;0,100*J24/I24,0)</f>
        <v>112.06462442299623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13</v>
      </c>
      <c r="D26" s="38">
        <v>13</v>
      </c>
      <c r="E26" s="38">
        <v>12</v>
      </c>
      <c r="F26" s="39">
        <f>IF(D26&gt;0,100*E26/D26,0)</f>
        <v>92.3076923076923</v>
      </c>
      <c r="G26" s="40"/>
      <c r="H26" s="117">
        <v>0.33</v>
      </c>
      <c r="I26" s="118">
        <v>0.33</v>
      </c>
      <c r="J26" s="118">
        <v>0.33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32</v>
      </c>
      <c r="D28" s="30"/>
      <c r="E28" s="30">
        <v>2</v>
      </c>
      <c r="F28" s="31"/>
      <c r="G28" s="31"/>
      <c r="H28" s="116">
        <v>0.688</v>
      </c>
      <c r="I28" s="116"/>
      <c r="J28" s="116">
        <v>0.052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43</v>
      </c>
      <c r="D30" s="30">
        <v>36</v>
      </c>
      <c r="E30" s="30">
        <v>43</v>
      </c>
      <c r="F30" s="31"/>
      <c r="G30" s="31"/>
      <c r="H30" s="116">
        <v>1.29</v>
      </c>
      <c r="I30" s="116">
        <v>1.29</v>
      </c>
      <c r="J30" s="116">
        <v>1.29</v>
      </c>
      <c r="K30" s="32"/>
    </row>
    <row r="31" spans="1:11" s="42" customFormat="1" ht="11.25" customHeight="1">
      <c r="A31" s="43" t="s">
        <v>24</v>
      </c>
      <c r="B31" s="37"/>
      <c r="C31" s="38">
        <v>75</v>
      </c>
      <c r="D31" s="38">
        <v>36</v>
      </c>
      <c r="E31" s="38">
        <v>45</v>
      </c>
      <c r="F31" s="39">
        <f>IF(D31&gt;0,100*E31/D31,0)</f>
        <v>125</v>
      </c>
      <c r="G31" s="40"/>
      <c r="H31" s="117">
        <v>1.978</v>
      </c>
      <c r="I31" s="118">
        <v>1.29</v>
      </c>
      <c r="J31" s="118">
        <v>1.342</v>
      </c>
      <c r="K31" s="41">
        <f>IF(I31&gt;0,100*J31/I31,0)</f>
        <v>104.03100775193799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98</v>
      </c>
      <c r="D33" s="30">
        <v>100</v>
      </c>
      <c r="E33" s="30">
        <v>110</v>
      </c>
      <c r="F33" s="31"/>
      <c r="G33" s="31"/>
      <c r="H33" s="116">
        <v>1.954</v>
      </c>
      <c r="I33" s="116">
        <v>2</v>
      </c>
      <c r="J33" s="116">
        <v>2.2</v>
      </c>
      <c r="K33" s="32"/>
    </row>
    <row r="34" spans="1:11" s="33" customFormat="1" ht="11.25" customHeight="1">
      <c r="A34" s="35" t="s">
        <v>26</v>
      </c>
      <c r="B34" s="29"/>
      <c r="C34" s="30">
        <v>52</v>
      </c>
      <c r="D34" s="30">
        <v>55</v>
      </c>
      <c r="E34" s="30">
        <v>58</v>
      </c>
      <c r="F34" s="31"/>
      <c r="G34" s="31"/>
      <c r="H34" s="116">
        <v>1.301</v>
      </c>
      <c r="I34" s="116">
        <v>1.05</v>
      </c>
      <c r="J34" s="116">
        <v>1.3</v>
      </c>
      <c r="K34" s="32"/>
    </row>
    <row r="35" spans="1:11" s="33" customFormat="1" ht="11.25" customHeight="1">
      <c r="A35" s="35" t="s">
        <v>27</v>
      </c>
      <c r="B35" s="29"/>
      <c r="C35" s="30">
        <v>22</v>
      </c>
      <c r="D35" s="30">
        <v>30</v>
      </c>
      <c r="E35" s="30">
        <v>25</v>
      </c>
      <c r="F35" s="31"/>
      <c r="G35" s="31"/>
      <c r="H35" s="116">
        <v>0.433</v>
      </c>
      <c r="I35" s="116">
        <v>0.63</v>
      </c>
      <c r="J35" s="116">
        <v>0.525</v>
      </c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184</v>
      </c>
      <c r="E36" s="30">
        <v>150</v>
      </c>
      <c r="F36" s="31"/>
      <c r="G36" s="31"/>
      <c r="H36" s="116">
        <v>4.6</v>
      </c>
      <c r="I36" s="116">
        <v>4.6</v>
      </c>
      <c r="J36" s="116">
        <v>3.75</v>
      </c>
      <c r="K36" s="32"/>
    </row>
    <row r="37" spans="1:11" s="42" customFormat="1" ht="11.25" customHeight="1">
      <c r="A37" s="36" t="s">
        <v>29</v>
      </c>
      <c r="B37" s="37"/>
      <c r="C37" s="38">
        <v>356</v>
      </c>
      <c r="D37" s="38">
        <v>369</v>
      </c>
      <c r="E37" s="38">
        <v>343</v>
      </c>
      <c r="F37" s="39">
        <f>IF(D37&gt;0,100*E37/D37,0)</f>
        <v>92.95392953929539</v>
      </c>
      <c r="G37" s="40"/>
      <c r="H37" s="117">
        <v>8.288</v>
      </c>
      <c r="I37" s="118">
        <v>8.28</v>
      </c>
      <c r="J37" s="118">
        <v>7.775</v>
      </c>
      <c r="K37" s="41">
        <f>IF(I37&gt;0,100*J37/I37,0)</f>
        <v>93.90096618357488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23</v>
      </c>
      <c r="D39" s="38">
        <v>15</v>
      </c>
      <c r="E39" s="38">
        <v>16</v>
      </c>
      <c r="F39" s="39">
        <f>IF(D39&gt;0,100*E39/D39,0)</f>
        <v>106.66666666666667</v>
      </c>
      <c r="G39" s="40"/>
      <c r="H39" s="117">
        <v>0.415</v>
      </c>
      <c r="I39" s="118">
        <v>0.3</v>
      </c>
      <c r="J39" s="118">
        <v>0.28</v>
      </c>
      <c r="K39" s="41">
        <f>IF(I39&gt;0,100*J39/I39,0)</f>
        <v>93.33333333333334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>
        <v>7</v>
      </c>
      <c r="D42" s="30">
        <v>3</v>
      </c>
      <c r="E42" s="30"/>
      <c r="F42" s="31"/>
      <c r="G42" s="31"/>
      <c r="H42" s="116">
        <v>0.175</v>
      </c>
      <c r="I42" s="116">
        <v>0.075</v>
      </c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>
        <v>12</v>
      </c>
      <c r="E43" s="30">
        <v>9</v>
      </c>
      <c r="F43" s="31"/>
      <c r="G43" s="31"/>
      <c r="H43" s="116"/>
      <c r="I43" s="116">
        <v>0.456</v>
      </c>
      <c r="J43" s="116">
        <v>0.342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>
        <v>3</v>
      </c>
      <c r="D45" s="30">
        <v>3</v>
      </c>
      <c r="E45" s="30">
        <v>3</v>
      </c>
      <c r="F45" s="31"/>
      <c r="G45" s="31"/>
      <c r="H45" s="116">
        <v>0.06</v>
      </c>
      <c r="I45" s="116">
        <v>0.06</v>
      </c>
      <c r="J45" s="116">
        <v>0.063</v>
      </c>
      <c r="K45" s="32"/>
    </row>
    <row r="46" spans="1:11" s="33" customFormat="1" ht="11.25" customHeight="1">
      <c r="A46" s="35" t="s">
        <v>36</v>
      </c>
      <c r="B46" s="29"/>
      <c r="C46" s="30">
        <v>7</v>
      </c>
      <c r="D46" s="30">
        <v>9</v>
      </c>
      <c r="E46" s="30">
        <v>7</v>
      </c>
      <c r="F46" s="31"/>
      <c r="G46" s="31"/>
      <c r="H46" s="116">
        <v>0.105</v>
      </c>
      <c r="I46" s="116">
        <v>0.135</v>
      </c>
      <c r="J46" s="116">
        <v>0.105</v>
      </c>
      <c r="K46" s="32"/>
    </row>
    <row r="47" spans="1:11" s="33" customFormat="1" ht="11.25" customHeight="1">
      <c r="A47" s="35" t="s">
        <v>37</v>
      </c>
      <c r="B47" s="29"/>
      <c r="C47" s="30">
        <v>130</v>
      </c>
      <c r="D47" s="30">
        <v>117</v>
      </c>
      <c r="E47" s="30">
        <v>112</v>
      </c>
      <c r="F47" s="31"/>
      <c r="G47" s="31"/>
      <c r="H47" s="116">
        <v>3.77</v>
      </c>
      <c r="I47" s="116">
        <v>4.095</v>
      </c>
      <c r="J47" s="116">
        <v>3.68</v>
      </c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/>
      <c r="E48" s="30"/>
      <c r="F48" s="31"/>
      <c r="G48" s="31"/>
      <c r="H48" s="116">
        <v>0.018</v>
      </c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>
        <v>5</v>
      </c>
      <c r="D49" s="30">
        <v>5</v>
      </c>
      <c r="E49" s="30">
        <v>5</v>
      </c>
      <c r="F49" s="31"/>
      <c r="G49" s="31"/>
      <c r="H49" s="116">
        <v>0.125</v>
      </c>
      <c r="I49" s="116">
        <v>0.125</v>
      </c>
      <c r="J49" s="116">
        <v>0.125</v>
      </c>
      <c r="K49" s="32"/>
    </row>
    <row r="50" spans="1:11" s="42" customFormat="1" ht="11.25" customHeight="1">
      <c r="A50" s="43" t="s">
        <v>40</v>
      </c>
      <c r="B50" s="37"/>
      <c r="C50" s="38">
        <v>153</v>
      </c>
      <c r="D50" s="38">
        <v>149</v>
      </c>
      <c r="E50" s="38">
        <v>136</v>
      </c>
      <c r="F50" s="39">
        <f>IF(D50&gt;0,100*E50/D50,0)</f>
        <v>91.2751677852349</v>
      </c>
      <c r="G50" s="40"/>
      <c r="H50" s="117">
        <v>4.253</v>
      </c>
      <c r="I50" s="118">
        <v>4.946</v>
      </c>
      <c r="J50" s="118">
        <v>4.315</v>
      </c>
      <c r="K50" s="41">
        <f>IF(I50&gt;0,100*J50/I50,0)</f>
        <v>87.24221593206633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25</v>
      </c>
      <c r="D58" s="30">
        <v>25</v>
      </c>
      <c r="E58" s="30">
        <v>14</v>
      </c>
      <c r="F58" s="31"/>
      <c r="G58" s="31"/>
      <c r="H58" s="116">
        <v>0.575</v>
      </c>
      <c r="I58" s="116">
        <v>0.575</v>
      </c>
      <c r="J58" s="116">
        <v>0.301</v>
      </c>
      <c r="K58" s="32"/>
    </row>
    <row r="59" spans="1:11" s="42" customFormat="1" ht="11.25" customHeight="1">
      <c r="A59" s="36" t="s">
        <v>47</v>
      </c>
      <c r="B59" s="37"/>
      <c r="C59" s="38">
        <v>25</v>
      </c>
      <c r="D59" s="38">
        <v>25</v>
      </c>
      <c r="E59" s="38">
        <v>14</v>
      </c>
      <c r="F59" s="39">
        <f>IF(D59&gt;0,100*E59/D59,0)</f>
        <v>56</v>
      </c>
      <c r="G59" s="40"/>
      <c r="H59" s="117">
        <v>0.575</v>
      </c>
      <c r="I59" s="118">
        <v>0.575</v>
      </c>
      <c r="J59" s="118">
        <v>0.301</v>
      </c>
      <c r="K59" s="41">
        <f>IF(I59&gt;0,100*J59/I59,0)</f>
        <v>52.34782608695652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171</v>
      </c>
      <c r="D61" s="30">
        <v>160</v>
      </c>
      <c r="E61" s="30">
        <v>150</v>
      </c>
      <c r="F61" s="31"/>
      <c r="G61" s="31"/>
      <c r="H61" s="116">
        <v>5.985</v>
      </c>
      <c r="I61" s="116">
        <v>5.985</v>
      </c>
      <c r="J61" s="116">
        <v>4.14</v>
      </c>
      <c r="K61" s="32"/>
    </row>
    <row r="62" spans="1:11" s="33" customFormat="1" ht="11.25" customHeight="1">
      <c r="A62" s="35" t="s">
        <v>49</v>
      </c>
      <c r="B62" s="29"/>
      <c r="C62" s="30">
        <v>75</v>
      </c>
      <c r="D62" s="30">
        <v>75</v>
      </c>
      <c r="E62" s="30">
        <v>75</v>
      </c>
      <c r="F62" s="31"/>
      <c r="G62" s="31"/>
      <c r="H62" s="116">
        <v>1.875</v>
      </c>
      <c r="I62" s="116">
        <v>1.875</v>
      </c>
      <c r="J62" s="116">
        <v>1.725</v>
      </c>
      <c r="K62" s="32"/>
    </row>
    <row r="63" spans="1:11" s="33" customFormat="1" ht="11.25" customHeight="1">
      <c r="A63" s="35" t="s">
        <v>50</v>
      </c>
      <c r="B63" s="29"/>
      <c r="C63" s="30">
        <v>106</v>
      </c>
      <c r="D63" s="30">
        <v>106</v>
      </c>
      <c r="E63" s="30">
        <v>100</v>
      </c>
      <c r="F63" s="31"/>
      <c r="G63" s="31"/>
      <c r="H63" s="116">
        <v>3.18</v>
      </c>
      <c r="I63" s="116">
        <v>3.18</v>
      </c>
      <c r="J63" s="116">
        <v>3</v>
      </c>
      <c r="K63" s="32"/>
    </row>
    <row r="64" spans="1:11" s="42" customFormat="1" ht="11.25" customHeight="1">
      <c r="A64" s="36" t="s">
        <v>51</v>
      </c>
      <c r="B64" s="37"/>
      <c r="C64" s="38">
        <v>352</v>
      </c>
      <c r="D64" s="38">
        <v>341</v>
      </c>
      <c r="E64" s="38">
        <v>325</v>
      </c>
      <c r="F64" s="39">
        <f>IF(D64&gt;0,100*E64/D64,0)</f>
        <v>95.30791788856305</v>
      </c>
      <c r="G64" s="40"/>
      <c r="H64" s="117">
        <v>11.04</v>
      </c>
      <c r="I64" s="118">
        <v>11.04</v>
      </c>
      <c r="J64" s="118">
        <v>8.865</v>
      </c>
      <c r="K64" s="41">
        <f>IF(I64&gt;0,100*J64/I64,0)</f>
        <v>80.29891304347827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454</v>
      </c>
      <c r="D66" s="38">
        <v>518</v>
      </c>
      <c r="E66" s="38">
        <v>428</v>
      </c>
      <c r="F66" s="39">
        <f>IF(D66&gt;0,100*E66/D66,0)</f>
        <v>82.62548262548262</v>
      </c>
      <c r="G66" s="40"/>
      <c r="H66" s="117">
        <v>10.59</v>
      </c>
      <c r="I66" s="118">
        <v>11.059</v>
      </c>
      <c r="J66" s="118">
        <v>9.63</v>
      </c>
      <c r="K66" s="41">
        <f>IF(I66&gt;0,100*J66/I66,0)</f>
        <v>87.07839768514334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186</v>
      </c>
      <c r="D72" s="30">
        <v>186</v>
      </c>
      <c r="E72" s="30">
        <v>186</v>
      </c>
      <c r="F72" s="31"/>
      <c r="G72" s="31"/>
      <c r="H72" s="116">
        <v>6.662</v>
      </c>
      <c r="I72" s="116">
        <v>6.662</v>
      </c>
      <c r="J72" s="116">
        <v>6.662</v>
      </c>
      <c r="K72" s="32"/>
    </row>
    <row r="73" spans="1:11" s="33" customFormat="1" ht="11.25" customHeight="1">
      <c r="A73" s="35" t="s">
        <v>57</v>
      </c>
      <c r="B73" s="29"/>
      <c r="C73" s="30">
        <v>5</v>
      </c>
      <c r="D73" s="30">
        <v>5</v>
      </c>
      <c r="E73" s="30">
        <v>6</v>
      </c>
      <c r="F73" s="31"/>
      <c r="G73" s="31"/>
      <c r="H73" s="116">
        <v>0.095</v>
      </c>
      <c r="I73" s="116">
        <v>0.09</v>
      </c>
      <c r="J73" s="116">
        <v>0.09</v>
      </c>
      <c r="K73" s="32"/>
    </row>
    <row r="74" spans="1:11" s="33" customFormat="1" ht="11.25" customHeight="1">
      <c r="A74" s="35" t="s">
        <v>58</v>
      </c>
      <c r="B74" s="29"/>
      <c r="C74" s="30">
        <v>24</v>
      </c>
      <c r="D74" s="30">
        <v>25</v>
      </c>
      <c r="E74" s="30">
        <v>25</v>
      </c>
      <c r="F74" s="31"/>
      <c r="G74" s="31"/>
      <c r="H74" s="116">
        <v>0.48</v>
      </c>
      <c r="I74" s="116">
        <v>0.5</v>
      </c>
      <c r="J74" s="116">
        <v>0.5</v>
      </c>
      <c r="K74" s="32"/>
    </row>
    <row r="75" spans="1:11" s="33" customFormat="1" ht="11.25" customHeight="1">
      <c r="A75" s="35" t="s">
        <v>59</v>
      </c>
      <c r="B75" s="29"/>
      <c r="C75" s="30">
        <v>356</v>
      </c>
      <c r="D75" s="30">
        <v>356</v>
      </c>
      <c r="E75" s="30">
        <v>356</v>
      </c>
      <c r="F75" s="31"/>
      <c r="G75" s="31"/>
      <c r="H75" s="116">
        <v>11.914</v>
      </c>
      <c r="I75" s="116">
        <v>11.914</v>
      </c>
      <c r="J75" s="116">
        <v>11.836879999999999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/>
      <c r="I76" s="116"/>
      <c r="J76" s="116"/>
      <c r="K76" s="32"/>
    </row>
    <row r="77" spans="1:11" s="33" customFormat="1" ht="11.25" customHeight="1">
      <c r="A77" s="35" t="s">
        <v>61</v>
      </c>
      <c r="B77" s="29"/>
      <c r="C77" s="30">
        <v>5</v>
      </c>
      <c r="D77" s="30">
        <v>5</v>
      </c>
      <c r="E77" s="30">
        <v>4</v>
      </c>
      <c r="F77" s="31"/>
      <c r="G77" s="31"/>
      <c r="H77" s="116">
        <v>0.1</v>
      </c>
      <c r="I77" s="116">
        <v>0.09</v>
      </c>
      <c r="J77" s="116">
        <v>0.1</v>
      </c>
      <c r="K77" s="32"/>
    </row>
    <row r="78" spans="1:11" s="33" customFormat="1" ht="11.25" customHeight="1">
      <c r="A78" s="35" t="s">
        <v>62</v>
      </c>
      <c r="B78" s="29"/>
      <c r="C78" s="30">
        <v>10</v>
      </c>
      <c r="D78" s="30">
        <v>10</v>
      </c>
      <c r="E78" s="30"/>
      <c r="F78" s="31"/>
      <c r="G78" s="31"/>
      <c r="H78" s="116">
        <v>0.25</v>
      </c>
      <c r="I78" s="116">
        <v>0.25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10</v>
      </c>
      <c r="E79" s="30">
        <v>10</v>
      </c>
      <c r="F79" s="31"/>
      <c r="G79" s="31"/>
      <c r="H79" s="116">
        <v>0.2</v>
      </c>
      <c r="I79" s="116">
        <v>0.2</v>
      </c>
      <c r="J79" s="116">
        <v>0.25</v>
      </c>
      <c r="K79" s="32"/>
    </row>
    <row r="80" spans="1:11" s="42" customFormat="1" ht="11.25" customHeight="1">
      <c r="A80" s="43" t="s">
        <v>64</v>
      </c>
      <c r="B80" s="37"/>
      <c r="C80" s="38">
        <v>596</v>
      </c>
      <c r="D80" s="38">
        <v>597</v>
      </c>
      <c r="E80" s="38">
        <v>587</v>
      </c>
      <c r="F80" s="39">
        <f>IF(D80&gt;0,100*E80/D80,0)</f>
        <v>98.3249581239531</v>
      </c>
      <c r="G80" s="40"/>
      <c r="H80" s="117">
        <v>19.701</v>
      </c>
      <c r="I80" s="118">
        <v>19.706</v>
      </c>
      <c r="J80" s="118">
        <v>19.43888</v>
      </c>
      <c r="K80" s="41">
        <f>IF(I80&gt;0,100*J80/I80,0)</f>
        <v>98.64447376433574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65</v>
      </c>
      <c r="D82" s="30">
        <v>57</v>
      </c>
      <c r="E82" s="30">
        <v>65</v>
      </c>
      <c r="F82" s="31"/>
      <c r="G82" s="31"/>
      <c r="H82" s="116">
        <v>1.315</v>
      </c>
      <c r="I82" s="116">
        <v>1.315</v>
      </c>
      <c r="J82" s="116">
        <v>1.315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>
        <v>65</v>
      </c>
      <c r="D84" s="38">
        <v>57</v>
      </c>
      <c r="E84" s="38">
        <v>65</v>
      </c>
      <c r="F84" s="39">
        <f>IF(D84&gt;0,100*E84/D84,0)</f>
        <v>114.03508771929825</v>
      </c>
      <c r="G84" s="40"/>
      <c r="H84" s="117">
        <v>1.315</v>
      </c>
      <c r="I84" s="118">
        <v>1.315</v>
      </c>
      <c r="J84" s="118">
        <v>1.315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2291</v>
      </c>
      <c r="D87" s="53">
        <v>2297</v>
      </c>
      <c r="E87" s="53">
        <v>2163</v>
      </c>
      <c r="F87" s="54">
        <f>IF(D87&gt;0,100*E87/D87,0)</f>
        <v>94.16630387461908</v>
      </c>
      <c r="G87" s="40"/>
      <c r="H87" s="121">
        <v>63.882</v>
      </c>
      <c r="I87" s="122">
        <v>64.228</v>
      </c>
      <c r="J87" s="122">
        <v>59.45488</v>
      </c>
      <c r="K87" s="54">
        <f>IF(I87&gt;0,100*J87/I87,0)</f>
        <v>92.56847480849476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>
        <v>11</v>
      </c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16">
        <v>0.021</v>
      </c>
      <c r="I9" s="116">
        <v>0.021</v>
      </c>
      <c r="J9" s="116">
        <v>0.037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>
        <v>3</v>
      </c>
      <c r="D12" s="30">
        <v>2</v>
      </c>
      <c r="E12" s="30">
        <v>3</v>
      </c>
      <c r="F12" s="31"/>
      <c r="G12" s="31"/>
      <c r="H12" s="116">
        <v>0.064</v>
      </c>
      <c r="I12" s="116">
        <v>0.043</v>
      </c>
      <c r="J12" s="116">
        <v>0.066</v>
      </c>
      <c r="K12" s="32"/>
    </row>
    <row r="13" spans="1:11" s="42" customFormat="1" ht="11.25" customHeight="1">
      <c r="A13" s="36" t="s">
        <v>12</v>
      </c>
      <c r="B13" s="37"/>
      <c r="C13" s="38">
        <v>4</v>
      </c>
      <c r="D13" s="38">
        <v>3</v>
      </c>
      <c r="E13" s="38">
        <v>4</v>
      </c>
      <c r="F13" s="39">
        <f>IF(D13&gt;0,100*E13/D13,0)</f>
        <v>133.33333333333334</v>
      </c>
      <c r="G13" s="40"/>
      <c r="H13" s="117">
        <v>0.085</v>
      </c>
      <c r="I13" s="118">
        <v>0.064</v>
      </c>
      <c r="J13" s="118">
        <v>0.10300000000000001</v>
      </c>
      <c r="K13" s="41">
        <f>IF(I13&gt;0,100*J13/I13,0)</f>
        <v>160.9375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17">
        <v>0.01</v>
      </c>
      <c r="I15" s="118">
        <v>0.01</v>
      </c>
      <c r="J15" s="118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1</v>
      </c>
      <c r="F17" s="39">
        <f>IF(D17&gt;0,100*E17/D17,0)</f>
        <v>33.333333333333336</v>
      </c>
      <c r="G17" s="40"/>
      <c r="H17" s="117">
        <v>0.036</v>
      </c>
      <c r="I17" s="118">
        <v>0.036</v>
      </c>
      <c r="J17" s="118">
        <v>0.016</v>
      </c>
      <c r="K17" s="41">
        <f>IF(I17&gt;0,100*J17/I17,0)</f>
        <v>44.44444444444445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25</v>
      </c>
      <c r="D19" s="30">
        <v>25</v>
      </c>
      <c r="E19" s="30">
        <v>21</v>
      </c>
      <c r="F19" s="31"/>
      <c r="G19" s="31"/>
      <c r="H19" s="116">
        <v>0.343</v>
      </c>
      <c r="I19" s="116">
        <v>0.213</v>
      </c>
      <c r="J19" s="116">
        <v>0.381</v>
      </c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>
        <v>2</v>
      </c>
      <c r="F20" s="31"/>
      <c r="G20" s="31"/>
      <c r="H20" s="116">
        <v>0.033</v>
      </c>
      <c r="I20" s="116">
        <v>0.031</v>
      </c>
      <c r="J20" s="116">
        <v>0.033</v>
      </c>
      <c r="K20" s="32"/>
    </row>
    <row r="21" spans="1:11" s="33" customFormat="1" ht="11.25" customHeight="1">
      <c r="A21" s="35" t="s">
        <v>17</v>
      </c>
      <c r="B21" s="29"/>
      <c r="C21" s="30">
        <v>2</v>
      </c>
      <c r="D21" s="30">
        <v>3</v>
      </c>
      <c r="E21" s="30">
        <v>3</v>
      </c>
      <c r="F21" s="31"/>
      <c r="G21" s="31"/>
      <c r="H21" s="116">
        <v>0.033</v>
      </c>
      <c r="I21" s="116">
        <v>0.029</v>
      </c>
      <c r="J21" s="116">
        <v>0.031</v>
      </c>
      <c r="K21" s="32"/>
    </row>
    <row r="22" spans="1:11" s="42" customFormat="1" ht="11.25" customHeight="1">
      <c r="A22" s="36" t="s">
        <v>18</v>
      </c>
      <c r="B22" s="37"/>
      <c r="C22" s="38">
        <v>29</v>
      </c>
      <c r="D22" s="38">
        <v>30</v>
      </c>
      <c r="E22" s="38">
        <v>26</v>
      </c>
      <c r="F22" s="39">
        <f>IF(D22&gt;0,100*E22/D22,0)</f>
        <v>86.66666666666667</v>
      </c>
      <c r="G22" s="40"/>
      <c r="H22" s="117">
        <v>0.40900000000000003</v>
      </c>
      <c r="I22" s="118">
        <v>0.273</v>
      </c>
      <c r="J22" s="118">
        <v>0.445</v>
      </c>
      <c r="K22" s="41">
        <f>IF(I22&gt;0,100*J22/I22,0)</f>
        <v>163.00366300366298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759</v>
      </c>
      <c r="D24" s="38">
        <v>681</v>
      </c>
      <c r="E24" s="38">
        <v>744</v>
      </c>
      <c r="F24" s="39">
        <f>IF(D24&gt;0,100*E24/D24,0)</f>
        <v>109.2511013215859</v>
      </c>
      <c r="G24" s="40"/>
      <c r="H24" s="117">
        <v>16.17</v>
      </c>
      <c r="I24" s="118">
        <v>14.511</v>
      </c>
      <c r="J24" s="118">
        <v>15.718</v>
      </c>
      <c r="K24" s="41">
        <f>IF(I24&gt;0,100*J24/I24,0)</f>
        <v>108.3178278547309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9</v>
      </c>
      <c r="D26" s="38">
        <v>8</v>
      </c>
      <c r="E26" s="38">
        <v>8</v>
      </c>
      <c r="F26" s="39">
        <f>IF(D26&gt;0,100*E26/D26,0)</f>
        <v>100</v>
      </c>
      <c r="G26" s="40"/>
      <c r="H26" s="117">
        <v>0.189</v>
      </c>
      <c r="I26" s="118">
        <v>0.184</v>
      </c>
      <c r="J26" s="118">
        <v>0.17</v>
      </c>
      <c r="K26" s="41">
        <f>IF(I26&gt;0,100*J26/I26,0)</f>
        <v>92.3913043478261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110</v>
      </c>
      <c r="D28" s="30">
        <v>93</v>
      </c>
      <c r="E28" s="30">
        <v>3</v>
      </c>
      <c r="F28" s="31"/>
      <c r="G28" s="31"/>
      <c r="H28" s="116">
        <v>1.87</v>
      </c>
      <c r="I28" s="116">
        <v>1.571</v>
      </c>
      <c r="J28" s="116">
        <v>0.096</v>
      </c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/>
      <c r="F29" s="31"/>
      <c r="G29" s="31"/>
      <c r="H29" s="116"/>
      <c r="I29" s="116">
        <v>0.012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55</v>
      </c>
      <c r="D30" s="30">
        <v>89</v>
      </c>
      <c r="E30" s="30">
        <v>89</v>
      </c>
      <c r="F30" s="31"/>
      <c r="G30" s="31"/>
      <c r="H30" s="116">
        <v>1.1</v>
      </c>
      <c r="I30" s="116">
        <v>1.767</v>
      </c>
      <c r="J30" s="116">
        <v>1.767</v>
      </c>
      <c r="K30" s="32"/>
    </row>
    <row r="31" spans="1:11" s="42" customFormat="1" ht="11.25" customHeight="1">
      <c r="A31" s="43" t="s">
        <v>24</v>
      </c>
      <c r="B31" s="37"/>
      <c r="C31" s="38">
        <v>165</v>
      </c>
      <c r="D31" s="38">
        <v>183</v>
      </c>
      <c r="E31" s="38">
        <v>92</v>
      </c>
      <c r="F31" s="39">
        <f>IF(D31&gt;0,100*E31/D31,0)</f>
        <v>50.27322404371585</v>
      </c>
      <c r="G31" s="40"/>
      <c r="H31" s="117">
        <v>2.97</v>
      </c>
      <c r="I31" s="118">
        <v>3.35</v>
      </c>
      <c r="J31" s="118">
        <v>1.863</v>
      </c>
      <c r="K31" s="41">
        <f>IF(I31&gt;0,100*J31/I31,0)</f>
        <v>55.61194029850746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110</v>
      </c>
      <c r="D33" s="30">
        <v>117</v>
      </c>
      <c r="E33" s="30">
        <v>110</v>
      </c>
      <c r="F33" s="31"/>
      <c r="G33" s="31"/>
      <c r="H33" s="116">
        <v>0.92</v>
      </c>
      <c r="I33" s="116">
        <v>0.956</v>
      </c>
      <c r="J33" s="116">
        <v>0.902</v>
      </c>
      <c r="K33" s="32"/>
    </row>
    <row r="34" spans="1:11" s="33" customFormat="1" ht="11.25" customHeight="1">
      <c r="A34" s="35" t="s">
        <v>26</v>
      </c>
      <c r="B34" s="29"/>
      <c r="C34" s="30">
        <v>19</v>
      </c>
      <c r="D34" s="30">
        <v>9</v>
      </c>
      <c r="E34" s="30">
        <v>13</v>
      </c>
      <c r="F34" s="31"/>
      <c r="G34" s="31"/>
      <c r="H34" s="116">
        <v>0.291</v>
      </c>
      <c r="I34" s="116">
        <v>0.138</v>
      </c>
      <c r="J34" s="116">
        <v>0.2</v>
      </c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42</v>
      </c>
      <c r="E35" s="30">
        <v>30</v>
      </c>
      <c r="F35" s="31"/>
      <c r="G35" s="31"/>
      <c r="H35" s="116">
        <v>0.428</v>
      </c>
      <c r="I35" s="116">
        <v>0.599</v>
      </c>
      <c r="J35" s="116">
        <v>0.45</v>
      </c>
      <c r="K35" s="32"/>
    </row>
    <row r="36" spans="1:11" s="33" customFormat="1" ht="11.25" customHeight="1">
      <c r="A36" s="35" t="s">
        <v>28</v>
      </c>
      <c r="B36" s="29"/>
      <c r="C36" s="30">
        <v>106</v>
      </c>
      <c r="D36" s="30">
        <v>97</v>
      </c>
      <c r="E36" s="30">
        <v>97</v>
      </c>
      <c r="F36" s="31"/>
      <c r="G36" s="31"/>
      <c r="H36" s="116">
        <v>1.59</v>
      </c>
      <c r="I36" s="116">
        <v>1.164</v>
      </c>
      <c r="J36" s="116">
        <v>1.164</v>
      </c>
      <c r="K36" s="32"/>
    </row>
    <row r="37" spans="1:11" s="42" customFormat="1" ht="11.25" customHeight="1">
      <c r="A37" s="36" t="s">
        <v>29</v>
      </c>
      <c r="B37" s="37"/>
      <c r="C37" s="38">
        <v>264</v>
      </c>
      <c r="D37" s="38">
        <v>265</v>
      </c>
      <c r="E37" s="38">
        <v>250</v>
      </c>
      <c r="F37" s="39">
        <f>IF(D37&gt;0,100*E37/D37,0)</f>
        <v>94.33962264150944</v>
      </c>
      <c r="G37" s="40"/>
      <c r="H37" s="117">
        <v>3.229</v>
      </c>
      <c r="I37" s="118">
        <v>2.8569999999999998</v>
      </c>
      <c r="J37" s="118">
        <v>2.716</v>
      </c>
      <c r="K37" s="41">
        <f>IF(I37&gt;0,100*J37/I37,0)</f>
        <v>95.0647532376619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9</v>
      </c>
      <c r="D39" s="38">
        <v>17</v>
      </c>
      <c r="E39" s="38">
        <v>17</v>
      </c>
      <c r="F39" s="39">
        <f>IF(D39&gt;0,100*E39/D39,0)</f>
        <v>100</v>
      </c>
      <c r="G39" s="40"/>
      <c r="H39" s="117">
        <v>0.195</v>
      </c>
      <c r="I39" s="118">
        <v>0.316</v>
      </c>
      <c r="J39" s="118">
        <v>0.26</v>
      </c>
      <c r="K39" s="41">
        <f>IF(I39&gt;0,100*J39/I39,0)</f>
        <v>82.27848101265823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>
        <v>98</v>
      </c>
      <c r="F41" s="31"/>
      <c r="G41" s="31"/>
      <c r="H41" s="116"/>
      <c r="I41" s="116"/>
      <c r="J41" s="116">
        <v>1.735</v>
      </c>
      <c r="K41" s="32"/>
    </row>
    <row r="42" spans="1:11" s="33" customFormat="1" ht="11.25" customHeight="1">
      <c r="A42" s="35" t="s">
        <v>32</v>
      </c>
      <c r="B42" s="29"/>
      <c r="C42" s="30">
        <v>32</v>
      </c>
      <c r="D42" s="30"/>
      <c r="E42" s="30"/>
      <c r="F42" s="31"/>
      <c r="G42" s="31"/>
      <c r="H42" s="116">
        <v>0.8</v>
      </c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88</v>
      </c>
      <c r="E43" s="30">
        <v>75</v>
      </c>
      <c r="F43" s="31"/>
      <c r="G43" s="31"/>
      <c r="H43" s="116">
        <v>0.03</v>
      </c>
      <c r="I43" s="116">
        <v>1.32</v>
      </c>
      <c r="J43" s="116">
        <v>0.9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>
        <v>5</v>
      </c>
      <c r="F45" s="31"/>
      <c r="G45" s="31"/>
      <c r="H45" s="116">
        <v>0.12</v>
      </c>
      <c r="I45" s="116">
        <v>0.12</v>
      </c>
      <c r="J45" s="116">
        <v>0.125</v>
      </c>
      <c r="K45" s="32"/>
    </row>
    <row r="46" spans="1:11" s="33" customFormat="1" ht="11.25" customHeight="1">
      <c r="A46" s="35" t="s">
        <v>36</v>
      </c>
      <c r="B46" s="29"/>
      <c r="C46" s="30">
        <v>26</v>
      </c>
      <c r="D46" s="30">
        <v>11</v>
      </c>
      <c r="E46" s="30">
        <v>39</v>
      </c>
      <c r="F46" s="31"/>
      <c r="G46" s="31"/>
      <c r="H46" s="116">
        <v>0.39</v>
      </c>
      <c r="I46" s="116">
        <v>0.165</v>
      </c>
      <c r="J46" s="116">
        <v>0.585</v>
      </c>
      <c r="K46" s="32"/>
    </row>
    <row r="47" spans="1:11" s="33" customFormat="1" ht="11.25" customHeight="1">
      <c r="A47" s="35" t="s">
        <v>37</v>
      </c>
      <c r="B47" s="29"/>
      <c r="C47" s="30">
        <v>1</v>
      </c>
      <c r="D47" s="30">
        <v>1</v>
      </c>
      <c r="E47" s="30">
        <v>1</v>
      </c>
      <c r="F47" s="31"/>
      <c r="G47" s="31"/>
      <c r="H47" s="116">
        <v>0.003</v>
      </c>
      <c r="I47" s="116">
        <v>0.002</v>
      </c>
      <c r="J47" s="116">
        <v>0.01</v>
      </c>
      <c r="K47" s="32"/>
    </row>
    <row r="48" spans="1:11" s="33" customFormat="1" ht="11.25" customHeight="1">
      <c r="A48" s="35" t="s">
        <v>38</v>
      </c>
      <c r="B48" s="29"/>
      <c r="C48" s="30">
        <v>274</v>
      </c>
      <c r="D48" s="30">
        <v>351</v>
      </c>
      <c r="E48" s="30">
        <v>163</v>
      </c>
      <c r="F48" s="31"/>
      <c r="G48" s="31"/>
      <c r="H48" s="116">
        <v>6.014</v>
      </c>
      <c r="I48" s="116">
        <v>5.265</v>
      </c>
      <c r="J48" s="116">
        <v>3.586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340</v>
      </c>
      <c r="D50" s="38">
        <v>456</v>
      </c>
      <c r="E50" s="38">
        <v>381</v>
      </c>
      <c r="F50" s="39">
        <f>IF(D50&gt;0,100*E50/D50,0)</f>
        <v>83.55263157894737</v>
      </c>
      <c r="G50" s="40"/>
      <c r="H50" s="117">
        <v>7.357</v>
      </c>
      <c r="I50" s="118">
        <v>6.872</v>
      </c>
      <c r="J50" s="118">
        <v>6.941</v>
      </c>
      <c r="K50" s="41">
        <f>IF(I50&gt;0,100*J50/I50,0)</f>
        <v>101.00407450523865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>
        <v>2</v>
      </c>
      <c r="E52" s="38">
        <v>2</v>
      </c>
      <c r="F52" s="39">
        <f>IF(D52&gt;0,100*E52/D52,0)</f>
        <v>100</v>
      </c>
      <c r="G52" s="40"/>
      <c r="H52" s="117"/>
      <c r="I52" s="118">
        <v>0.036</v>
      </c>
      <c r="J52" s="118">
        <v>0.036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215</v>
      </c>
      <c r="D54" s="30">
        <v>250</v>
      </c>
      <c r="E54" s="30">
        <v>250</v>
      </c>
      <c r="F54" s="31"/>
      <c r="G54" s="31"/>
      <c r="H54" s="116">
        <v>5.375</v>
      </c>
      <c r="I54" s="116">
        <v>6.25</v>
      </c>
      <c r="J54" s="116">
        <v>6.5</v>
      </c>
      <c r="K54" s="32"/>
    </row>
    <row r="55" spans="1:11" s="33" customFormat="1" ht="11.25" customHeight="1">
      <c r="A55" s="35" t="s">
        <v>43</v>
      </c>
      <c r="B55" s="29"/>
      <c r="C55" s="30">
        <v>8</v>
      </c>
      <c r="D55" s="30">
        <v>6</v>
      </c>
      <c r="E55" s="30">
        <v>4</v>
      </c>
      <c r="F55" s="31"/>
      <c r="G55" s="31"/>
      <c r="H55" s="116">
        <v>0.128</v>
      </c>
      <c r="I55" s="116">
        <v>0.096</v>
      </c>
      <c r="J55" s="116">
        <v>0.065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15</v>
      </c>
      <c r="D58" s="30">
        <v>15</v>
      </c>
      <c r="E58" s="30">
        <v>2</v>
      </c>
      <c r="F58" s="31"/>
      <c r="G58" s="31"/>
      <c r="H58" s="116">
        <v>0.27</v>
      </c>
      <c r="I58" s="116">
        <v>0.27</v>
      </c>
      <c r="J58" s="116">
        <v>0.035</v>
      </c>
      <c r="K58" s="32"/>
    </row>
    <row r="59" spans="1:11" s="42" customFormat="1" ht="11.25" customHeight="1">
      <c r="A59" s="36" t="s">
        <v>47</v>
      </c>
      <c r="B59" s="37"/>
      <c r="C59" s="38">
        <v>238</v>
      </c>
      <c r="D59" s="38">
        <v>271</v>
      </c>
      <c r="E59" s="38">
        <v>256</v>
      </c>
      <c r="F59" s="39">
        <f>IF(D59&gt;0,100*E59/D59,0)</f>
        <v>94.4649446494465</v>
      </c>
      <c r="G59" s="40"/>
      <c r="H59" s="117">
        <v>5.773</v>
      </c>
      <c r="I59" s="118">
        <v>6.616</v>
      </c>
      <c r="J59" s="118">
        <v>6.6000000000000005</v>
      </c>
      <c r="K59" s="41">
        <f>IF(I59&gt;0,100*J59/I59,0)</f>
        <v>99.75816203143894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324</v>
      </c>
      <c r="D61" s="30">
        <v>282</v>
      </c>
      <c r="E61" s="30">
        <v>270</v>
      </c>
      <c r="F61" s="31"/>
      <c r="G61" s="31"/>
      <c r="H61" s="116">
        <v>8.1</v>
      </c>
      <c r="I61" s="116">
        <v>7.332</v>
      </c>
      <c r="J61" s="116">
        <v>7.452</v>
      </c>
      <c r="K61" s="32"/>
    </row>
    <row r="62" spans="1:11" s="33" customFormat="1" ht="11.25" customHeight="1">
      <c r="A62" s="35" t="s">
        <v>49</v>
      </c>
      <c r="B62" s="29"/>
      <c r="C62" s="30">
        <v>26</v>
      </c>
      <c r="D62" s="30">
        <v>21</v>
      </c>
      <c r="E62" s="30">
        <v>21</v>
      </c>
      <c r="F62" s="31"/>
      <c r="G62" s="31"/>
      <c r="H62" s="116">
        <v>0.442</v>
      </c>
      <c r="I62" s="116">
        <v>0.473</v>
      </c>
      <c r="J62" s="116">
        <v>0.473</v>
      </c>
      <c r="K62" s="32"/>
    </row>
    <row r="63" spans="1:11" s="33" customFormat="1" ht="11.25" customHeight="1">
      <c r="A63" s="35" t="s">
        <v>50</v>
      </c>
      <c r="B63" s="29"/>
      <c r="C63" s="30">
        <v>179</v>
      </c>
      <c r="D63" s="30">
        <v>227</v>
      </c>
      <c r="E63" s="30">
        <v>193</v>
      </c>
      <c r="F63" s="31"/>
      <c r="G63" s="31"/>
      <c r="H63" s="116">
        <v>3.27</v>
      </c>
      <c r="I63" s="116">
        <v>3.496</v>
      </c>
      <c r="J63" s="116">
        <v>2.731</v>
      </c>
      <c r="K63" s="32"/>
    </row>
    <row r="64" spans="1:11" s="42" customFormat="1" ht="11.25" customHeight="1">
      <c r="A64" s="36" t="s">
        <v>51</v>
      </c>
      <c r="B64" s="37"/>
      <c r="C64" s="38">
        <v>529</v>
      </c>
      <c r="D64" s="38">
        <v>530</v>
      </c>
      <c r="E64" s="38">
        <v>484</v>
      </c>
      <c r="F64" s="39">
        <f>IF(D64&gt;0,100*E64/D64,0)</f>
        <v>91.32075471698113</v>
      </c>
      <c r="G64" s="40"/>
      <c r="H64" s="117">
        <v>11.812</v>
      </c>
      <c r="I64" s="118">
        <v>11.301</v>
      </c>
      <c r="J64" s="118">
        <v>10.655999999999999</v>
      </c>
      <c r="K64" s="41">
        <f>IF(I64&gt;0,100*J64/I64,0)</f>
        <v>94.29254048314307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117</v>
      </c>
      <c r="D66" s="38">
        <v>200</v>
      </c>
      <c r="E66" s="38">
        <v>930</v>
      </c>
      <c r="F66" s="39">
        <f>IF(D66&gt;0,100*E66/D66,0)</f>
        <v>465</v>
      </c>
      <c r="G66" s="40"/>
      <c r="H66" s="117">
        <v>2.165</v>
      </c>
      <c r="I66" s="118">
        <v>4.57</v>
      </c>
      <c r="J66" s="118">
        <v>16.74</v>
      </c>
      <c r="K66" s="41">
        <f>IF(I66&gt;0,100*J66/I66,0)</f>
        <v>366.3019693654266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300</v>
      </c>
      <c r="D68" s="30">
        <v>313</v>
      </c>
      <c r="E68" s="30">
        <v>300</v>
      </c>
      <c r="F68" s="31"/>
      <c r="G68" s="31"/>
      <c r="H68" s="116">
        <v>5.083</v>
      </c>
      <c r="I68" s="116">
        <v>5.634</v>
      </c>
      <c r="J68" s="116">
        <v>5.5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>
        <v>300</v>
      </c>
      <c r="D70" s="38">
        <v>313</v>
      </c>
      <c r="E70" s="38">
        <v>300</v>
      </c>
      <c r="F70" s="39">
        <f>IF(D70&gt;0,100*E70/D70,0)</f>
        <v>95.84664536741214</v>
      </c>
      <c r="G70" s="40"/>
      <c r="H70" s="117">
        <v>5.083</v>
      </c>
      <c r="I70" s="118">
        <v>5.634</v>
      </c>
      <c r="J70" s="118">
        <v>5.5</v>
      </c>
      <c r="K70" s="41">
        <f>IF(I70&gt;0,100*J70/I70,0)</f>
        <v>97.62158324458643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285</v>
      </c>
      <c r="D72" s="30">
        <v>305</v>
      </c>
      <c r="E72" s="30">
        <v>405</v>
      </c>
      <c r="F72" s="31"/>
      <c r="G72" s="31"/>
      <c r="H72" s="116">
        <v>2.855</v>
      </c>
      <c r="I72" s="116">
        <v>3.055</v>
      </c>
      <c r="J72" s="116">
        <v>4.365</v>
      </c>
      <c r="K72" s="32"/>
    </row>
    <row r="73" spans="1:11" s="33" customFormat="1" ht="11.25" customHeight="1">
      <c r="A73" s="35" t="s">
        <v>57</v>
      </c>
      <c r="B73" s="29"/>
      <c r="C73" s="30">
        <v>8</v>
      </c>
      <c r="D73" s="30">
        <v>65</v>
      </c>
      <c r="E73" s="30">
        <v>50</v>
      </c>
      <c r="F73" s="31"/>
      <c r="G73" s="31"/>
      <c r="H73" s="116">
        <v>0.184</v>
      </c>
      <c r="I73" s="116">
        <v>0.91</v>
      </c>
      <c r="J73" s="116">
        <v>0.9</v>
      </c>
      <c r="K73" s="32"/>
    </row>
    <row r="74" spans="1:11" s="33" customFormat="1" ht="11.25" customHeight="1">
      <c r="A74" s="35" t="s">
        <v>58</v>
      </c>
      <c r="B74" s="29"/>
      <c r="C74" s="30">
        <v>85</v>
      </c>
      <c r="D74" s="30">
        <v>100</v>
      </c>
      <c r="E74" s="30">
        <v>100</v>
      </c>
      <c r="F74" s="31"/>
      <c r="G74" s="31"/>
      <c r="H74" s="116">
        <v>1.688</v>
      </c>
      <c r="I74" s="116">
        <v>2</v>
      </c>
      <c r="J74" s="116">
        <v>2</v>
      </c>
      <c r="K74" s="32"/>
    </row>
    <row r="75" spans="1:11" s="33" customFormat="1" ht="11.25" customHeight="1">
      <c r="A75" s="35" t="s">
        <v>59</v>
      </c>
      <c r="B75" s="29"/>
      <c r="C75" s="30">
        <v>68</v>
      </c>
      <c r="D75" s="30">
        <v>163</v>
      </c>
      <c r="E75" s="30">
        <v>163</v>
      </c>
      <c r="F75" s="31"/>
      <c r="G75" s="31"/>
      <c r="H75" s="116">
        <v>1.001</v>
      </c>
      <c r="I75" s="116">
        <v>2.206</v>
      </c>
      <c r="J75" s="116">
        <v>2.1909957999999996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/>
      <c r="I76" s="116"/>
      <c r="J76" s="116"/>
      <c r="K76" s="32"/>
    </row>
    <row r="77" spans="1:11" s="33" customFormat="1" ht="11.25" customHeight="1">
      <c r="A77" s="35" t="s">
        <v>61</v>
      </c>
      <c r="B77" s="29"/>
      <c r="C77" s="30">
        <v>19</v>
      </c>
      <c r="D77" s="30">
        <v>18</v>
      </c>
      <c r="E77" s="30">
        <v>5</v>
      </c>
      <c r="F77" s="31"/>
      <c r="G77" s="31"/>
      <c r="H77" s="116">
        <v>0.217</v>
      </c>
      <c r="I77" s="116">
        <v>0.25</v>
      </c>
      <c r="J77" s="116">
        <v>0.068</v>
      </c>
      <c r="K77" s="32"/>
    </row>
    <row r="78" spans="1:11" s="33" customFormat="1" ht="11.25" customHeight="1">
      <c r="A78" s="35" t="s">
        <v>62</v>
      </c>
      <c r="B78" s="29"/>
      <c r="C78" s="30">
        <v>18</v>
      </c>
      <c r="D78" s="30">
        <v>18</v>
      </c>
      <c r="E78" s="30">
        <v>20</v>
      </c>
      <c r="F78" s="31"/>
      <c r="G78" s="31"/>
      <c r="H78" s="116">
        <v>0.36</v>
      </c>
      <c r="I78" s="116">
        <v>0.342</v>
      </c>
      <c r="J78" s="116">
        <v>0.342</v>
      </c>
      <c r="K78" s="32"/>
    </row>
    <row r="79" spans="1:11" s="33" customFormat="1" ht="11.25" customHeight="1">
      <c r="A79" s="35" t="s">
        <v>63</v>
      </c>
      <c r="B79" s="29"/>
      <c r="C79" s="30">
        <v>26</v>
      </c>
      <c r="D79" s="30">
        <v>25</v>
      </c>
      <c r="E79" s="30">
        <v>25</v>
      </c>
      <c r="F79" s="31"/>
      <c r="G79" s="31"/>
      <c r="H79" s="116">
        <v>0.455</v>
      </c>
      <c r="I79" s="116">
        <v>0.45</v>
      </c>
      <c r="J79" s="116">
        <v>0.475</v>
      </c>
      <c r="K79" s="32"/>
    </row>
    <row r="80" spans="1:11" s="42" customFormat="1" ht="11.25" customHeight="1">
      <c r="A80" s="43" t="s">
        <v>64</v>
      </c>
      <c r="B80" s="37"/>
      <c r="C80" s="38">
        <v>509</v>
      </c>
      <c r="D80" s="38">
        <v>694</v>
      </c>
      <c r="E80" s="38">
        <v>768</v>
      </c>
      <c r="F80" s="39">
        <f>IF(D80&gt;0,100*E80/D80,0)</f>
        <v>110.66282420749279</v>
      </c>
      <c r="G80" s="40"/>
      <c r="H80" s="117">
        <v>6.76</v>
      </c>
      <c r="I80" s="118">
        <v>9.213</v>
      </c>
      <c r="J80" s="118">
        <v>10.3409958</v>
      </c>
      <c r="K80" s="41">
        <f>IF(I80&gt;0,100*J80/I80,0)</f>
        <v>112.24352328231848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25</v>
      </c>
      <c r="D82" s="30">
        <v>26</v>
      </c>
      <c r="E82" s="30">
        <v>26</v>
      </c>
      <c r="F82" s="31"/>
      <c r="G82" s="31"/>
      <c r="H82" s="116">
        <v>0.465</v>
      </c>
      <c r="I82" s="116">
        <v>0.49</v>
      </c>
      <c r="J82" s="116">
        <v>0.49</v>
      </c>
      <c r="K82" s="32"/>
    </row>
    <row r="83" spans="1:11" s="33" customFormat="1" ht="11.25" customHeight="1">
      <c r="A83" s="35" t="s">
        <v>66</v>
      </c>
      <c r="B83" s="29"/>
      <c r="C83" s="30">
        <v>34</v>
      </c>
      <c r="D83" s="30">
        <v>34</v>
      </c>
      <c r="E83" s="30">
        <v>34</v>
      </c>
      <c r="F83" s="31"/>
      <c r="G83" s="31"/>
      <c r="H83" s="116">
        <v>0.656</v>
      </c>
      <c r="I83" s="116">
        <v>0.656</v>
      </c>
      <c r="J83" s="116">
        <v>0.67</v>
      </c>
      <c r="K83" s="32"/>
    </row>
    <row r="84" spans="1:11" s="42" customFormat="1" ht="11.25" customHeight="1">
      <c r="A84" s="36" t="s">
        <v>67</v>
      </c>
      <c r="B84" s="37"/>
      <c r="C84" s="38">
        <v>59</v>
      </c>
      <c r="D84" s="38">
        <v>60</v>
      </c>
      <c r="E84" s="38">
        <v>60</v>
      </c>
      <c r="F84" s="39">
        <f>IF(D84&gt;0,100*E84/D84,0)</f>
        <v>100</v>
      </c>
      <c r="G84" s="40"/>
      <c r="H84" s="117">
        <v>1.121</v>
      </c>
      <c r="I84" s="118">
        <v>1.146</v>
      </c>
      <c r="J84" s="118">
        <v>1.1600000000000001</v>
      </c>
      <c r="K84" s="41">
        <f>IF(I84&gt;0,100*J84/I84,0)</f>
        <v>101.22164048865622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3335</v>
      </c>
      <c r="D87" s="53">
        <v>3717</v>
      </c>
      <c r="E87" s="53">
        <v>4324</v>
      </c>
      <c r="F87" s="54">
        <f>IF(D87&gt;0,100*E87/D87,0)</f>
        <v>116.3303739574926</v>
      </c>
      <c r="G87" s="40"/>
      <c r="H87" s="121">
        <v>63.364</v>
      </c>
      <c r="I87" s="122">
        <v>66.989</v>
      </c>
      <c r="J87" s="122">
        <v>79.2749958</v>
      </c>
      <c r="K87" s="54">
        <f>IF(I87&gt;0,100*J87/I87,0)</f>
        <v>118.34031826120705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17">
        <v>0.315</v>
      </c>
      <c r="I24" s="118">
        <v>0.315</v>
      </c>
      <c r="J24" s="118">
        <v>0.36</v>
      </c>
      <c r="K24" s="41">
        <f>IF(I24&gt;0,100*J24/I24,0)</f>
        <v>114.28571428571429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46</v>
      </c>
      <c r="D26" s="38">
        <v>47</v>
      </c>
      <c r="E26" s="38">
        <v>47</v>
      </c>
      <c r="F26" s="39">
        <f>IF(D26&gt;0,100*E26/D26,0)</f>
        <v>100</v>
      </c>
      <c r="G26" s="40"/>
      <c r="H26" s="117">
        <v>5.152</v>
      </c>
      <c r="I26" s="118">
        <v>5.2</v>
      </c>
      <c r="J26" s="118">
        <v>5.2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/>
      <c r="I33" s="116"/>
      <c r="J33" s="116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/>
      <c r="I34" s="116"/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/>
      <c r="I37" s="118"/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131">
        <v>1.1</v>
      </c>
      <c r="D39" s="131">
        <v>1.1</v>
      </c>
      <c r="E39" s="131">
        <v>1</v>
      </c>
      <c r="F39" s="39">
        <f>IF(D39&gt;0,100*E39/D39,0)</f>
        <v>90.9090909090909</v>
      </c>
      <c r="G39" s="40"/>
      <c r="H39" s="117">
        <v>0.163</v>
      </c>
      <c r="I39" s="118">
        <v>0.16</v>
      </c>
      <c r="J39" s="118">
        <v>0.15</v>
      </c>
      <c r="K39" s="41">
        <f>IF(I39&gt;0,100*J39/I39,0)</f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130">
        <v>0.72</v>
      </c>
      <c r="D47" s="130">
        <v>0.7</v>
      </c>
      <c r="E47" s="130">
        <v>0.72</v>
      </c>
      <c r="F47" s="31"/>
      <c r="G47" s="31"/>
      <c r="H47" s="116">
        <v>0.2</v>
      </c>
      <c r="I47" s="116">
        <v>0.18</v>
      </c>
      <c r="J47" s="116">
        <v>0.2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3</v>
      </c>
      <c r="E48" s="130">
        <v>1.6</v>
      </c>
      <c r="F48" s="31"/>
      <c r="G48" s="31"/>
      <c r="H48" s="116"/>
      <c r="I48" s="116">
        <v>0.75</v>
      </c>
      <c r="J48" s="116">
        <v>0.4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132">
        <v>0.72</v>
      </c>
      <c r="D50" s="131">
        <v>3.7</v>
      </c>
      <c r="E50" s="132">
        <v>2.3200000000000003</v>
      </c>
      <c r="F50" s="39">
        <f>IF(D50&gt;0,100*E50/D50,0)</f>
        <v>62.70270270270271</v>
      </c>
      <c r="G50" s="40"/>
      <c r="H50" s="117">
        <v>0.2</v>
      </c>
      <c r="I50" s="118">
        <v>0.93</v>
      </c>
      <c r="J50" s="118">
        <v>0.6000000000000001</v>
      </c>
      <c r="K50" s="41">
        <f>IF(I50&gt;0,100*J50/I50,0)</f>
        <v>64.51612903225806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12</v>
      </c>
      <c r="E54" s="30">
        <v>12</v>
      </c>
      <c r="F54" s="31"/>
      <c r="G54" s="31"/>
      <c r="H54" s="116">
        <v>3.12</v>
      </c>
      <c r="I54" s="116">
        <v>3.12</v>
      </c>
      <c r="J54" s="116">
        <v>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>
        <v>25</v>
      </c>
      <c r="D56" s="30">
        <v>23.5</v>
      </c>
      <c r="E56" s="30">
        <v>28</v>
      </c>
      <c r="F56" s="31"/>
      <c r="G56" s="31"/>
      <c r="H56" s="116">
        <v>5.375</v>
      </c>
      <c r="I56" s="116">
        <v>6</v>
      </c>
      <c r="J56" s="116">
        <v>7.66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>
        <v>37</v>
      </c>
      <c r="D59" s="38">
        <v>35.5</v>
      </c>
      <c r="E59" s="38">
        <v>40</v>
      </c>
      <c r="F59" s="39">
        <f>IF(D59&gt;0,100*E59/D59,0)</f>
        <v>112.67605633802818</v>
      </c>
      <c r="G59" s="40"/>
      <c r="H59" s="117">
        <v>8.495</v>
      </c>
      <c r="I59" s="118">
        <v>9.12</v>
      </c>
      <c r="J59" s="118">
        <v>10.66</v>
      </c>
      <c r="K59" s="41">
        <f>IF(I59&gt;0,100*J59/I59,0)</f>
        <v>116.88596491228071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/>
      <c r="I61" s="116"/>
      <c r="J61" s="116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/>
      <c r="I62" s="116"/>
      <c r="J62" s="116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/>
      <c r="I63" s="116"/>
      <c r="J63" s="116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/>
      <c r="I64" s="118"/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/>
      <c r="I66" s="118"/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1</v>
      </c>
      <c r="D72" s="30">
        <v>1</v>
      </c>
      <c r="E72" s="30">
        <v>1</v>
      </c>
      <c r="F72" s="31"/>
      <c r="G72" s="31"/>
      <c r="H72" s="116">
        <v>0.11</v>
      </c>
      <c r="I72" s="116">
        <v>0.08</v>
      </c>
      <c r="J72" s="116">
        <v>0.08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6"/>
      <c r="I73" s="116"/>
      <c r="J73" s="116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/>
      <c r="I74" s="116"/>
      <c r="J74" s="116"/>
      <c r="K74" s="32"/>
    </row>
    <row r="75" spans="1:11" s="33" customFormat="1" ht="11.25" customHeight="1">
      <c r="A75" s="35" t="s">
        <v>59</v>
      </c>
      <c r="B75" s="29"/>
      <c r="C75" s="30">
        <v>5</v>
      </c>
      <c r="D75" s="30">
        <v>5</v>
      </c>
      <c r="E75" s="30">
        <v>5</v>
      </c>
      <c r="F75" s="31"/>
      <c r="G75" s="31"/>
      <c r="H75" s="116">
        <v>0.21</v>
      </c>
      <c r="I75" s="116">
        <v>0.21</v>
      </c>
      <c r="J75" s="116">
        <v>0.21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/>
      <c r="I76" s="116"/>
      <c r="J76" s="116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/>
      <c r="I78" s="116"/>
      <c r="J78" s="116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6"/>
      <c r="I79" s="116"/>
      <c r="J79" s="116"/>
      <c r="K79" s="32"/>
    </row>
    <row r="80" spans="1:11" s="42" customFormat="1" ht="11.25" customHeight="1">
      <c r="A80" s="43" t="s">
        <v>64</v>
      </c>
      <c r="B80" s="37"/>
      <c r="C80" s="38">
        <v>6</v>
      </c>
      <c r="D80" s="38">
        <v>6</v>
      </c>
      <c r="E80" s="38">
        <v>6</v>
      </c>
      <c r="F80" s="39">
        <f>IF(D80&gt;0,100*E80/D80,0)</f>
        <v>100</v>
      </c>
      <c r="G80" s="40"/>
      <c r="H80" s="117">
        <v>0.32</v>
      </c>
      <c r="I80" s="118">
        <v>0.29</v>
      </c>
      <c r="J80" s="118">
        <v>0.29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133">
        <v>91.82</v>
      </c>
      <c r="D87" s="133">
        <v>94.3</v>
      </c>
      <c r="E87" s="133">
        <v>97.32</v>
      </c>
      <c r="F87" s="54">
        <f>IF(D87&gt;0,100*E87/D87,0)</f>
        <v>103.20254506892896</v>
      </c>
      <c r="G87" s="40"/>
      <c r="H87" s="121">
        <v>14.645</v>
      </c>
      <c r="I87" s="122">
        <v>16.015</v>
      </c>
      <c r="J87" s="122">
        <v>17.259999999999998</v>
      </c>
      <c r="K87" s="54">
        <f>IF(I87&gt;0,100*J87/I87,0)</f>
        <v>107.77396191070869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4"/>
  <sheetViews>
    <sheetView showZeros="0" tabSelected="1" view="pageBreakPreview" zoomScale="70" zoomScaleNormal="70" zoomScaleSheetLayoutView="70" zoomScalePageLayoutView="0" workbookViewId="0" topLeftCell="N67">
      <selection activeCell="U85" sqref="U85"/>
    </sheetView>
  </sheetViews>
  <sheetFormatPr defaultColWidth="8.57421875" defaultRowHeight="12.75"/>
  <cols>
    <col min="1" max="1" width="22.00390625" style="63" customWidth="1"/>
    <col min="2" max="2" width="0.9921875" style="63" customWidth="1"/>
    <col min="3" max="3" width="1.1484375" style="63" customWidth="1"/>
    <col min="4" max="4" width="6.421875" style="63" customWidth="1"/>
    <col min="5" max="7" width="9.421875" style="63" customWidth="1"/>
    <col min="8" max="8" width="10.421875" style="63" customWidth="1"/>
    <col min="9" max="9" width="0.9921875" style="63" customWidth="1"/>
    <col min="10" max="10" width="6.421875" style="63" customWidth="1"/>
    <col min="11" max="13" width="9.421875" style="63" customWidth="1"/>
    <col min="14" max="14" width="10.421875" style="63" customWidth="1"/>
    <col min="15" max="15" width="22.00390625" style="63" customWidth="1"/>
    <col min="16" max="16" width="0.9921875" style="63" customWidth="1"/>
    <col min="17" max="17" width="1.1484375" style="63" customWidth="1"/>
    <col min="18" max="18" width="6.421875" style="63" customWidth="1"/>
    <col min="19" max="21" width="9.421875" style="63" customWidth="1"/>
    <col min="22" max="22" width="10.421875" style="63" customWidth="1"/>
    <col min="23" max="23" width="0.9921875" style="63" customWidth="1"/>
    <col min="24" max="24" width="6.421875" style="63" customWidth="1"/>
    <col min="25" max="27" width="9.421875" style="63" customWidth="1"/>
    <col min="28" max="28" width="10.421875" style="63" customWidth="1"/>
    <col min="29" max="16384" width="8.57421875" style="63" customWidth="1"/>
  </cols>
  <sheetData>
    <row r="1" spans="1:22" ht="9.75">
      <c r="A1" s="62"/>
      <c r="B1" s="62"/>
      <c r="C1" s="62"/>
      <c r="D1" s="62"/>
      <c r="E1" s="62"/>
      <c r="F1" s="62"/>
      <c r="G1" s="62"/>
      <c r="H1" s="62"/>
      <c r="O1" s="62"/>
      <c r="P1" s="62"/>
      <c r="Q1" s="62"/>
      <c r="R1" s="62"/>
      <c r="S1" s="62"/>
      <c r="T1" s="62"/>
      <c r="U1" s="62"/>
      <c r="V1" s="62"/>
    </row>
    <row r="2" spans="1:27" s="66" customFormat="1" ht="10.5">
      <c r="A2" s="64" t="s">
        <v>104</v>
      </c>
      <c r="B2" s="65"/>
      <c r="C2" s="65"/>
      <c r="D2" s="65"/>
      <c r="E2" s="65"/>
      <c r="F2" s="65"/>
      <c r="G2" s="65"/>
      <c r="H2" s="65"/>
      <c r="J2" s="66" t="s">
        <v>105</v>
      </c>
      <c r="M2" s="66" t="s">
        <v>112</v>
      </c>
      <c r="O2" s="64" t="s">
        <v>104</v>
      </c>
      <c r="P2" s="65"/>
      <c r="Q2" s="65"/>
      <c r="R2" s="65"/>
      <c r="S2" s="65"/>
      <c r="T2" s="65"/>
      <c r="U2" s="65"/>
      <c r="V2" s="65"/>
      <c r="X2" s="66" t="s">
        <v>105</v>
      </c>
      <c r="AA2" s="66" t="s">
        <v>112</v>
      </c>
    </row>
    <row r="3" spans="1:22" s="66" customFormat="1" ht="12" customHeight="1" thickBot="1">
      <c r="A3" s="65"/>
      <c r="B3" s="65"/>
      <c r="C3" s="65"/>
      <c r="D3" s="65"/>
      <c r="E3" s="65"/>
      <c r="F3" s="65"/>
      <c r="G3" s="65"/>
      <c r="H3" s="65"/>
      <c r="O3" s="65"/>
      <c r="P3" s="65"/>
      <c r="Q3" s="65"/>
      <c r="R3" s="65"/>
      <c r="S3" s="65"/>
      <c r="T3" s="65"/>
      <c r="U3" s="65"/>
      <c r="V3" s="65"/>
    </row>
    <row r="4" spans="1:28" s="66" customFormat="1" ht="10.5" thickBot="1">
      <c r="A4" s="67"/>
      <c r="B4" s="68"/>
      <c r="C4" s="69"/>
      <c r="D4" s="184" t="s">
        <v>106</v>
      </c>
      <c r="E4" s="185"/>
      <c r="F4" s="185"/>
      <c r="G4" s="185"/>
      <c r="H4" s="186"/>
      <c r="J4" s="184" t="s">
        <v>107</v>
      </c>
      <c r="K4" s="185"/>
      <c r="L4" s="185"/>
      <c r="M4" s="185"/>
      <c r="N4" s="186"/>
      <c r="O4" s="67"/>
      <c r="P4" s="68"/>
      <c r="Q4" s="69"/>
      <c r="R4" s="184" t="s">
        <v>106</v>
      </c>
      <c r="S4" s="185"/>
      <c r="T4" s="185"/>
      <c r="U4" s="185"/>
      <c r="V4" s="186"/>
      <c r="X4" s="184" t="s">
        <v>107</v>
      </c>
      <c r="Y4" s="185"/>
      <c r="Z4" s="185"/>
      <c r="AA4" s="185"/>
      <c r="AB4" s="186"/>
    </row>
    <row r="5" spans="1:28" s="66" customFormat="1" ht="10.5">
      <c r="A5" s="70" t="s">
        <v>108</v>
      </c>
      <c r="B5" s="71"/>
      <c r="C5" s="69"/>
      <c r="D5" s="67"/>
      <c r="E5" s="72" t="s">
        <v>258</v>
      </c>
      <c r="F5" s="72" t="s">
        <v>109</v>
      </c>
      <c r="G5" s="72" t="s">
        <v>110</v>
      </c>
      <c r="H5" s="73">
        <f>G6</f>
        <v>2017</v>
      </c>
      <c r="J5" s="67"/>
      <c r="K5" s="72" t="s">
        <v>258</v>
      </c>
      <c r="L5" s="72" t="s">
        <v>109</v>
      </c>
      <c r="M5" s="72" t="s">
        <v>110</v>
      </c>
      <c r="N5" s="73">
        <f>M6</f>
        <v>2017</v>
      </c>
      <c r="O5" s="70" t="s">
        <v>108</v>
      </c>
      <c r="P5" s="71"/>
      <c r="Q5" s="69"/>
      <c r="R5" s="67"/>
      <c r="S5" s="72" t="s">
        <v>258</v>
      </c>
      <c r="T5" s="72" t="s">
        <v>109</v>
      </c>
      <c r="U5" s="72" t="s">
        <v>110</v>
      </c>
      <c r="V5" s="73">
        <f>U6</f>
        <v>2017</v>
      </c>
      <c r="X5" s="67"/>
      <c r="Y5" s="72" t="s">
        <v>258</v>
      </c>
      <c r="Z5" s="72" t="s">
        <v>109</v>
      </c>
      <c r="AA5" s="72" t="s">
        <v>110</v>
      </c>
      <c r="AB5" s="73">
        <f>AA6</f>
        <v>2017</v>
      </c>
    </row>
    <row r="6" spans="1:28" s="66" customFormat="1" ht="23.25" customHeight="1" thickBot="1">
      <c r="A6" s="74"/>
      <c r="B6" s="75"/>
      <c r="C6" s="76"/>
      <c r="D6" s="77" t="s">
        <v>111</v>
      </c>
      <c r="E6" s="78">
        <f>G6-2</f>
        <v>2015</v>
      </c>
      <c r="F6" s="78">
        <f>G6-1</f>
        <v>2016</v>
      </c>
      <c r="G6" s="78">
        <v>2017</v>
      </c>
      <c r="H6" s="79" t="str">
        <f>CONCATENATE(F6,"=100")</f>
        <v>2016=100</v>
      </c>
      <c r="I6" s="80"/>
      <c r="J6" s="77" t="s">
        <v>111</v>
      </c>
      <c r="K6" s="78">
        <f>M6-2</f>
        <v>2015</v>
      </c>
      <c r="L6" s="78">
        <f>M6-1</f>
        <v>2016</v>
      </c>
      <c r="M6" s="78">
        <v>2017</v>
      </c>
      <c r="N6" s="79" t="str">
        <f>CONCATENATE(L6,"=100")</f>
        <v>2016=100</v>
      </c>
      <c r="O6" s="74"/>
      <c r="P6" s="75"/>
      <c r="Q6" s="76"/>
      <c r="R6" s="77" t="s">
        <v>111</v>
      </c>
      <c r="S6" s="78">
        <f>U6-2</f>
        <v>2015</v>
      </c>
      <c r="T6" s="78">
        <f>U6-1</f>
        <v>2016</v>
      </c>
      <c r="U6" s="78">
        <v>2017</v>
      </c>
      <c r="V6" s="79" t="str">
        <f>CONCATENATE(T6,"=100")</f>
        <v>2016=100</v>
      </c>
      <c r="W6" s="80"/>
      <c r="X6" s="77" t="s">
        <v>111</v>
      </c>
      <c r="Y6" s="78">
        <f>AA6-2</f>
        <v>2015</v>
      </c>
      <c r="Z6" s="78">
        <f>AA6-1</f>
        <v>2016</v>
      </c>
      <c r="AA6" s="78">
        <v>2017</v>
      </c>
      <c r="AB6" s="79" t="str">
        <f>CONCATENATE(Z6,"=100")</f>
        <v>2016=100</v>
      </c>
    </row>
    <row r="7" spans="1:28" s="87" customFormat="1" ht="8.25" customHeight="1">
      <c r="A7" s="81"/>
      <c r="B7" s="81"/>
      <c r="C7" s="81"/>
      <c r="D7" s="82"/>
      <c r="E7" s="83"/>
      <c r="F7" s="83"/>
      <c r="G7" s="83"/>
      <c r="H7" s="83">
        <f>IF(AND(F7&gt;0,G7&gt;0),G7*100/F7,"")</f>
      </c>
      <c r="I7" s="84"/>
      <c r="J7" s="84"/>
      <c r="K7" s="85"/>
      <c r="L7" s="85"/>
      <c r="M7" s="85"/>
      <c r="N7" s="85">
        <f>IF(AND(L7&gt;0,M7&gt;0),M7*100/L7,"")</f>
      </c>
      <c r="O7" s="81"/>
      <c r="P7" s="81"/>
      <c r="Q7" s="81"/>
      <c r="R7" s="82"/>
      <c r="S7" s="83"/>
      <c r="T7" s="83"/>
      <c r="U7" s="83"/>
      <c r="V7" s="83">
        <f>IF(AND(T7&gt;0,U7&gt;0),U7*100/T7,"")</f>
      </c>
      <c r="W7" s="84"/>
      <c r="X7" s="84"/>
      <c r="Y7" s="85"/>
      <c r="Z7" s="85"/>
      <c r="AA7" s="85"/>
      <c r="AB7" s="86">
        <f>IF(AND(Z7&gt;0,AA7&gt;0),AA7*100/Z7,"")</f>
      </c>
    </row>
    <row r="8" spans="1:28" s="87" customFormat="1" ht="10.5" customHeight="1" hidden="1">
      <c r="A8" s="81"/>
      <c r="B8" s="81"/>
      <c r="C8" s="81"/>
      <c r="D8" s="82"/>
      <c r="E8" s="83"/>
      <c r="F8" s="83"/>
      <c r="G8" s="83"/>
      <c r="H8" s="83"/>
      <c r="I8" s="83"/>
      <c r="J8" s="83"/>
      <c r="K8" s="83"/>
      <c r="L8" s="83"/>
      <c r="M8" s="85"/>
      <c r="N8" s="85"/>
      <c r="O8" s="81"/>
      <c r="P8" s="81"/>
      <c r="Q8" s="81"/>
      <c r="R8" s="82"/>
      <c r="S8" s="83"/>
      <c r="T8" s="83"/>
      <c r="U8" s="83"/>
      <c r="V8" s="83"/>
      <c r="W8" s="84"/>
      <c r="X8" s="84"/>
      <c r="Y8" s="85"/>
      <c r="Z8" s="85"/>
      <c r="AA8" s="85"/>
      <c r="AB8" s="86"/>
    </row>
    <row r="9" spans="1:28" s="87" customFormat="1" ht="11.25" customHeight="1">
      <c r="A9" s="81" t="s">
        <v>113</v>
      </c>
      <c r="B9" s="81"/>
      <c r="C9" s="81"/>
      <c r="D9" s="94"/>
      <c r="E9" s="83"/>
      <c r="F9" s="83"/>
      <c r="G9" s="83"/>
      <c r="H9" s="83">
        <f aca="true" t="shared" si="0" ref="H9:H22">IF(AND(F9&gt;0,G9&gt;0),G9*100/F9,"")</f>
      </c>
      <c r="I9" s="84"/>
      <c r="J9" s="95"/>
      <c r="K9" s="85"/>
      <c r="L9" s="85"/>
      <c r="M9" s="85"/>
      <c r="N9" s="85">
        <f aca="true" t="shared" si="1" ref="N9:N22">IF(AND(L9&gt;0,M9&gt;0),M9*100/L9,"")</f>
      </c>
      <c r="O9" s="81" t="s">
        <v>153</v>
      </c>
      <c r="P9" s="81"/>
      <c r="Q9" s="81"/>
      <c r="R9" s="94"/>
      <c r="S9" s="83"/>
      <c r="T9" s="83"/>
      <c r="U9" s="83"/>
      <c r="V9" s="83">
        <f aca="true" t="shared" si="2" ref="V9:V15">IF(AND(T9&gt;0,U9&gt;0),U9*100/T9,"")</f>
      </c>
      <c r="W9" s="84"/>
      <c r="X9" s="95"/>
      <c r="Y9" s="85"/>
      <c r="Z9" s="85"/>
      <c r="AA9" s="85"/>
      <c r="AB9" s="86">
        <f aca="true" t="shared" si="3" ref="AB9:AB15">IF(AND(Z9&gt;0,AA9&gt;0),AA9*100/Z9,"")</f>
      </c>
    </row>
    <row r="10" spans="1:28" s="87" customFormat="1" ht="11.25" customHeight="1">
      <c r="A10" s="81" t="s">
        <v>114</v>
      </c>
      <c r="B10" s="83"/>
      <c r="C10" s="83"/>
      <c r="D10" s="94">
        <v>1</v>
      </c>
      <c r="E10" s="89">
        <v>1828.423</v>
      </c>
      <c r="F10" s="89">
        <v>1800.3616459999998</v>
      </c>
      <c r="G10" s="89">
        <v>1793.1713459999999</v>
      </c>
      <c r="H10" s="89">
        <f t="shared" si="0"/>
        <v>99.60061913027445</v>
      </c>
      <c r="I10" s="85"/>
      <c r="J10" s="95">
        <v>9</v>
      </c>
      <c r="K10" s="86">
        <v>5437.736</v>
      </c>
      <c r="L10" s="86">
        <v>6913.501258119128</v>
      </c>
      <c r="M10" s="86">
        <v>0</v>
      </c>
      <c r="N10" s="85">
        <f t="shared" si="1"/>
      </c>
      <c r="O10" s="81" t="s">
        <v>183</v>
      </c>
      <c r="P10" s="83"/>
      <c r="Q10" s="83"/>
      <c r="R10" s="94"/>
      <c r="S10" s="89">
        <v>2.885</v>
      </c>
      <c r="T10" s="89">
        <v>3.014</v>
      </c>
      <c r="U10" s="89">
        <v>0</v>
      </c>
      <c r="V10" s="89">
        <f t="shared" si="2"/>
      </c>
      <c r="W10" s="85"/>
      <c r="X10" s="95"/>
      <c r="Y10" s="86">
        <v>82.708</v>
      </c>
      <c r="Z10" s="86">
        <v>101.2923</v>
      </c>
      <c r="AA10" s="86">
        <v>0</v>
      </c>
      <c r="AB10" s="86">
        <f t="shared" si="3"/>
      </c>
    </row>
    <row r="11" spans="1:28" s="87" customFormat="1" ht="11.25" customHeight="1">
      <c r="A11" s="81" t="s">
        <v>115</v>
      </c>
      <c r="B11" s="83"/>
      <c r="C11" s="83"/>
      <c r="D11" s="94">
        <v>1</v>
      </c>
      <c r="E11" s="89">
        <v>347.942</v>
      </c>
      <c r="F11" s="89">
        <v>448.795059</v>
      </c>
      <c r="G11" s="89">
        <v>434.448059</v>
      </c>
      <c r="H11" s="89">
        <f t="shared" si="0"/>
        <v>96.80321792491036</v>
      </c>
      <c r="I11" s="85"/>
      <c r="J11" s="95">
        <v>9</v>
      </c>
      <c r="K11" s="86">
        <v>924.992</v>
      </c>
      <c r="L11" s="86">
        <v>1029.891939468258</v>
      </c>
      <c r="M11" s="86">
        <v>0</v>
      </c>
      <c r="N11" s="85">
        <f t="shared" si="1"/>
      </c>
      <c r="O11" s="81" t="s">
        <v>184</v>
      </c>
      <c r="P11" s="83"/>
      <c r="Q11" s="83"/>
      <c r="R11" s="94">
        <v>12</v>
      </c>
      <c r="S11" s="89">
        <v>10.717</v>
      </c>
      <c r="T11" s="89">
        <v>10.929</v>
      </c>
      <c r="U11" s="89">
        <v>10.996</v>
      </c>
      <c r="V11" s="89">
        <f t="shared" si="2"/>
        <v>100.61304785433252</v>
      </c>
      <c r="W11" s="85"/>
      <c r="X11" s="95"/>
      <c r="Y11" s="86">
        <v>543.195</v>
      </c>
      <c r="Z11" s="86">
        <v>574.23775</v>
      </c>
      <c r="AA11" s="86">
        <v>0</v>
      </c>
      <c r="AB11" s="86">
        <f t="shared" si="3"/>
      </c>
    </row>
    <row r="12" spans="1:28" ht="11.25">
      <c r="A12" s="81" t="s">
        <v>116</v>
      </c>
      <c r="B12" s="83"/>
      <c r="C12" s="83"/>
      <c r="D12" s="94">
        <v>1</v>
      </c>
      <c r="E12" s="89">
        <v>2176.365</v>
      </c>
      <c r="F12" s="89">
        <v>2249.156705</v>
      </c>
      <c r="G12" s="89">
        <v>2227.619405</v>
      </c>
      <c r="H12" s="89">
        <f t="shared" si="0"/>
        <v>99.04242777072308</v>
      </c>
      <c r="I12" s="85"/>
      <c r="J12" s="95">
        <v>9</v>
      </c>
      <c r="K12" s="86">
        <v>6362.727999999999</v>
      </c>
      <c r="L12" s="86">
        <v>7943.393197587387</v>
      </c>
      <c r="M12" s="86">
        <v>0</v>
      </c>
      <c r="N12" s="85">
        <f t="shared" si="1"/>
      </c>
      <c r="O12" s="81" t="s">
        <v>185</v>
      </c>
      <c r="P12" s="83"/>
      <c r="Q12" s="83"/>
      <c r="R12" s="94">
        <v>11</v>
      </c>
      <c r="S12" s="89">
        <v>6.692</v>
      </c>
      <c r="T12" s="89">
        <v>6.665</v>
      </c>
      <c r="U12" s="89"/>
      <c r="V12" s="89">
        <f t="shared" si="2"/>
      </c>
      <c r="W12" s="85"/>
      <c r="X12" s="95"/>
      <c r="Y12" s="86">
        <v>410.865</v>
      </c>
      <c r="Z12" s="86">
        <v>400.969</v>
      </c>
      <c r="AA12" s="86"/>
      <c r="AB12" s="86">
        <f t="shared" si="3"/>
      </c>
    </row>
    <row r="13" spans="1:28" s="66" customFormat="1" ht="11.25">
      <c r="A13" s="81" t="s">
        <v>117</v>
      </c>
      <c r="B13" s="83"/>
      <c r="C13" s="83"/>
      <c r="D13" s="94">
        <v>1</v>
      </c>
      <c r="E13" s="89">
        <v>368.434</v>
      </c>
      <c r="F13" s="89">
        <v>304.46180409640374</v>
      </c>
      <c r="G13" s="89">
        <v>289.4362040964038</v>
      </c>
      <c r="H13" s="89">
        <f t="shared" si="0"/>
        <v>95.0648653467079</v>
      </c>
      <c r="I13" s="85"/>
      <c r="J13" s="95">
        <v>9</v>
      </c>
      <c r="K13" s="86">
        <v>809.3</v>
      </c>
      <c r="L13" s="86">
        <v>808.4203088265292</v>
      </c>
      <c r="M13" s="86">
        <v>0</v>
      </c>
      <c r="N13" s="85">
        <f t="shared" si="1"/>
      </c>
      <c r="O13" s="81" t="s">
        <v>186</v>
      </c>
      <c r="P13" s="83"/>
      <c r="Q13" s="83"/>
      <c r="R13" s="94">
        <v>9</v>
      </c>
      <c r="S13" s="89">
        <v>6.953</v>
      </c>
      <c r="T13" s="89">
        <v>7.057854483082768</v>
      </c>
      <c r="U13" s="89">
        <v>7.031</v>
      </c>
      <c r="V13" s="89">
        <f t="shared" si="2"/>
        <v>99.61950925529653</v>
      </c>
      <c r="W13" s="85"/>
      <c r="X13" s="95">
        <v>12</v>
      </c>
      <c r="Y13" s="86">
        <v>86.86600000000001</v>
      </c>
      <c r="Z13" s="86">
        <v>81.8417</v>
      </c>
      <c r="AA13" s="86">
        <v>78.6852</v>
      </c>
      <c r="AB13" s="86">
        <f t="shared" si="3"/>
        <v>96.14316418158468</v>
      </c>
    </row>
    <row r="14" spans="1:28" s="66" customFormat="1" ht="12" customHeight="1">
      <c r="A14" s="81" t="s">
        <v>118</v>
      </c>
      <c r="B14" s="83"/>
      <c r="C14" s="83"/>
      <c r="D14" s="94">
        <v>1</v>
      </c>
      <c r="E14" s="89">
        <v>2230.462</v>
      </c>
      <c r="F14" s="89">
        <v>2265.187867403596</v>
      </c>
      <c r="G14" s="89">
        <v>2273.9318674035962</v>
      </c>
      <c r="H14" s="89">
        <f t="shared" si="0"/>
        <v>100.38601654749381</v>
      </c>
      <c r="I14" s="85"/>
      <c r="J14" s="95">
        <v>9</v>
      </c>
      <c r="K14" s="86">
        <v>5895.8060000000005</v>
      </c>
      <c r="L14" s="86">
        <v>8481.336373148499</v>
      </c>
      <c r="M14" s="86">
        <v>0</v>
      </c>
      <c r="N14" s="85">
        <f t="shared" si="1"/>
      </c>
      <c r="O14" s="81" t="s">
        <v>262</v>
      </c>
      <c r="P14" s="83"/>
      <c r="Q14" s="83"/>
      <c r="R14" s="94">
        <v>10</v>
      </c>
      <c r="S14" s="89">
        <v>26.3</v>
      </c>
      <c r="T14" s="89">
        <v>27.7</v>
      </c>
      <c r="U14" s="89">
        <v>33.1</v>
      </c>
      <c r="V14" s="89">
        <f t="shared" si="2"/>
        <v>119.49458483754513</v>
      </c>
      <c r="W14" s="85"/>
      <c r="X14" s="95">
        <v>12</v>
      </c>
      <c r="Y14" s="86">
        <v>4.957000000000001</v>
      </c>
      <c r="Z14" s="86">
        <v>4.8420000000000005</v>
      </c>
      <c r="AA14" s="86">
        <v>5.4106000000000005</v>
      </c>
      <c r="AB14" s="86">
        <f t="shared" si="3"/>
        <v>111.74308137133416</v>
      </c>
    </row>
    <row r="15" spans="1:28" s="66" customFormat="1" ht="11.25">
      <c r="A15" s="81" t="s">
        <v>119</v>
      </c>
      <c r="B15" s="83"/>
      <c r="C15" s="83"/>
      <c r="D15" s="94">
        <v>1</v>
      </c>
      <c r="E15" s="89">
        <v>2598.896</v>
      </c>
      <c r="F15" s="89">
        <v>2569.6496715000003</v>
      </c>
      <c r="G15" s="89">
        <v>2563.3680715</v>
      </c>
      <c r="H15" s="89">
        <f t="shared" si="0"/>
        <v>99.75554644395034</v>
      </c>
      <c r="I15" s="85"/>
      <c r="J15" s="95">
        <v>9</v>
      </c>
      <c r="K15" s="86">
        <v>6705.106</v>
      </c>
      <c r="L15" s="86">
        <v>9289.75668197503</v>
      </c>
      <c r="M15" s="86">
        <v>0</v>
      </c>
      <c r="N15" s="85">
        <f t="shared" si="1"/>
      </c>
      <c r="O15" s="81" t="s">
        <v>187</v>
      </c>
      <c r="P15" s="83"/>
      <c r="Q15" s="83"/>
      <c r="R15" s="94">
        <v>11</v>
      </c>
      <c r="S15" s="89">
        <v>2.776</v>
      </c>
      <c r="T15" s="89">
        <v>2.624</v>
      </c>
      <c r="U15" s="89">
        <v>2.675</v>
      </c>
      <c r="V15" s="89">
        <f t="shared" si="2"/>
        <v>101.9435975609756</v>
      </c>
      <c r="W15" s="85"/>
      <c r="X15" s="95">
        <v>12</v>
      </c>
      <c r="Y15" s="86">
        <v>89.55300000000003</v>
      </c>
      <c r="Z15" s="86">
        <v>80.37349999999999</v>
      </c>
      <c r="AA15" s="86">
        <v>79.00150000000001</v>
      </c>
      <c r="AB15" s="86">
        <f t="shared" si="3"/>
        <v>98.29296969772376</v>
      </c>
    </row>
    <row r="16" spans="1:14" s="66" customFormat="1" ht="11.25">
      <c r="A16" s="81" t="s">
        <v>120</v>
      </c>
      <c r="B16" s="83"/>
      <c r="C16" s="83"/>
      <c r="D16" s="94">
        <v>1</v>
      </c>
      <c r="E16" s="89">
        <v>483.727</v>
      </c>
      <c r="F16" s="89">
        <v>500.93625549999996</v>
      </c>
      <c r="G16" s="89">
        <v>511.9462055</v>
      </c>
      <c r="H16" s="89">
        <f t="shared" si="0"/>
        <v>102.19787445590471</v>
      </c>
      <c r="I16" s="85"/>
      <c r="J16" s="95">
        <v>9</v>
      </c>
      <c r="K16" s="86">
        <v>781.0479999999999</v>
      </c>
      <c r="L16" s="86">
        <v>1115.646360129066</v>
      </c>
      <c r="M16" s="86">
        <v>0</v>
      </c>
      <c r="N16" s="85">
        <f t="shared" si="1"/>
      </c>
    </row>
    <row r="17" spans="1:28" s="66" customFormat="1" ht="12" customHeight="1">
      <c r="A17" s="81" t="s">
        <v>121</v>
      </c>
      <c r="B17" s="83"/>
      <c r="C17" s="83"/>
      <c r="D17" s="94">
        <v>1</v>
      </c>
      <c r="E17" s="89">
        <v>146.625</v>
      </c>
      <c r="F17" s="89">
        <v>156.2999585</v>
      </c>
      <c r="G17" s="89">
        <v>154.86430850000002</v>
      </c>
      <c r="H17" s="89">
        <f t="shared" si="0"/>
        <v>99.08147768318187</v>
      </c>
      <c r="I17" s="85"/>
      <c r="J17" s="95">
        <v>9</v>
      </c>
      <c r="K17" s="86">
        <v>281.366</v>
      </c>
      <c r="L17" s="86">
        <v>390.44063700011907</v>
      </c>
      <c r="M17" s="86">
        <v>0</v>
      </c>
      <c r="N17" s="85">
        <f t="shared" si="1"/>
      </c>
      <c r="O17" s="81" t="s">
        <v>188</v>
      </c>
      <c r="P17" s="83"/>
      <c r="Q17" s="83"/>
      <c r="R17" s="94"/>
      <c r="S17" s="89"/>
      <c r="T17" s="89"/>
      <c r="U17" s="89"/>
      <c r="V17" s="89"/>
      <c r="W17" s="85"/>
      <c r="X17" s="95"/>
      <c r="Y17" s="86"/>
      <c r="Z17" s="86"/>
      <c r="AA17" s="86"/>
      <c r="AB17" s="86"/>
    </row>
    <row r="18" spans="1:28" s="87" customFormat="1" ht="11.25" customHeight="1">
      <c r="A18" s="81" t="s">
        <v>122</v>
      </c>
      <c r="B18" s="83"/>
      <c r="C18" s="83"/>
      <c r="D18" s="94">
        <v>1</v>
      </c>
      <c r="E18" s="89">
        <v>215.62</v>
      </c>
      <c r="F18" s="89">
        <v>223.988096</v>
      </c>
      <c r="G18" s="89">
        <v>227.987696</v>
      </c>
      <c r="H18" s="89">
        <f t="shared" si="0"/>
        <v>101.78563060779801</v>
      </c>
      <c r="I18" s="85"/>
      <c r="J18" s="95">
        <v>9</v>
      </c>
      <c r="K18" s="86">
        <v>449.983</v>
      </c>
      <c r="L18" s="86">
        <v>540.8342492667418</v>
      </c>
      <c r="M18" s="86">
        <v>0</v>
      </c>
      <c r="N18" s="85">
        <f t="shared" si="1"/>
      </c>
      <c r="O18" s="81" t="s">
        <v>189</v>
      </c>
      <c r="P18" s="83"/>
      <c r="Q18" s="83"/>
      <c r="R18" s="94">
        <v>0</v>
      </c>
      <c r="S18" s="89">
        <v>0</v>
      </c>
      <c r="T18" s="89">
        <v>0</v>
      </c>
      <c r="U18" s="89">
        <v>0</v>
      </c>
      <c r="V18" s="89">
        <f aca="true" t="shared" si="4" ref="V18:V23">IF(AND(T18&gt;0,U18&gt;0),U18*100/T18,"")</f>
      </c>
      <c r="W18" s="85"/>
      <c r="X18" s="95">
        <v>11</v>
      </c>
      <c r="Y18" s="86">
        <v>3086.7780000000002</v>
      </c>
      <c r="Z18" s="86">
        <v>3387.9010000000003</v>
      </c>
      <c r="AA18" s="86">
        <v>0</v>
      </c>
      <c r="AB18" s="86">
        <f aca="true" t="shared" si="5" ref="AB18:AB23">IF(AND(Z18&gt;0,AA18&gt;0),AA18*100/Z18,"")</f>
      </c>
    </row>
    <row r="19" spans="1:28" s="87" customFormat="1" ht="11.25" customHeight="1">
      <c r="A19" s="81" t="s">
        <v>257</v>
      </c>
      <c r="B19" s="83"/>
      <c r="C19" s="83"/>
      <c r="D19" s="94">
        <v>1</v>
      </c>
      <c r="E19" s="89">
        <f>E12+E15+E16+E17+E18</f>
        <v>5621.233</v>
      </c>
      <c r="F19" s="89">
        <f>F12+F15+F16+F17+F18</f>
        <v>5700.0306865</v>
      </c>
      <c r="G19" s="89">
        <f>G12+G15+G16+G17+G18</f>
        <v>5685.785686500001</v>
      </c>
      <c r="H19" s="89">
        <f t="shared" si="0"/>
        <v>99.7500890647179</v>
      </c>
      <c r="I19" s="85"/>
      <c r="J19" s="95">
        <v>9</v>
      </c>
      <c r="K19" s="89">
        <f>K12+K15+K16+K17+K18</f>
        <v>14580.231</v>
      </c>
      <c r="L19" s="89">
        <f>L12+L15+L16+L17+L18</f>
        <v>19280.071125958348</v>
      </c>
      <c r="M19" s="86"/>
      <c r="N19" s="85"/>
      <c r="O19" s="81" t="s">
        <v>267</v>
      </c>
      <c r="P19" s="83"/>
      <c r="Q19" s="83"/>
      <c r="R19" s="94">
        <v>0</v>
      </c>
      <c r="S19" s="89">
        <v>0</v>
      </c>
      <c r="T19" s="89">
        <v>0</v>
      </c>
      <c r="U19" s="89">
        <v>0</v>
      </c>
      <c r="V19" s="89">
        <f t="shared" si="4"/>
      </c>
      <c r="W19" s="85"/>
      <c r="X19" s="95">
        <v>11</v>
      </c>
      <c r="Y19" s="86">
        <v>775.752</v>
      </c>
      <c r="Z19" s="86">
        <v>875.8954712988594</v>
      </c>
      <c r="AA19" s="86">
        <v>0</v>
      </c>
      <c r="AB19" s="86">
        <f t="shared" si="5"/>
      </c>
    </row>
    <row r="20" spans="1:28" s="87" customFormat="1" ht="11.25" customHeight="1">
      <c r="A20" s="81" t="s">
        <v>123</v>
      </c>
      <c r="B20" s="83"/>
      <c r="C20" s="83"/>
      <c r="D20" s="94"/>
      <c r="E20" s="89">
        <v>398.257</v>
      </c>
      <c r="F20" s="89">
        <v>353.2401185</v>
      </c>
      <c r="G20" s="89">
        <v>0</v>
      </c>
      <c r="H20" s="89">
        <f t="shared" si="0"/>
      </c>
      <c r="I20" s="85"/>
      <c r="J20" s="95"/>
      <c r="K20" s="86">
        <v>4565.119369999999</v>
      </c>
      <c r="L20" s="86">
        <v>3919.57386944025</v>
      </c>
      <c r="M20" s="86">
        <v>0</v>
      </c>
      <c r="N20" s="85">
        <f t="shared" si="1"/>
      </c>
      <c r="O20" s="81" t="s">
        <v>268</v>
      </c>
      <c r="P20" s="83"/>
      <c r="Q20" s="83"/>
      <c r="R20" s="94">
        <v>0</v>
      </c>
      <c r="S20" s="89">
        <v>0</v>
      </c>
      <c r="T20" s="89">
        <v>0</v>
      </c>
      <c r="U20" s="89">
        <v>0</v>
      </c>
      <c r="V20" s="89">
        <f t="shared" si="4"/>
      </c>
      <c r="W20" s="85"/>
      <c r="X20" s="95">
        <v>12</v>
      </c>
      <c r="Y20" s="86">
        <v>68.41199999999999</v>
      </c>
      <c r="Z20" s="86">
        <v>63.885</v>
      </c>
      <c r="AA20" s="86">
        <v>0</v>
      </c>
      <c r="AB20" s="86">
        <f t="shared" si="5"/>
      </c>
    </row>
    <row r="21" spans="1:28" s="87" customFormat="1" ht="11.25" customHeight="1">
      <c r="A21" s="81" t="s">
        <v>124</v>
      </c>
      <c r="B21" s="83"/>
      <c r="C21" s="83"/>
      <c r="D21" s="94">
        <v>12</v>
      </c>
      <c r="E21" s="89">
        <v>8.375</v>
      </c>
      <c r="F21" s="89">
        <v>8.960619</v>
      </c>
      <c r="G21" s="89">
        <v>0</v>
      </c>
      <c r="H21" s="89">
        <f t="shared" si="0"/>
      </c>
      <c r="I21" s="85"/>
      <c r="J21" s="95">
        <v>12</v>
      </c>
      <c r="K21" s="86">
        <v>50.335</v>
      </c>
      <c r="L21" s="86">
        <v>52.360440729032256</v>
      </c>
      <c r="M21" s="86">
        <v>0</v>
      </c>
      <c r="N21" s="85">
        <f t="shared" si="1"/>
      </c>
      <c r="O21" s="81" t="s">
        <v>190</v>
      </c>
      <c r="P21" s="83"/>
      <c r="Q21" s="83"/>
      <c r="R21" s="94">
        <v>0</v>
      </c>
      <c r="S21" s="89">
        <v>0</v>
      </c>
      <c r="T21" s="89">
        <v>0</v>
      </c>
      <c r="U21" s="89">
        <v>0</v>
      </c>
      <c r="V21" s="89">
        <f t="shared" si="4"/>
      </c>
      <c r="W21" s="85"/>
      <c r="X21" s="95">
        <v>12</v>
      </c>
      <c r="Y21" s="86">
        <v>117.486</v>
      </c>
      <c r="Z21" s="86">
        <v>134.444</v>
      </c>
      <c r="AA21" s="86">
        <v>0</v>
      </c>
      <c r="AB21" s="86">
        <f t="shared" si="5"/>
      </c>
    </row>
    <row r="22" spans="1:28" s="87" customFormat="1" ht="11.25" customHeight="1">
      <c r="A22" s="81" t="s">
        <v>125</v>
      </c>
      <c r="B22" s="83"/>
      <c r="C22" s="83"/>
      <c r="D22" s="94">
        <v>11</v>
      </c>
      <c r="E22" s="89">
        <v>109.29</v>
      </c>
      <c r="F22" s="89">
        <v>109.325</v>
      </c>
      <c r="G22" s="89">
        <v>0</v>
      </c>
      <c r="H22" s="89">
        <f t="shared" si="0"/>
      </c>
      <c r="I22" s="85"/>
      <c r="J22" s="95">
        <v>11</v>
      </c>
      <c r="K22" s="86">
        <v>847.0260000000001</v>
      </c>
      <c r="L22" s="86">
        <v>821.4639999999999</v>
      </c>
      <c r="M22" s="86">
        <v>0</v>
      </c>
      <c r="N22" s="85">
        <f t="shared" si="1"/>
      </c>
      <c r="O22" s="81" t="s">
        <v>191</v>
      </c>
      <c r="P22" s="83"/>
      <c r="Q22" s="83"/>
      <c r="R22" s="94">
        <v>0</v>
      </c>
      <c r="S22" s="89">
        <v>0</v>
      </c>
      <c r="T22" s="89">
        <v>0</v>
      </c>
      <c r="U22" s="89">
        <v>0</v>
      </c>
      <c r="V22" s="89">
        <f t="shared" si="4"/>
      </c>
      <c r="W22" s="85"/>
      <c r="X22" s="95"/>
      <c r="Y22" s="86">
        <v>1353.3779000000002</v>
      </c>
      <c r="Z22" s="86">
        <v>1361.4009999999998</v>
      </c>
      <c r="AA22" s="86">
        <v>0</v>
      </c>
      <c r="AB22" s="86">
        <f t="shared" si="5"/>
      </c>
    </row>
    <row r="23" spans="1:28" s="87" customFormat="1" ht="11.25" customHeight="1">
      <c r="A23" s="81"/>
      <c r="B23" s="83"/>
      <c r="C23" s="83"/>
      <c r="D23" s="94"/>
      <c r="E23" s="89"/>
      <c r="F23" s="89"/>
      <c r="G23" s="89"/>
      <c r="H23" s="89"/>
      <c r="I23" s="85"/>
      <c r="J23" s="95"/>
      <c r="K23" s="86"/>
      <c r="L23" s="86"/>
      <c r="M23" s="86"/>
      <c r="N23" s="85"/>
      <c r="O23" s="81" t="s">
        <v>192</v>
      </c>
      <c r="P23" s="83"/>
      <c r="Q23" s="83"/>
      <c r="R23" s="94">
        <v>0</v>
      </c>
      <c r="S23" s="89">
        <v>0</v>
      </c>
      <c r="T23" s="89">
        <v>0</v>
      </c>
      <c r="U23" s="89">
        <v>0</v>
      </c>
      <c r="V23" s="89">
        <f t="shared" si="4"/>
      </c>
      <c r="W23" s="85"/>
      <c r="X23" s="95"/>
      <c r="Y23" s="86">
        <v>523.4358999999998</v>
      </c>
      <c r="Z23" s="86">
        <v>525.158</v>
      </c>
      <c r="AA23" s="86">
        <v>0</v>
      </c>
      <c r="AB23" s="86">
        <f t="shared" si="5"/>
      </c>
    </row>
    <row r="24" spans="1:26" s="87" customFormat="1" ht="11.25" customHeight="1">
      <c r="A24" s="81" t="s">
        <v>126</v>
      </c>
      <c r="B24" s="83"/>
      <c r="C24" s="83"/>
      <c r="D24" s="94"/>
      <c r="E24" s="89"/>
      <c r="F24" s="89"/>
      <c r="G24" s="89"/>
      <c r="H24" s="89"/>
      <c r="I24" s="85"/>
      <c r="J24" s="95"/>
      <c r="K24" s="86"/>
      <c r="L24" s="86"/>
      <c r="M24" s="86"/>
      <c r="N24" s="85"/>
      <c r="O24" s="87" t="s">
        <v>260</v>
      </c>
      <c r="Y24" s="86">
        <f>SUM(Y21:Y23)</f>
        <v>1994.2998000000002</v>
      </c>
      <c r="Z24" s="86">
        <f>SUM(Z21:Z23)</f>
        <v>2021.0029999999997</v>
      </c>
    </row>
    <row r="25" spans="1:14" s="87" customFormat="1" ht="11.25" customHeight="1">
      <c r="A25" s="81" t="s">
        <v>127</v>
      </c>
      <c r="B25" s="83"/>
      <c r="C25" s="83"/>
      <c r="D25" s="94">
        <v>11</v>
      </c>
      <c r="E25" s="89">
        <v>8.802</v>
      </c>
      <c r="F25" s="89">
        <v>9.447813</v>
      </c>
      <c r="G25" s="89">
        <v>0</v>
      </c>
      <c r="H25" s="89">
        <f aca="true" t="shared" si="6" ref="H25:H32">IF(AND(F25&gt;0,G25&gt;0),G25*100/F25,"")</f>
      </c>
      <c r="I25" s="85"/>
      <c r="J25" s="95">
        <v>11</v>
      </c>
      <c r="K25" s="86">
        <v>17.125</v>
      </c>
      <c r="L25" s="86">
        <v>17.69480315148</v>
      </c>
      <c r="M25" s="86">
        <v>0</v>
      </c>
      <c r="N25" s="85">
        <f aca="true" t="shared" si="7" ref="N25:N32">IF(AND(L25&gt;0,M25&gt;0),M25*100/L25,"")</f>
      </c>
    </row>
    <row r="26" spans="1:28" s="87" customFormat="1" ht="11.25" customHeight="1">
      <c r="A26" s="81" t="s">
        <v>128</v>
      </c>
      <c r="B26" s="83"/>
      <c r="C26" s="83"/>
      <c r="D26" s="94">
        <v>11</v>
      </c>
      <c r="E26" s="89">
        <v>50.072</v>
      </c>
      <c r="F26" s="89">
        <v>46.192651</v>
      </c>
      <c r="G26" s="89">
        <v>49.493651</v>
      </c>
      <c r="H26" s="89">
        <f t="shared" si="6"/>
        <v>107.14615837917594</v>
      </c>
      <c r="I26" s="85"/>
      <c r="J26" s="95">
        <v>8</v>
      </c>
      <c r="K26" s="86">
        <v>65.532</v>
      </c>
      <c r="L26" s="86">
        <v>55.0354</v>
      </c>
      <c r="M26" s="86">
        <v>0</v>
      </c>
      <c r="N26" s="85">
        <f t="shared" si="7"/>
      </c>
      <c r="O26" s="81" t="s">
        <v>193</v>
      </c>
      <c r="P26" s="83"/>
      <c r="Q26" s="83"/>
      <c r="R26" s="94"/>
      <c r="S26" s="89"/>
      <c r="T26" s="89"/>
      <c r="U26" s="89"/>
      <c r="V26" s="89"/>
      <c r="W26" s="85"/>
      <c r="X26" s="95"/>
      <c r="Y26" s="86"/>
      <c r="Z26" s="86"/>
      <c r="AA26" s="86"/>
      <c r="AB26" s="86"/>
    </row>
    <row r="27" spans="1:28" s="87" customFormat="1" ht="11.25" customHeight="1">
      <c r="A27" s="81" t="s">
        <v>129</v>
      </c>
      <c r="B27" s="83"/>
      <c r="C27" s="83"/>
      <c r="D27" s="94">
        <v>8</v>
      </c>
      <c r="E27" s="89">
        <v>29.72</v>
      </c>
      <c r="F27" s="89">
        <v>26.627419999999997</v>
      </c>
      <c r="G27" s="89">
        <v>0</v>
      </c>
      <c r="H27" s="89">
        <f t="shared" si="6"/>
      </c>
      <c r="I27" s="85"/>
      <c r="J27" s="95">
        <v>8</v>
      </c>
      <c r="K27" s="86">
        <v>23.193</v>
      </c>
      <c r="L27" s="86">
        <v>29.343999999999998</v>
      </c>
      <c r="M27" s="86">
        <v>0</v>
      </c>
      <c r="N27" s="85">
        <f t="shared" si="7"/>
      </c>
      <c r="O27" s="81" t="s">
        <v>194</v>
      </c>
      <c r="P27" s="83"/>
      <c r="Q27" s="83"/>
      <c r="R27" s="94">
        <v>0</v>
      </c>
      <c r="S27" s="89">
        <v>0</v>
      </c>
      <c r="T27" s="89">
        <v>0</v>
      </c>
      <c r="U27" s="89">
        <v>0</v>
      </c>
      <c r="V27" s="89">
        <f>IF(AND(T27&gt;0,U27&gt;0),U27*100/T27,"")</f>
      </c>
      <c r="W27" s="85"/>
      <c r="X27" s="95">
        <v>11</v>
      </c>
      <c r="Y27" s="86">
        <v>84.483</v>
      </c>
      <c r="Z27" s="86">
        <v>84.159</v>
      </c>
      <c r="AA27" s="86">
        <v>0</v>
      </c>
      <c r="AB27" s="86">
        <f>IF(AND(Z27&gt;0,AA27&gt;0),AA27*100/Z27,"")</f>
      </c>
    </row>
    <row r="28" spans="1:28" s="87" customFormat="1" ht="11.25" customHeight="1">
      <c r="A28" s="81" t="s">
        <v>130</v>
      </c>
      <c r="B28" s="83"/>
      <c r="C28" s="83"/>
      <c r="D28" s="94">
        <v>8</v>
      </c>
      <c r="E28" s="89">
        <v>37.869</v>
      </c>
      <c r="F28" s="89">
        <v>33.472491000000005</v>
      </c>
      <c r="G28" s="89">
        <v>0</v>
      </c>
      <c r="H28" s="89">
        <f t="shared" si="6"/>
      </c>
      <c r="I28" s="85"/>
      <c r="J28" s="95">
        <v>8</v>
      </c>
      <c r="K28" s="86">
        <v>27.347999999999995</v>
      </c>
      <c r="L28" s="86">
        <v>38.93150000000001</v>
      </c>
      <c r="M28" s="86">
        <v>0</v>
      </c>
      <c r="N28" s="85">
        <f t="shared" si="7"/>
      </c>
      <c r="O28" s="81" t="s">
        <v>195</v>
      </c>
      <c r="P28" s="83"/>
      <c r="Q28" s="83"/>
      <c r="R28" s="94">
        <v>0</v>
      </c>
      <c r="S28" s="89">
        <v>0</v>
      </c>
      <c r="T28" s="89">
        <v>0</v>
      </c>
      <c r="U28" s="89">
        <v>0</v>
      </c>
      <c r="V28" s="89">
        <f>IF(AND(T28&gt;0,U28&gt;0),U28*100/T28,"")</f>
      </c>
      <c r="W28" s="85"/>
      <c r="X28" s="95">
        <v>11</v>
      </c>
      <c r="Y28" s="86">
        <v>513.7239999999999</v>
      </c>
      <c r="Z28" s="86">
        <v>538.841716</v>
      </c>
      <c r="AA28" s="86">
        <v>0</v>
      </c>
      <c r="AB28" s="86">
        <f>IF(AND(Z28&gt;0,AA28&gt;0),AA28*100/Z28,"")</f>
      </c>
    </row>
    <row r="29" spans="1:28" s="87" customFormat="1" ht="11.25" customHeight="1">
      <c r="A29" s="81" t="s">
        <v>131</v>
      </c>
      <c r="B29" s="83"/>
      <c r="C29" s="83"/>
      <c r="D29" s="94">
        <v>11</v>
      </c>
      <c r="E29" s="89">
        <v>161.746</v>
      </c>
      <c r="F29" s="89">
        <v>160.7353175</v>
      </c>
      <c r="G29" s="89">
        <v>145.4983175</v>
      </c>
      <c r="H29" s="89">
        <f t="shared" si="6"/>
        <v>90.52044053728267</v>
      </c>
      <c r="I29" s="85"/>
      <c r="J29" s="95">
        <v>8</v>
      </c>
      <c r="K29" s="86">
        <v>193.38899999999998</v>
      </c>
      <c r="L29" s="86">
        <v>297.116</v>
      </c>
      <c r="M29" s="86">
        <v>0</v>
      </c>
      <c r="N29" s="85">
        <f t="shared" si="7"/>
      </c>
      <c r="O29" s="81" t="s">
        <v>261</v>
      </c>
      <c r="P29" s="83"/>
      <c r="Q29" s="83"/>
      <c r="R29" s="94"/>
      <c r="S29" s="89"/>
      <c r="T29" s="89"/>
      <c r="U29" s="89"/>
      <c r="V29" s="89"/>
      <c r="W29" s="85"/>
      <c r="X29" s="95">
        <v>11</v>
      </c>
      <c r="Y29" s="86">
        <f>SUM(Y27:Y28)</f>
        <v>598.2069999999999</v>
      </c>
      <c r="Z29" s="86">
        <f>SUM(Z27:Z28)</f>
        <v>623.000716</v>
      </c>
      <c r="AA29" s="86"/>
      <c r="AB29" s="86"/>
    </row>
    <row r="30" spans="1:28" s="87" customFormat="1" ht="12" customHeight="1">
      <c r="A30" s="81" t="s">
        <v>132</v>
      </c>
      <c r="B30" s="83"/>
      <c r="C30" s="83"/>
      <c r="D30" s="94">
        <v>11</v>
      </c>
      <c r="E30" s="89">
        <v>106.127</v>
      </c>
      <c r="F30" s="89">
        <v>91.41099799999999</v>
      </c>
      <c r="G30" s="89">
        <v>92.297948</v>
      </c>
      <c r="H30" s="89">
        <f t="shared" si="6"/>
        <v>100.97028806096178</v>
      </c>
      <c r="I30" s="85"/>
      <c r="J30" s="95">
        <v>8</v>
      </c>
      <c r="K30" s="86">
        <v>86.95</v>
      </c>
      <c r="L30" s="86">
        <v>111.44660000000002</v>
      </c>
      <c r="M30" s="86">
        <v>0</v>
      </c>
      <c r="N30" s="85">
        <f t="shared" si="7"/>
      </c>
      <c r="O30" s="81" t="s">
        <v>196</v>
      </c>
      <c r="P30" s="83"/>
      <c r="Q30" s="83"/>
      <c r="R30" s="94">
        <v>0</v>
      </c>
      <c r="S30" s="89">
        <v>0</v>
      </c>
      <c r="T30" s="89">
        <v>0</v>
      </c>
      <c r="U30" s="89">
        <v>0</v>
      </c>
      <c r="V30" s="89">
        <f aca="true" t="shared" si="8" ref="V30:V44">IF(AND(T30&gt;0,U30&gt;0),U30*100/T30,"")</f>
      </c>
      <c r="W30" s="85"/>
      <c r="X30" s="95">
        <v>11</v>
      </c>
      <c r="Y30" s="86">
        <v>355.41</v>
      </c>
      <c r="Z30" s="86">
        <v>339.25494199999997</v>
      </c>
      <c r="AA30" s="86">
        <v>0</v>
      </c>
      <c r="AB30" s="86">
        <f aca="true" t="shared" si="9" ref="AB30:AB44">IF(AND(Z30&gt;0,AA30&gt;0),AA30*100/Z30,"")</f>
      </c>
    </row>
    <row r="31" spans="1:28" s="87" customFormat="1" ht="11.25" customHeight="1">
      <c r="A31" s="81" t="s">
        <v>133</v>
      </c>
      <c r="B31" s="83"/>
      <c r="C31" s="83"/>
      <c r="D31" s="94">
        <v>11</v>
      </c>
      <c r="E31" s="89">
        <v>3.876</v>
      </c>
      <c r="F31" s="89">
        <v>3.244</v>
      </c>
      <c r="G31" s="89">
        <v>2.853</v>
      </c>
      <c r="H31" s="89">
        <f t="shared" si="6"/>
        <v>87.94697903822441</v>
      </c>
      <c r="I31" s="85"/>
      <c r="J31" s="95">
        <v>8</v>
      </c>
      <c r="K31" s="86">
        <v>2.8470000000000004</v>
      </c>
      <c r="L31" s="86">
        <v>3.1889999999999996</v>
      </c>
      <c r="M31" s="86">
        <v>0</v>
      </c>
      <c r="N31" s="85">
        <f t="shared" si="7"/>
      </c>
      <c r="O31" s="81" t="s">
        <v>197</v>
      </c>
      <c r="P31" s="83"/>
      <c r="Q31" s="83"/>
      <c r="R31" s="94">
        <v>0</v>
      </c>
      <c r="S31" s="89">
        <v>0</v>
      </c>
      <c r="T31" s="89">
        <v>0</v>
      </c>
      <c r="U31" s="89">
        <v>0</v>
      </c>
      <c r="V31" s="89">
        <f t="shared" si="8"/>
      </c>
      <c r="W31" s="85"/>
      <c r="X31" s="95">
        <v>11</v>
      </c>
      <c r="Y31" s="86">
        <v>153.667</v>
      </c>
      <c r="Z31" s="86">
        <v>156.331795</v>
      </c>
      <c r="AA31" s="86">
        <v>0</v>
      </c>
      <c r="AB31" s="86">
        <f t="shared" si="9"/>
      </c>
    </row>
    <row r="32" spans="1:28" s="87" customFormat="1" ht="11.25" customHeight="1">
      <c r="A32" s="81" t="s">
        <v>134</v>
      </c>
      <c r="B32" s="83"/>
      <c r="C32" s="83"/>
      <c r="D32" s="94">
        <v>11</v>
      </c>
      <c r="E32" s="89">
        <v>74.362</v>
      </c>
      <c r="F32" s="89">
        <v>71.709965</v>
      </c>
      <c r="G32" s="89">
        <v>71.914215</v>
      </c>
      <c r="H32" s="89">
        <f t="shared" si="6"/>
        <v>100.28482791757045</v>
      </c>
      <c r="I32" s="85"/>
      <c r="J32" s="95">
        <v>8</v>
      </c>
      <c r="K32" s="86">
        <v>71.22099999999999</v>
      </c>
      <c r="L32" s="86">
        <v>84.65300000000002</v>
      </c>
      <c r="M32" s="86">
        <v>0</v>
      </c>
      <c r="N32" s="85">
        <f t="shared" si="7"/>
      </c>
      <c r="O32" s="81" t="s">
        <v>198</v>
      </c>
      <c r="P32" s="83"/>
      <c r="Q32" s="83"/>
      <c r="R32" s="94">
        <v>0</v>
      </c>
      <c r="S32" s="89">
        <v>0</v>
      </c>
      <c r="T32" s="89">
        <v>0</v>
      </c>
      <c r="U32" s="89">
        <v>0</v>
      </c>
      <c r="V32" s="89">
        <f t="shared" si="8"/>
      </c>
      <c r="W32" s="85"/>
      <c r="X32" s="95">
        <v>11</v>
      </c>
      <c r="Y32" s="86">
        <v>94.143</v>
      </c>
      <c r="Z32" s="86">
        <v>86.67032999999999</v>
      </c>
      <c r="AA32" s="86">
        <v>0</v>
      </c>
      <c r="AB32" s="86">
        <f t="shared" si="9"/>
      </c>
    </row>
    <row r="33" spans="1:28" s="87" customFormat="1" ht="11.25" customHeight="1">
      <c r="A33" s="81"/>
      <c r="B33" s="83"/>
      <c r="C33" s="83"/>
      <c r="D33" s="94"/>
      <c r="E33" s="89"/>
      <c r="F33" s="89"/>
      <c r="G33" s="89"/>
      <c r="H33" s="89"/>
      <c r="I33" s="85"/>
      <c r="J33" s="95"/>
      <c r="K33" s="86"/>
      <c r="L33" s="86"/>
      <c r="M33" s="86"/>
      <c r="N33" s="85"/>
      <c r="O33" s="81" t="s">
        <v>276</v>
      </c>
      <c r="P33" s="83"/>
      <c r="Q33" s="83"/>
      <c r="R33" s="94">
        <v>0</v>
      </c>
      <c r="S33" s="89">
        <v>0</v>
      </c>
      <c r="T33" s="89">
        <v>0</v>
      </c>
      <c r="U33" s="89">
        <v>0</v>
      </c>
      <c r="V33" s="89">
        <f t="shared" si="8"/>
      </c>
      <c r="W33" s="85"/>
      <c r="X33" s="95">
        <v>9</v>
      </c>
      <c r="Y33" s="86">
        <v>964.1139999999998</v>
      </c>
      <c r="Z33" s="86">
        <v>939.657772</v>
      </c>
      <c r="AA33" s="86">
        <v>0</v>
      </c>
      <c r="AB33" s="86">
        <f t="shared" si="9"/>
      </c>
    </row>
    <row r="34" spans="1:28" s="87" customFormat="1" ht="11.25" customHeight="1">
      <c r="A34" s="81" t="s">
        <v>135</v>
      </c>
      <c r="B34" s="83"/>
      <c r="C34" s="83"/>
      <c r="D34" s="94"/>
      <c r="E34" s="89"/>
      <c r="F34" s="89"/>
      <c r="G34" s="89"/>
      <c r="H34" s="89"/>
      <c r="I34" s="85"/>
      <c r="J34" s="95"/>
      <c r="K34" s="89"/>
      <c r="L34" s="89"/>
      <c r="M34" s="86"/>
      <c r="N34" s="85"/>
      <c r="O34" s="81" t="s">
        <v>199</v>
      </c>
      <c r="P34" s="83"/>
      <c r="Q34" s="83"/>
      <c r="R34" s="94">
        <v>0</v>
      </c>
      <c r="S34" s="89">
        <v>0</v>
      </c>
      <c r="T34" s="89">
        <v>0</v>
      </c>
      <c r="U34" s="89">
        <v>0</v>
      </c>
      <c r="V34" s="89">
        <f t="shared" si="8"/>
      </c>
      <c r="W34" s="85"/>
      <c r="X34" s="95">
        <v>11</v>
      </c>
      <c r="Y34" s="86">
        <v>217.291</v>
      </c>
      <c r="Z34" s="86">
        <v>186.9493</v>
      </c>
      <c r="AA34" s="86">
        <v>0</v>
      </c>
      <c r="AB34" s="86">
        <f t="shared" si="9"/>
      </c>
    </row>
    <row r="35" spans="1:28" s="87" customFormat="1" ht="11.25" customHeight="1">
      <c r="A35" s="81" t="s">
        <v>136</v>
      </c>
      <c r="B35" s="83"/>
      <c r="C35" s="83"/>
      <c r="D35" s="94">
        <v>1</v>
      </c>
      <c r="E35" s="89">
        <v>4.465</v>
      </c>
      <c r="F35" s="89">
        <v>4.308</v>
      </c>
      <c r="G35" s="89">
        <v>4.342</v>
      </c>
      <c r="H35" s="89">
        <f>IF(AND(F35&gt;0,G35&gt;0),G35*100/F35,"")</f>
        <v>100.78922934076138</v>
      </c>
      <c r="I35" s="85"/>
      <c r="J35" s="95">
        <v>1</v>
      </c>
      <c r="K35" s="86">
        <v>100.12</v>
      </c>
      <c r="L35" s="86">
        <v>105.5155</v>
      </c>
      <c r="M35" s="86">
        <v>96.52699999999999</v>
      </c>
      <c r="N35" s="85">
        <f>IF(AND(L35&gt;0,M35&gt;0),M35*100/L35,"")</f>
        <v>91.48134634248048</v>
      </c>
      <c r="O35" s="81" t="s">
        <v>200</v>
      </c>
      <c r="P35" s="83"/>
      <c r="Q35" s="83"/>
      <c r="R35" s="94">
        <v>0</v>
      </c>
      <c r="S35" s="89">
        <v>0</v>
      </c>
      <c r="T35" s="89">
        <v>0</v>
      </c>
      <c r="U35" s="89">
        <v>0</v>
      </c>
      <c r="V35" s="89">
        <f t="shared" si="8"/>
      </c>
      <c r="W35" s="85"/>
      <c r="X35" s="95">
        <v>11</v>
      </c>
      <c r="Y35" s="86">
        <v>381.983</v>
      </c>
      <c r="Z35" s="86">
        <v>421.675</v>
      </c>
      <c r="AA35" s="86">
        <v>0</v>
      </c>
      <c r="AB35" s="86">
        <f t="shared" si="9"/>
      </c>
    </row>
    <row r="36" spans="1:28" s="87" customFormat="1" ht="11.25" customHeight="1">
      <c r="A36" s="81" t="s">
        <v>137</v>
      </c>
      <c r="B36" s="83"/>
      <c r="C36" s="83"/>
      <c r="D36" s="94">
        <v>1</v>
      </c>
      <c r="E36" s="89">
        <v>14.085</v>
      </c>
      <c r="F36" s="89">
        <v>14.23</v>
      </c>
      <c r="G36" s="89">
        <v>13.807</v>
      </c>
      <c r="H36" s="89">
        <f>IF(AND(F36&gt;0,G36&gt;0),G36*100/F36,"")</f>
        <v>97.02740688685876</v>
      </c>
      <c r="I36" s="85"/>
      <c r="J36" s="95">
        <v>6</v>
      </c>
      <c r="K36" s="86">
        <v>407.098</v>
      </c>
      <c r="L36" s="86">
        <v>408.045</v>
      </c>
      <c r="M36" s="86">
        <v>0</v>
      </c>
      <c r="N36" s="85">
        <f>IF(AND(L36&gt;0,M36&gt;0),M36*100/L36,"")</f>
      </c>
      <c r="O36" s="81" t="s">
        <v>201</v>
      </c>
      <c r="P36" s="83"/>
      <c r="Q36" s="83"/>
      <c r="R36" s="94">
        <v>0</v>
      </c>
      <c r="S36" s="89">
        <v>0</v>
      </c>
      <c r="T36" s="89">
        <v>0</v>
      </c>
      <c r="U36" s="89">
        <v>0</v>
      </c>
      <c r="V36" s="89">
        <f t="shared" si="8"/>
      </c>
      <c r="W36" s="85"/>
      <c r="X36" s="95">
        <v>10</v>
      </c>
      <c r="Y36" s="86">
        <v>26.496000000000002</v>
      </c>
      <c r="Z36" s="86">
        <v>28.422904999999997</v>
      </c>
      <c r="AA36" s="86">
        <v>0</v>
      </c>
      <c r="AB36" s="86">
        <f t="shared" si="9"/>
      </c>
    </row>
    <row r="37" spans="1:28" s="87" customFormat="1" ht="11.25" customHeight="1">
      <c r="A37" s="81" t="s">
        <v>138</v>
      </c>
      <c r="B37" s="83"/>
      <c r="C37" s="83"/>
      <c r="D37" s="94">
        <v>9</v>
      </c>
      <c r="E37" s="89">
        <v>33.109</v>
      </c>
      <c r="F37" s="89">
        <v>33.091</v>
      </c>
      <c r="G37" s="89">
        <v>0</v>
      </c>
      <c r="H37" s="89">
        <f>IF(AND(F37&gt;0,G37&gt;0),G37*100/F37,"")</f>
      </c>
      <c r="I37" s="85"/>
      <c r="J37" s="95">
        <v>9</v>
      </c>
      <c r="K37" s="86">
        <v>1032.991</v>
      </c>
      <c r="L37" s="86">
        <v>940.8121500000001</v>
      </c>
      <c r="M37" s="86">
        <v>0</v>
      </c>
      <c r="N37" s="85">
        <f>IF(AND(L37&gt;0,M37&gt;0),M37*100/L37,"")</f>
      </c>
      <c r="O37" s="81" t="s">
        <v>202</v>
      </c>
      <c r="P37" s="83"/>
      <c r="Q37" s="83"/>
      <c r="R37" s="94">
        <v>0</v>
      </c>
      <c r="S37" s="89">
        <v>0</v>
      </c>
      <c r="T37" s="89">
        <v>0</v>
      </c>
      <c r="U37" s="89">
        <v>0</v>
      </c>
      <c r="V37" s="89">
        <f t="shared" si="8"/>
      </c>
      <c r="W37" s="85"/>
      <c r="X37" s="95">
        <v>12</v>
      </c>
      <c r="Y37" s="86">
        <v>21.271999999999995</v>
      </c>
      <c r="Z37" s="86">
        <v>26.878000000000004</v>
      </c>
      <c r="AA37" s="86">
        <v>0</v>
      </c>
      <c r="AB37" s="86">
        <f t="shared" si="9"/>
      </c>
    </row>
    <row r="38" spans="1:28" s="87" customFormat="1" ht="11.25" customHeight="1">
      <c r="A38" s="81" t="s">
        <v>139</v>
      </c>
      <c r="B38" s="83"/>
      <c r="C38" s="83"/>
      <c r="D38" s="94">
        <v>12</v>
      </c>
      <c r="E38" s="89">
        <v>20.017</v>
      </c>
      <c r="F38" s="89">
        <v>21.567</v>
      </c>
      <c r="G38" s="89">
        <v>0</v>
      </c>
      <c r="H38" s="89">
        <f>IF(AND(F38&gt;0,G38&gt;0),G38*100/F38,"")</f>
      </c>
      <c r="I38" s="85"/>
      <c r="J38" s="95">
        <v>12</v>
      </c>
      <c r="K38" s="86">
        <v>743.8639999999998</v>
      </c>
      <c r="L38" s="86">
        <v>789.9619000000001</v>
      </c>
      <c r="M38" s="86">
        <v>0</v>
      </c>
      <c r="N38" s="85">
        <f>IF(AND(L38&gt;0,M38&gt;0),M38*100/L38,"")</f>
      </c>
      <c r="O38" s="81" t="s">
        <v>203</v>
      </c>
      <c r="P38" s="83"/>
      <c r="Q38" s="83"/>
      <c r="R38" s="94">
        <v>0</v>
      </c>
      <c r="S38" s="89">
        <v>0</v>
      </c>
      <c r="T38" s="89">
        <v>0</v>
      </c>
      <c r="U38" s="89">
        <v>0</v>
      </c>
      <c r="V38" s="89">
        <f t="shared" si="8"/>
      </c>
      <c r="W38" s="85"/>
      <c r="X38" s="95"/>
      <c r="Y38" s="86">
        <v>83.70549999999999</v>
      </c>
      <c r="Z38" s="86">
        <v>83.8845</v>
      </c>
      <c r="AA38" s="86">
        <v>0</v>
      </c>
      <c r="AB38" s="86">
        <f t="shared" si="9"/>
      </c>
    </row>
    <row r="39" spans="1:28" s="87" customFormat="1" ht="11.25" customHeight="1">
      <c r="A39" s="81" t="s">
        <v>140</v>
      </c>
      <c r="B39" s="83"/>
      <c r="C39" s="83"/>
      <c r="D39" s="94">
        <v>12</v>
      </c>
      <c r="E39" s="89">
        <v>71.676</v>
      </c>
      <c r="F39" s="89">
        <v>73.196</v>
      </c>
      <c r="G39" s="89">
        <v>0</v>
      </c>
      <c r="H39" s="89">
        <f>IF(AND(F39&gt;0,G39&gt;0),G39*100/F39,"")</f>
      </c>
      <c r="I39" s="85"/>
      <c r="J39" s="95">
        <v>12</v>
      </c>
      <c r="K39" s="86">
        <v>2284.073</v>
      </c>
      <c r="L39" s="86">
        <v>2244.3345499999996</v>
      </c>
      <c r="M39" s="86">
        <v>0</v>
      </c>
      <c r="N39" s="85">
        <f>IF(AND(L39&gt;0,M39&gt;0),M39*100/L39,"")</f>
      </c>
      <c r="O39" s="81" t="s">
        <v>204</v>
      </c>
      <c r="P39" s="83"/>
      <c r="Q39" s="83"/>
      <c r="R39" s="94">
        <v>0</v>
      </c>
      <c r="S39" s="89">
        <v>0</v>
      </c>
      <c r="T39" s="89">
        <v>0</v>
      </c>
      <c r="U39" s="89">
        <v>0</v>
      </c>
      <c r="V39" s="89">
        <f t="shared" si="8"/>
      </c>
      <c r="W39" s="85"/>
      <c r="X39" s="95">
        <v>10</v>
      </c>
      <c r="Y39" s="86">
        <v>617.785</v>
      </c>
      <c r="Z39" s="86">
        <v>536.14876</v>
      </c>
      <c r="AA39" s="86">
        <v>0</v>
      </c>
      <c r="AB39" s="86">
        <f t="shared" si="9"/>
      </c>
    </row>
    <row r="40" spans="1:28" s="87" customFormat="1" ht="11.25" customHeight="1">
      <c r="A40" s="81"/>
      <c r="B40" s="83"/>
      <c r="C40" s="83"/>
      <c r="D40" s="94"/>
      <c r="E40" s="89"/>
      <c r="F40" s="89"/>
      <c r="G40" s="89"/>
      <c r="H40" s="89"/>
      <c r="I40" s="85"/>
      <c r="J40" s="95"/>
      <c r="K40" s="86"/>
      <c r="L40" s="86"/>
      <c r="M40" s="86"/>
      <c r="N40" s="85"/>
      <c r="O40" s="81" t="s">
        <v>277</v>
      </c>
      <c r="P40" s="83"/>
      <c r="Q40" s="83"/>
      <c r="R40" s="94">
        <v>0</v>
      </c>
      <c r="S40" s="89">
        <v>0</v>
      </c>
      <c r="T40" s="89">
        <v>0</v>
      </c>
      <c r="U40" s="89">
        <v>0</v>
      </c>
      <c r="V40" s="89">
        <f t="shared" si="8"/>
      </c>
      <c r="W40" s="85"/>
      <c r="X40" s="95">
        <v>11</v>
      </c>
      <c r="Y40" s="86">
        <v>15.331999999999999</v>
      </c>
      <c r="Z40" s="86">
        <v>13.66299</v>
      </c>
      <c r="AA40" s="86">
        <v>0</v>
      </c>
      <c r="AB40" s="86">
        <f t="shared" si="9"/>
      </c>
    </row>
    <row r="41" spans="1:28" s="87" customFormat="1" ht="11.25" customHeight="1">
      <c r="A41" s="81" t="s">
        <v>141</v>
      </c>
      <c r="B41" s="83"/>
      <c r="C41" s="83"/>
      <c r="D41" s="94"/>
      <c r="E41" s="89"/>
      <c r="F41" s="89"/>
      <c r="G41" s="89"/>
      <c r="H41" s="89"/>
      <c r="I41" s="85"/>
      <c r="J41" s="95"/>
      <c r="K41" s="86"/>
      <c r="L41" s="86"/>
      <c r="M41" s="86"/>
      <c r="N41" s="85"/>
      <c r="O41" s="81" t="s">
        <v>205</v>
      </c>
      <c r="P41" s="83"/>
      <c r="Q41" s="83"/>
      <c r="R41" s="94">
        <v>0</v>
      </c>
      <c r="S41" s="89">
        <v>0</v>
      </c>
      <c r="T41" s="89">
        <v>0</v>
      </c>
      <c r="U41" s="89">
        <v>0</v>
      </c>
      <c r="V41" s="89">
        <f t="shared" si="8"/>
      </c>
      <c r="W41" s="85"/>
      <c r="X41" s="95">
        <v>12</v>
      </c>
      <c r="Y41" s="86">
        <v>164.14199999999997</v>
      </c>
      <c r="Z41" s="86">
        <v>166.4053</v>
      </c>
      <c r="AA41" s="86">
        <v>0</v>
      </c>
      <c r="AB41" s="86">
        <f t="shared" si="9"/>
      </c>
    </row>
    <row r="42" spans="1:28" s="87" customFormat="1" ht="11.25" customHeight="1">
      <c r="A42" s="81" t="s">
        <v>142</v>
      </c>
      <c r="B42" s="83"/>
      <c r="C42" s="83"/>
      <c r="D42" s="94">
        <v>1</v>
      </c>
      <c r="E42" s="89">
        <v>8.724</v>
      </c>
      <c r="F42" s="89">
        <v>7.229</v>
      </c>
      <c r="G42" s="89">
        <v>7.229</v>
      </c>
      <c r="H42" s="89">
        <f aca="true" t="shared" si="10" ref="H42:H49">IF(AND(F42&gt;0,G42&gt;0),G42*100/F42,"")</f>
        <v>100</v>
      </c>
      <c r="I42" s="85"/>
      <c r="J42" s="95">
        <v>9</v>
      </c>
      <c r="K42" s="86">
        <v>776.6629999999999</v>
      </c>
      <c r="L42" s="86">
        <v>654.218</v>
      </c>
      <c r="M42" s="86">
        <v>0</v>
      </c>
      <c r="N42" s="85">
        <f aca="true" t="shared" si="11" ref="N42:N49">IF(AND(L42&gt;0,M42&gt;0),M42*100/L42,"")</f>
      </c>
      <c r="O42" s="81" t="s">
        <v>206</v>
      </c>
      <c r="P42" s="83"/>
      <c r="Q42" s="83"/>
      <c r="R42" s="94">
        <v>0</v>
      </c>
      <c r="S42" s="89">
        <v>0</v>
      </c>
      <c r="T42" s="89">
        <v>0</v>
      </c>
      <c r="U42" s="89">
        <v>0</v>
      </c>
      <c r="V42" s="89">
        <f t="shared" si="8"/>
      </c>
      <c r="W42" s="85"/>
      <c r="X42" s="95">
        <v>6</v>
      </c>
      <c r="Y42" s="86">
        <v>16.727999999999998</v>
      </c>
      <c r="Z42" s="86">
        <v>21.884</v>
      </c>
      <c r="AA42" s="86">
        <v>0</v>
      </c>
      <c r="AB42" s="86">
        <f t="shared" si="9"/>
      </c>
    </row>
    <row r="43" spans="1:28" s="87" customFormat="1" ht="11.25" customHeight="1">
      <c r="A43" s="81" t="s">
        <v>143</v>
      </c>
      <c r="B43" s="83"/>
      <c r="C43" s="83"/>
      <c r="D43" s="94">
        <v>12</v>
      </c>
      <c r="E43" s="89">
        <v>28.879</v>
      </c>
      <c r="F43" s="89">
        <v>25.676</v>
      </c>
      <c r="G43" s="89">
        <v>0</v>
      </c>
      <c r="H43" s="89">
        <f t="shared" si="10"/>
      </c>
      <c r="I43" s="85"/>
      <c r="J43" s="95">
        <v>12</v>
      </c>
      <c r="K43" s="86">
        <v>2552.647</v>
      </c>
      <c r="L43" s="86">
        <v>2495.6190000000006</v>
      </c>
      <c r="M43" s="86">
        <v>0</v>
      </c>
      <c r="N43" s="85">
        <f t="shared" si="11"/>
      </c>
      <c r="O43" s="81" t="s">
        <v>278</v>
      </c>
      <c r="P43" s="83"/>
      <c r="Q43" s="83"/>
      <c r="R43" s="94">
        <v>0</v>
      </c>
      <c r="S43" s="89">
        <v>0</v>
      </c>
      <c r="T43" s="89">
        <v>0</v>
      </c>
      <c r="U43" s="89">
        <v>0</v>
      </c>
      <c r="V43" s="89">
        <f t="shared" si="8"/>
      </c>
      <c r="W43" s="85"/>
      <c r="X43" s="95">
        <v>11</v>
      </c>
      <c r="Y43" s="86">
        <v>211.085</v>
      </c>
      <c r="Z43" s="86">
        <v>193.53530058377618</v>
      </c>
      <c r="AA43" s="86">
        <v>0</v>
      </c>
      <c r="AB43" s="86">
        <f t="shared" si="9"/>
      </c>
    </row>
    <row r="44" spans="1:28" s="87" customFormat="1" ht="11.25" customHeight="1">
      <c r="A44" s="81" t="s">
        <v>259</v>
      </c>
      <c r="B44" s="83"/>
      <c r="C44" s="83"/>
      <c r="D44" s="94">
        <v>12</v>
      </c>
      <c r="E44" s="89">
        <f>SUM(E42:E43)</f>
        <v>37.603</v>
      </c>
      <c r="F44" s="89">
        <f>SUM(F42:F43)</f>
        <v>32.905</v>
      </c>
      <c r="G44" s="89"/>
      <c r="H44" s="89"/>
      <c r="I44" s="85"/>
      <c r="J44" s="95">
        <v>12</v>
      </c>
      <c r="K44" s="89">
        <f>SUM(K42:K43)</f>
        <v>3329.31</v>
      </c>
      <c r="L44" s="89">
        <f>SUM(L42:L43)</f>
        <v>3149.8370000000004</v>
      </c>
      <c r="M44" s="86"/>
      <c r="N44" s="85"/>
      <c r="O44" s="81" t="s">
        <v>279</v>
      </c>
      <c r="P44" s="83"/>
      <c r="Q44" s="83"/>
      <c r="R44" s="94">
        <v>0</v>
      </c>
      <c r="S44" s="89">
        <v>0</v>
      </c>
      <c r="T44" s="89">
        <v>0</v>
      </c>
      <c r="U44" s="89">
        <v>0</v>
      </c>
      <c r="V44" s="89">
        <f t="shared" si="8"/>
      </c>
      <c r="W44" s="85"/>
      <c r="X44" s="95">
        <v>11</v>
      </c>
      <c r="Y44" s="86">
        <v>11.425</v>
      </c>
      <c r="Z44" s="86">
        <v>12.121</v>
      </c>
      <c r="AA44" s="86">
        <v>0</v>
      </c>
      <c r="AB44" s="86">
        <f t="shared" si="9"/>
      </c>
    </row>
    <row r="45" spans="1:28" s="87" customFormat="1" ht="11.25" customHeight="1">
      <c r="A45" s="81" t="s">
        <v>144</v>
      </c>
      <c r="B45" s="83"/>
      <c r="C45" s="83"/>
      <c r="D45" s="94"/>
      <c r="E45" s="89">
        <v>63.285</v>
      </c>
      <c r="F45" s="89">
        <v>60.701</v>
      </c>
      <c r="G45" s="89">
        <v>0</v>
      </c>
      <c r="H45" s="89">
        <f t="shared" si="10"/>
      </c>
      <c r="I45" s="85"/>
      <c r="J45" s="95"/>
      <c r="K45" s="86">
        <v>160.08599999999998</v>
      </c>
      <c r="L45" s="86">
        <v>152.26200000000003</v>
      </c>
      <c r="M45" s="86">
        <v>0</v>
      </c>
      <c r="N45" s="85">
        <f t="shared" si="11"/>
      </c>
      <c r="O45" s="81"/>
      <c r="P45" s="83"/>
      <c r="Q45" s="83"/>
      <c r="R45" s="94"/>
      <c r="S45" s="89"/>
      <c r="T45" s="89"/>
      <c r="U45" s="89"/>
      <c r="V45" s="89"/>
      <c r="W45" s="85"/>
      <c r="X45" s="95"/>
      <c r="Y45" s="86"/>
      <c r="Z45" s="86"/>
      <c r="AA45" s="86"/>
      <c r="AB45" s="86"/>
    </row>
    <row r="46" spans="1:28" s="87" customFormat="1" ht="11.25" customHeight="1">
      <c r="A46" s="81" t="s">
        <v>145</v>
      </c>
      <c r="B46" s="83"/>
      <c r="C46" s="83"/>
      <c r="D46" s="94">
        <v>11</v>
      </c>
      <c r="E46" s="89">
        <v>738.851</v>
      </c>
      <c r="F46" s="89">
        <v>719.0709035</v>
      </c>
      <c r="G46" s="89">
        <v>0</v>
      </c>
      <c r="H46" s="89">
        <f t="shared" si="10"/>
      </c>
      <c r="I46" s="85"/>
      <c r="J46" s="95">
        <v>11</v>
      </c>
      <c r="K46" s="86">
        <v>769.195</v>
      </c>
      <c r="L46" s="86">
        <v>713.3106326413581</v>
      </c>
      <c r="M46" s="86">
        <v>0</v>
      </c>
      <c r="N46" s="85">
        <f t="shared" si="11"/>
      </c>
      <c r="O46" s="81" t="s">
        <v>207</v>
      </c>
      <c r="P46" s="83"/>
      <c r="Q46" s="83"/>
      <c r="R46" s="94"/>
      <c r="S46" s="89"/>
      <c r="T46" s="89"/>
      <c r="U46" s="89"/>
      <c r="V46" s="89"/>
      <c r="W46" s="85"/>
      <c r="X46" s="95"/>
      <c r="Y46" s="86"/>
      <c r="Z46" s="86"/>
      <c r="AA46" s="86"/>
      <c r="AB46" s="86"/>
    </row>
    <row r="47" spans="1:28" s="87" customFormat="1" ht="11.25" customHeight="1">
      <c r="A47" s="81" t="s">
        <v>146</v>
      </c>
      <c r="B47" s="83"/>
      <c r="C47" s="83"/>
      <c r="D47" s="94">
        <v>11</v>
      </c>
      <c r="E47" s="89">
        <v>1.317</v>
      </c>
      <c r="F47" s="89">
        <v>1.042008</v>
      </c>
      <c r="G47" s="89">
        <v>0</v>
      </c>
      <c r="H47" s="89">
        <f t="shared" si="10"/>
      </c>
      <c r="I47" s="85"/>
      <c r="J47" s="95">
        <v>11</v>
      </c>
      <c r="K47" s="86">
        <v>4.1209999999999996</v>
      </c>
      <c r="L47" s="86">
        <v>3.025</v>
      </c>
      <c r="M47" s="86">
        <v>0</v>
      </c>
      <c r="N47" s="85">
        <f t="shared" si="11"/>
      </c>
      <c r="O47" s="81" t="s">
        <v>208</v>
      </c>
      <c r="P47" s="83"/>
      <c r="Q47" s="83"/>
      <c r="R47" s="94">
        <v>0</v>
      </c>
      <c r="S47" s="89">
        <v>0</v>
      </c>
      <c r="T47" s="89">
        <v>0</v>
      </c>
      <c r="U47" s="89">
        <v>0</v>
      </c>
      <c r="V47" s="89">
        <f>IF(AND(T47&gt;0,U47&gt;0),U47*100/T47,"")</f>
      </c>
      <c r="W47" s="85"/>
      <c r="X47" s="95">
        <v>11</v>
      </c>
      <c r="Y47" s="86">
        <v>251.78621</v>
      </c>
      <c r="Z47" s="86">
        <v>271.60152000000005</v>
      </c>
      <c r="AA47" s="86">
        <v>0</v>
      </c>
      <c r="AB47" s="86">
        <f>IF(AND(Z47&gt;0,AA47&gt;0),AA47*100/Z47,"")</f>
      </c>
    </row>
    <row r="48" spans="1:28" s="87" customFormat="1" ht="11.25" customHeight="1">
      <c r="A48" s="81" t="s">
        <v>147</v>
      </c>
      <c r="B48" s="83"/>
      <c r="C48" s="83"/>
      <c r="D48" s="94">
        <v>11</v>
      </c>
      <c r="E48" s="89">
        <v>71.04</v>
      </c>
      <c r="F48" s="89">
        <v>89.79</v>
      </c>
      <c r="G48" s="89">
        <v>85.5607215</v>
      </c>
      <c r="H48" s="89">
        <f t="shared" si="10"/>
        <v>95.28981122619444</v>
      </c>
      <c r="I48" s="85"/>
      <c r="J48" s="95">
        <v>7</v>
      </c>
      <c r="K48" s="86">
        <v>149.38930000000002</v>
      </c>
      <c r="L48" s="86">
        <v>231.564</v>
      </c>
      <c r="M48" s="86">
        <v>0</v>
      </c>
      <c r="N48" s="85">
        <f t="shared" si="11"/>
      </c>
      <c r="O48" s="81" t="s">
        <v>209</v>
      </c>
      <c r="P48" s="83"/>
      <c r="Q48" s="83"/>
      <c r="R48" s="94">
        <v>0</v>
      </c>
      <c r="S48" s="89">
        <v>0</v>
      </c>
      <c r="T48" s="89">
        <v>0</v>
      </c>
      <c r="U48" s="89">
        <v>0</v>
      </c>
      <c r="V48" s="89">
        <f>IF(AND(T48&gt;0,U48&gt;0),U48*100/T48,"")</f>
      </c>
      <c r="W48" s="85"/>
      <c r="X48" s="95">
        <v>11</v>
      </c>
      <c r="Y48" s="86">
        <v>5725.7904842961725</v>
      </c>
      <c r="Z48" s="86">
        <v>5856.82</v>
      </c>
      <c r="AA48" s="86">
        <v>0</v>
      </c>
      <c r="AB48" s="127"/>
    </row>
    <row r="49" spans="1:28" s="87" customFormat="1" ht="11.25" customHeight="1">
      <c r="A49" s="81" t="s">
        <v>148</v>
      </c>
      <c r="B49" s="83"/>
      <c r="C49" s="83"/>
      <c r="D49" s="94">
        <v>10</v>
      </c>
      <c r="E49" s="89">
        <v>9.022</v>
      </c>
      <c r="F49" s="89">
        <v>8.95668</v>
      </c>
      <c r="G49" s="89">
        <v>0</v>
      </c>
      <c r="H49" s="89">
        <f t="shared" si="10"/>
      </c>
      <c r="I49" s="85"/>
      <c r="J49" s="95">
        <v>11</v>
      </c>
      <c r="K49" s="86">
        <v>29.534000000000002</v>
      </c>
      <c r="L49" s="86">
        <v>28.983</v>
      </c>
      <c r="M49" s="86">
        <v>0</v>
      </c>
      <c r="N49" s="85">
        <f t="shared" si="11"/>
      </c>
      <c r="O49" s="81" t="s">
        <v>280</v>
      </c>
      <c r="P49" s="83"/>
      <c r="Q49" s="83"/>
      <c r="R49" s="94">
        <v>0</v>
      </c>
      <c r="S49" s="89">
        <v>0</v>
      </c>
      <c r="T49" s="89">
        <v>0</v>
      </c>
      <c r="U49" s="89">
        <v>0</v>
      </c>
      <c r="V49" s="89">
        <f>IF(AND(T49&gt;0,U49&gt;0),U49*100/T49,"")</f>
      </c>
      <c r="W49" s="85"/>
      <c r="X49" s="95">
        <v>11</v>
      </c>
      <c r="Y49" s="86">
        <v>43259.14829595985</v>
      </c>
      <c r="Z49" s="86">
        <v>43662.898</v>
      </c>
      <c r="AA49" s="86">
        <v>0</v>
      </c>
      <c r="AB49" s="86">
        <f>IF(AND(Z49&gt;0,AA49&gt;0),AA49*100/Z49,"")</f>
      </c>
    </row>
    <row r="50" spans="1:28" s="87" customFormat="1" ht="11.25" customHeight="1">
      <c r="A50" s="81"/>
      <c r="B50" s="83"/>
      <c r="C50" s="83"/>
      <c r="D50" s="94"/>
      <c r="E50" s="89"/>
      <c r="F50" s="89"/>
      <c r="G50" s="89"/>
      <c r="H50" s="89"/>
      <c r="I50" s="85"/>
      <c r="J50" s="95"/>
      <c r="K50" s="86"/>
      <c r="L50" s="86"/>
      <c r="M50" s="86"/>
      <c r="N50" s="85"/>
      <c r="O50" s="81" t="s">
        <v>281</v>
      </c>
      <c r="P50" s="83"/>
      <c r="Q50" s="83"/>
      <c r="R50" s="94">
        <v>0</v>
      </c>
      <c r="S50" s="89">
        <v>0</v>
      </c>
      <c r="T50" s="89">
        <v>0</v>
      </c>
      <c r="U50" s="89">
        <v>0</v>
      </c>
      <c r="V50" s="89">
        <f>IF(AND(T50&gt;0,U50&gt;0),U50*100/T50,"")</f>
      </c>
      <c r="W50" s="85"/>
      <c r="X50" s="95">
        <v>11</v>
      </c>
      <c r="Y50" s="86">
        <v>1.2979999999999998</v>
      </c>
      <c r="Z50" s="86">
        <v>1.2109999999999999</v>
      </c>
      <c r="AA50" s="86">
        <v>0</v>
      </c>
      <c r="AB50" s="86">
        <f>IF(AND(Z50&gt;0,AA50&gt;0),AA50*100/Z50,"")</f>
      </c>
    </row>
    <row r="51" spans="1:28" s="87" customFormat="1" ht="11.25" customHeight="1">
      <c r="A51" s="81" t="s">
        <v>149</v>
      </c>
      <c r="B51" s="83"/>
      <c r="C51" s="83"/>
      <c r="D51" s="94"/>
      <c r="E51" s="89"/>
      <c r="F51" s="89"/>
      <c r="G51" s="89"/>
      <c r="H51" s="89"/>
      <c r="I51" s="85"/>
      <c r="J51" s="95"/>
      <c r="K51" s="86"/>
      <c r="L51" s="86"/>
      <c r="M51" s="86"/>
      <c r="N51" s="85"/>
      <c r="O51" s="81"/>
      <c r="P51" s="83"/>
      <c r="Q51" s="83"/>
      <c r="R51" s="94"/>
      <c r="S51" s="89"/>
      <c r="T51" s="89"/>
      <c r="U51" s="89"/>
      <c r="V51" s="89"/>
      <c r="W51" s="85"/>
      <c r="X51" s="95"/>
      <c r="Y51" s="86"/>
      <c r="Z51" s="86"/>
      <c r="AA51" s="86"/>
      <c r="AB51" s="86"/>
    </row>
    <row r="52" spans="1:28" s="87" customFormat="1" ht="11.25" customHeight="1">
      <c r="A52" s="81" t="s">
        <v>150</v>
      </c>
      <c r="B52" s="83"/>
      <c r="C52" s="83"/>
      <c r="D52" s="94">
        <v>11</v>
      </c>
      <c r="E52" s="89">
        <v>107.917</v>
      </c>
      <c r="F52" s="89">
        <v>108.03204000000001</v>
      </c>
      <c r="G52" s="89">
        <v>0</v>
      </c>
      <c r="H52" s="89">
        <f>IF(AND(F52&gt;0,G52&gt;0),G52*100/F52,"")</f>
      </c>
      <c r="I52" s="85"/>
      <c r="J52" s="95">
        <v>11</v>
      </c>
      <c r="K52" s="86">
        <v>4473.589</v>
      </c>
      <c r="L52" s="86">
        <v>4411.06626</v>
      </c>
      <c r="M52" s="86">
        <v>0</v>
      </c>
      <c r="N52" s="85">
        <f>IF(AND(L52&gt;0,M52&gt;0),M52*100/L52,"")</f>
      </c>
      <c r="O52" s="81" t="s">
        <v>210</v>
      </c>
      <c r="P52" s="83"/>
      <c r="Q52" s="83"/>
      <c r="R52" s="94"/>
      <c r="S52" s="89"/>
      <c r="T52" s="89"/>
      <c r="U52" s="89"/>
      <c r="V52" s="89"/>
      <c r="W52" s="85"/>
      <c r="X52" s="95"/>
      <c r="Y52" s="86"/>
      <c r="Z52" s="86"/>
      <c r="AA52" s="86"/>
      <c r="AB52" s="86"/>
    </row>
    <row r="53" spans="1:28" s="87" customFormat="1" ht="11.25" customHeight="1">
      <c r="A53" s="81" t="s">
        <v>151</v>
      </c>
      <c r="B53" s="83"/>
      <c r="C53" s="83"/>
      <c r="D53" s="94">
        <v>11</v>
      </c>
      <c r="E53" s="89">
        <v>256.952</v>
      </c>
      <c r="F53" s="89">
        <v>267.39104349999997</v>
      </c>
      <c r="G53" s="89">
        <v>0</v>
      </c>
      <c r="H53" s="89">
        <f>IF(AND(F53&gt;0,G53&gt;0),G53*100/F53,"")</f>
      </c>
      <c r="I53" s="85"/>
      <c r="J53" s="95">
        <v>11</v>
      </c>
      <c r="K53" s="86">
        <v>9664.728</v>
      </c>
      <c r="L53" s="86">
        <v>11150.979101239891</v>
      </c>
      <c r="M53" s="86">
        <v>0</v>
      </c>
      <c r="N53" s="85">
        <f>IF(AND(L53&gt;0,M53&gt;0),M53*100/L53,"")</f>
      </c>
      <c r="O53" s="81" t="s">
        <v>211</v>
      </c>
      <c r="P53" s="83"/>
      <c r="Q53" s="83"/>
      <c r="R53" s="94">
        <v>0</v>
      </c>
      <c r="S53" s="89">
        <v>0</v>
      </c>
      <c r="T53" s="89">
        <v>0</v>
      </c>
      <c r="U53" s="89">
        <v>0</v>
      </c>
      <c r="V53" s="89">
        <f>IF(AND(T53&gt;0,U53&gt;0),U53*100/T53,"")</f>
      </c>
      <c r="W53" s="85"/>
      <c r="X53" s="95">
        <v>11</v>
      </c>
      <c r="Y53" s="86">
        <v>601.8208000000001</v>
      </c>
      <c r="Z53" s="86">
        <v>632.18979</v>
      </c>
      <c r="AA53" s="86">
        <v>0</v>
      </c>
      <c r="AB53" s="86">
        <f>IF(AND(Z53&gt;0,AA53&gt;0),AA53*100/Z53,"")</f>
      </c>
    </row>
    <row r="54" spans="1:28" s="87" customFormat="1" ht="11.25" customHeight="1">
      <c r="A54" s="81" t="s">
        <v>152</v>
      </c>
      <c r="B54" s="83"/>
      <c r="C54" s="83"/>
      <c r="D54" s="94">
        <v>11</v>
      </c>
      <c r="E54" s="89">
        <v>127.641</v>
      </c>
      <c r="F54" s="89">
        <v>124.4</v>
      </c>
      <c r="G54" s="89">
        <v>0</v>
      </c>
      <c r="H54" s="89">
        <f>IF(AND(F54&gt;0,G54&gt;0),G54*100/F54,"")</f>
      </c>
      <c r="I54" s="85"/>
      <c r="J54" s="95">
        <v>11</v>
      </c>
      <c r="K54" s="86">
        <v>1467.2010000000002</v>
      </c>
      <c r="L54" s="86">
        <v>1782.93535</v>
      </c>
      <c r="M54" s="86">
        <v>0</v>
      </c>
      <c r="N54" s="85">
        <f>IF(AND(L54&gt;0,M54&gt;0),M54*100/L54,"")</f>
      </c>
      <c r="O54" s="81" t="s">
        <v>212</v>
      </c>
      <c r="P54" s="83"/>
      <c r="Q54" s="83"/>
      <c r="R54" s="94">
        <v>0</v>
      </c>
      <c r="S54" s="89">
        <v>0</v>
      </c>
      <c r="T54" s="89">
        <v>0</v>
      </c>
      <c r="U54" s="89">
        <v>0</v>
      </c>
      <c r="V54" s="89">
        <f>IF(AND(T54&gt;0,U54&gt;0),U54*100/T54,"")</f>
      </c>
      <c r="W54" s="85"/>
      <c r="X54" s="95"/>
      <c r="Y54" s="86">
        <v>6759.179398073837</v>
      </c>
      <c r="Z54" s="86">
        <v>6398.443216049999</v>
      </c>
      <c r="AA54" s="86">
        <v>0</v>
      </c>
      <c r="AB54" s="86">
        <f>IF(AND(Z54&gt;0,AA54&gt;0),AA54*100/Z54,"")</f>
      </c>
    </row>
    <row r="55" spans="1:28" s="87" customFormat="1" ht="11.25" customHeight="1">
      <c r="A55" s="81"/>
      <c r="B55" s="83"/>
      <c r="C55" s="83"/>
      <c r="D55" s="94"/>
      <c r="E55" s="89"/>
      <c r="F55" s="89"/>
      <c r="G55" s="89"/>
      <c r="H55" s="89"/>
      <c r="I55" s="85"/>
      <c r="J55" s="95"/>
      <c r="K55" s="86"/>
      <c r="L55" s="86"/>
      <c r="M55" s="86"/>
      <c r="N55" s="85"/>
      <c r="O55" s="81" t="s">
        <v>213</v>
      </c>
      <c r="P55" s="83"/>
      <c r="Q55" s="83"/>
      <c r="R55" s="94">
        <v>0</v>
      </c>
      <c r="S55" s="89">
        <v>0</v>
      </c>
      <c r="T55" s="89">
        <v>0</v>
      </c>
      <c r="U55" s="89">
        <v>0</v>
      </c>
      <c r="V55" s="89">
        <f>IF(AND(T55&gt;0,U55&gt;0),U55*100/T55,"")</f>
      </c>
      <c r="W55" s="85"/>
      <c r="X55" s="95"/>
      <c r="Y55" s="86">
        <v>1395.075523434992</v>
      </c>
      <c r="Z55" s="86">
        <v>1316.868935212235</v>
      </c>
      <c r="AA55" s="86">
        <v>0</v>
      </c>
      <c r="AB55" s="86">
        <f>IF(AND(Z55&gt;0,AA55&gt;0),AA55*100/Z55,"")</f>
      </c>
    </row>
    <row r="56" spans="1:14" s="87" customFormat="1" ht="11.25" customHeight="1">
      <c r="A56" s="81" t="s">
        <v>153</v>
      </c>
      <c r="B56" s="83"/>
      <c r="C56" s="83"/>
      <c r="D56" s="94"/>
      <c r="E56" s="89"/>
      <c r="F56" s="89"/>
      <c r="G56" s="89"/>
      <c r="H56" s="89"/>
      <c r="I56" s="85"/>
      <c r="J56" s="95"/>
      <c r="K56" s="89"/>
      <c r="L56" s="89"/>
      <c r="M56" s="86"/>
      <c r="N56" s="85"/>
    </row>
    <row r="57" spans="1:28" s="87" customFormat="1" ht="11.25" customHeight="1">
      <c r="A57" s="81" t="s">
        <v>154</v>
      </c>
      <c r="B57" s="83"/>
      <c r="C57" s="83"/>
      <c r="D57" s="94">
        <v>11</v>
      </c>
      <c r="E57" s="89">
        <v>4.995</v>
      </c>
      <c r="F57" s="89">
        <v>5.685</v>
      </c>
      <c r="G57" s="89">
        <v>0</v>
      </c>
      <c r="H57" s="89">
        <f aca="true" t="shared" si="12" ref="H57:H78">IF(AND(F57&gt;0,G57&gt;0),G57*100/F57,"")</f>
      </c>
      <c r="I57" s="85"/>
      <c r="J57" s="95">
        <v>11</v>
      </c>
      <c r="K57" s="86">
        <v>165.77100000000002</v>
      </c>
      <c r="L57" s="86">
        <v>190.62623999999997</v>
      </c>
      <c r="M57" s="86">
        <v>0</v>
      </c>
      <c r="N57" s="85">
        <f aca="true" t="shared" si="13" ref="N57:N78">IF(AND(L57&gt;0,M57&gt;0),M57*100/L57,"")</f>
      </c>
      <c r="O57" s="64" t="s">
        <v>104</v>
      </c>
      <c r="P57" s="65"/>
      <c r="Q57" s="65"/>
      <c r="R57" s="65"/>
      <c r="S57" s="65"/>
      <c r="T57" s="65"/>
      <c r="U57" s="65"/>
      <c r="V57" s="65"/>
      <c r="W57" s="66"/>
      <c r="X57" s="66" t="s">
        <v>105</v>
      </c>
      <c r="Y57" s="66"/>
      <c r="Z57" s="66"/>
      <c r="AA57" s="66" t="s">
        <v>112</v>
      </c>
      <c r="AB57" s="66"/>
    </row>
    <row r="58" spans="1:28" s="87" customFormat="1" ht="11.25" customHeight="1" thickBot="1">
      <c r="A58" s="81" t="s">
        <v>155</v>
      </c>
      <c r="B58" s="83"/>
      <c r="C58" s="83"/>
      <c r="D58" s="94">
        <v>7</v>
      </c>
      <c r="E58" s="89">
        <v>11.251</v>
      </c>
      <c r="F58" s="89">
        <v>11.632</v>
      </c>
      <c r="G58" s="89">
        <v>0</v>
      </c>
      <c r="H58" s="89">
        <f t="shared" si="12"/>
      </c>
      <c r="I58" s="85"/>
      <c r="J58" s="95">
        <v>7</v>
      </c>
      <c r="K58" s="86">
        <v>58.771</v>
      </c>
      <c r="L58" s="86">
        <v>51.69890050000001</v>
      </c>
      <c r="M58" s="86">
        <v>0</v>
      </c>
      <c r="N58" s="85">
        <f t="shared" si="13"/>
      </c>
      <c r="O58" s="65"/>
      <c r="P58" s="65"/>
      <c r="Q58" s="65"/>
      <c r="R58" s="65"/>
      <c r="S58" s="65"/>
      <c r="T58" s="65"/>
      <c r="U58" s="65"/>
      <c r="V58" s="65"/>
      <c r="W58" s="66"/>
      <c r="X58" s="66"/>
      <c r="Y58" s="66"/>
      <c r="Z58" s="66"/>
      <c r="AA58" s="66"/>
      <c r="AB58" s="66"/>
    </row>
    <row r="59" spans="1:28" s="87" customFormat="1" ht="11.25" customHeight="1" thickBot="1">
      <c r="A59" s="81" t="s">
        <v>156</v>
      </c>
      <c r="B59" s="83"/>
      <c r="C59" s="83"/>
      <c r="D59" s="94">
        <v>11</v>
      </c>
      <c r="E59" s="89">
        <v>34.314</v>
      </c>
      <c r="F59" s="89">
        <v>35.371</v>
      </c>
      <c r="G59" s="89">
        <v>0</v>
      </c>
      <c r="H59" s="89">
        <f t="shared" si="12"/>
      </c>
      <c r="I59" s="85"/>
      <c r="J59" s="95"/>
      <c r="K59" s="86">
        <v>927.3779999999999</v>
      </c>
      <c r="L59" s="86">
        <v>924.648627</v>
      </c>
      <c r="M59" s="86">
        <v>0</v>
      </c>
      <c r="N59" s="85">
        <f t="shared" si="13"/>
      </c>
      <c r="O59" s="67"/>
      <c r="P59" s="68"/>
      <c r="Q59" s="69"/>
      <c r="R59" s="184" t="s">
        <v>106</v>
      </c>
      <c r="S59" s="185"/>
      <c r="T59" s="185"/>
      <c r="U59" s="185"/>
      <c r="V59" s="186"/>
      <c r="W59" s="66"/>
      <c r="X59" s="184" t="s">
        <v>107</v>
      </c>
      <c r="Y59" s="185"/>
      <c r="Z59" s="185"/>
      <c r="AA59" s="185"/>
      <c r="AB59" s="186"/>
    </row>
    <row r="60" spans="1:28" s="87" customFormat="1" ht="11.25" customHeight="1">
      <c r="A60" s="81" t="s">
        <v>157</v>
      </c>
      <c r="B60" s="83"/>
      <c r="C60" s="83"/>
      <c r="D60" s="94">
        <v>11</v>
      </c>
      <c r="E60" s="89">
        <v>19.147</v>
      </c>
      <c r="F60" s="89">
        <v>19.676</v>
      </c>
      <c r="G60" s="89">
        <v>0</v>
      </c>
      <c r="H60" s="89">
        <f t="shared" si="12"/>
      </c>
      <c r="I60" s="85"/>
      <c r="J60" s="95">
        <v>11</v>
      </c>
      <c r="K60" s="86">
        <v>1039.698</v>
      </c>
      <c r="L60" s="86">
        <v>1075.0456</v>
      </c>
      <c r="M60" s="86">
        <v>0</v>
      </c>
      <c r="N60" s="85">
        <f t="shared" si="13"/>
      </c>
      <c r="O60" s="70" t="s">
        <v>108</v>
      </c>
      <c r="P60" s="71"/>
      <c r="Q60" s="69"/>
      <c r="R60" s="67"/>
      <c r="S60" s="72" t="s">
        <v>258</v>
      </c>
      <c r="T60" s="72" t="s">
        <v>258</v>
      </c>
      <c r="U60" s="72" t="s">
        <v>110</v>
      </c>
      <c r="V60" s="73">
        <f>U61</f>
        <v>2016</v>
      </c>
      <c r="W60" s="66"/>
      <c r="X60" s="67"/>
      <c r="Y60" s="72" t="s">
        <v>258</v>
      </c>
      <c r="Z60" s="72" t="s">
        <v>258</v>
      </c>
      <c r="AA60" s="72" t="s">
        <v>110</v>
      </c>
      <c r="AB60" s="73">
        <f>AA61</f>
        <v>2016</v>
      </c>
    </row>
    <row r="61" spans="1:28" s="87" customFormat="1" ht="11.25" customHeight="1" thickBot="1">
      <c r="A61" s="81" t="s">
        <v>158</v>
      </c>
      <c r="B61" s="83"/>
      <c r="C61" s="83"/>
      <c r="D61" s="94">
        <v>11</v>
      </c>
      <c r="E61" s="89">
        <v>22.144</v>
      </c>
      <c r="F61" s="89">
        <v>21.503</v>
      </c>
      <c r="G61" s="89">
        <v>0</v>
      </c>
      <c r="H61" s="89">
        <f t="shared" si="12"/>
      </c>
      <c r="I61" s="85"/>
      <c r="J61" s="95">
        <v>11</v>
      </c>
      <c r="K61" s="86">
        <v>692.056</v>
      </c>
      <c r="L61" s="86">
        <v>685.225497</v>
      </c>
      <c r="M61" s="86">
        <v>0</v>
      </c>
      <c r="N61" s="85">
        <f t="shared" si="13"/>
      </c>
      <c r="O61" s="74"/>
      <c r="P61" s="75"/>
      <c r="Q61" s="76"/>
      <c r="R61" s="77" t="s">
        <v>111</v>
      </c>
      <c r="S61" s="78">
        <f>U61-2</f>
        <v>2014</v>
      </c>
      <c r="T61" s="78">
        <f>U61-1</f>
        <v>2015</v>
      </c>
      <c r="U61" s="78">
        <v>2016</v>
      </c>
      <c r="V61" s="79" t="str">
        <f>CONCATENATE(T61,"=100")</f>
        <v>2015=100</v>
      </c>
      <c r="W61" s="80"/>
      <c r="X61" s="77" t="s">
        <v>111</v>
      </c>
      <c r="Y61" s="78">
        <f>AA61-2</f>
        <v>2014</v>
      </c>
      <c r="Z61" s="78">
        <f>AA61-1</f>
        <v>2015</v>
      </c>
      <c r="AA61" s="78">
        <v>2016</v>
      </c>
      <c r="AB61" s="79" t="str">
        <f>CONCATENATE(Z61,"=100")</f>
        <v>2015=100</v>
      </c>
    </row>
    <row r="62" spans="1:28" s="87" customFormat="1" ht="11.25" customHeight="1">
      <c r="A62" s="81" t="s">
        <v>159</v>
      </c>
      <c r="B62" s="83"/>
      <c r="C62" s="83"/>
      <c r="D62" s="94">
        <v>1</v>
      </c>
      <c r="E62" s="89">
        <v>10.825</v>
      </c>
      <c r="F62" s="89">
        <v>11.297</v>
      </c>
      <c r="G62" s="89">
        <v>11.337</v>
      </c>
      <c r="H62" s="89">
        <f t="shared" si="12"/>
        <v>100.35407630344339</v>
      </c>
      <c r="I62" s="85"/>
      <c r="J62" s="95">
        <v>1</v>
      </c>
      <c r="K62" s="86">
        <v>1017.8859999999999</v>
      </c>
      <c r="L62" s="86">
        <v>1084.571958</v>
      </c>
      <c r="M62" s="86">
        <v>1041.4199580000002</v>
      </c>
      <c r="N62" s="85">
        <f t="shared" si="13"/>
        <v>96.0212875059416</v>
      </c>
      <c r="O62" s="81"/>
      <c r="P62" s="81"/>
      <c r="Q62" s="81"/>
      <c r="R62" s="82"/>
      <c r="S62" s="83"/>
      <c r="T62" s="83"/>
      <c r="U62" s="83"/>
      <c r="V62" s="83">
        <f>IF(AND(T62&gt;0,U62&gt;0),U62*100/T62,"")</f>
      </c>
      <c r="W62" s="84"/>
      <c r="X62" s="84"/>
      <c r="Y62" s="85"/>
      <c r="Z62" s="85"/>
      <c r="AA62" s="85"/>
      <c r="AB62" s="86">
        <f>IF(AND(Z62&gt;0,AA62&gt;0),AA62*100/Z62,"")</f>
      </c>
    </row>
    <row r="63" spans="1:28" s="87" customFormat="1" ht="11.25" customHeight="1">
      <c r="A63" s="81" t="s">
        <v>160</v>
      </c>
      <c r="B63" s="83"/>
      <c r="C63" s="83"/>
      <c r="D63" s="94">
        <v>9</v>
      </c>
      <c r="E63" s="89">
        <v>41.911</v>
      </c>
      <c r="F63" s="89">
        <v>45.928</v>
      </c>
      <c r="G63" s="89">
        <v>0</v>
      </c>
      <c r="H63" s="89">
        <f t="shared" si="12"/>
      </c>
      <c r="I63" s="85"/>
      <c r="J63" s="95">
        <v>9</v>
      </c>
      <c r="K63" s="86">
        <v>3319.76</v>
      </c>
      <c r="L63" s="86">
        <v>3549.711359</v>
      </c>
      <c r="M63" s="86">
        <v>0</v>
      </c>
      <c r="N63" s="85">
        <f t="shared" si="13"/>
      </c>
      <c r="O63" s="81" t="s">
        <v>113</v>
      </c>
      <c r="P63" s="81"/>
      <c r="Q63" s="81"/>
      <c r="R63" s="94"/>
      <c r="S63" s="83"/>
      <c r="T63" s="83"/>
      <c r="U63" s="83"/>
      <c r="V63" s="83">
        <f>IF(AND(T63&gt;0,U63&gt;0),U63*100/T63,"")</f>
      </c>
      <c r="W63" s="84"/>
      <c r="X63" s="95"/>
      <c r="Y63" s="85"/>
      <c r="Z63" s="85"/>
      <c r="AA63" s="85"/>
      <c r="AB63" s="86">
        <f>IF(AND(Z63&gt;0,AA63&gt;0),AA63*100/Z63,"")</f>
      </c>
    </row>
    <row r="64" spans="1:28" s="87" customFormat="1" ht="11.25" customHeight="1">
      <c r="A64" s="81" t="s">
        <v>161</v>
      </c>
      <c r="B64" s="83"/>
      <c r="C64" s="83"/>
      <c r="D64" s="94">
        <v>12</v>
      </c>
      <c r="E64" s="89">
        <v>5.39</v>
      </c>
      <c r="F64" s="89">
        <v>5.867</v>
      </c>
      <c r="G64" s="89">
        <v>0</v>
      </c>
      <c r="H64" s="89">
        <f t="shared" si="12"/>
      </c>
      <c r="I64" s="85"/>
      <c r="J64" s="95">
        <v>12</v>
      </c>
      <c r="K64" s="86">
        <v>495.05400000000003</v>
      </c>
      <c r="L64" s="86">
        <v>523.8319349999999</v>
      </c>
      <c r="M64" s="86">
        <v>0</v>
      </c>
      <c r="N64" s="85">
        <f t="shared" si="13"/>
      </c>
      <c r="O64" s="81" t="s">
        <v>123</v>
      </c>
      <c r="P64" s="83"/>
      <c r="Q64" s="83"/>
      <c r="R64" s="94"/>
      <c r="S64" s="89">
        <v>421.605</v>
      </c>
      <c r="T64" s="89">
        <v>398.257</v>
      </c>
      <c r="U64" s="89">
        <v>353.2401185</v>
      </c>
      <c r="V64" s="89">
        <f>IF(AND(T64&gt;0,U64&gt;0),U64*100/T64,"")</f>
        <v>88.6965247315176</v>
      </c>
      <c r="W64" s="85"/>
      <c r="X64" s="95"/>
      <c r="Y64" s="86">
        <v>4811.496000000001</v>
      </c>
      <c r="Z64" s="86">
        <v>4565.119369999999</v>
      </c>
      <c r="AA64" s="86">
        <v>3919.57386944025</v>
      </c>
      <c r="AB64" s="86">
        <f>IF(AND(Z64&gt;0,AA64&gt;0),AA64*100/Z64,"")</f>
        <v>85.85917588920026</v>
      </c>
    </row>
    <row r="65" spans="1:28" s="87" customFormat="1" ht="11.25" customHeight="1">
      <c r="A65" s="81" t="s">
        <v>162</v>
      </c>
      <c r="B65" s="83"/>
      <c r="C65" s="83"/>
      <c r="D65" s="94">
        <v>12</v>
      </c>
      <c r="E65" s="89">
        <v>58.126</v>
      </c>
      <c r="F65" s="89">
        <v>63.092</v>
      </c>
      <c r="G65" s="89">
        <v>0</v>
      </c>
      <c r="H65" s="89">
        <f t="shared" si="12"/>
      </c>
      <c r="I65" s="85"/>
      <c r="J65" s="95">
        <v>12</v>
      </c>
      <c r="K65" s="86">
        <v>4832.7</v>
      </c>
      <c r="L65" s="86">
        <v>5158.115252</v>
      </c>
      <c r="M65" s="86">
        <v>0</v>
      </c>
      <c r="N65" s="85">
        <f t="shared" si="13"/>
      </c>
      <c r="O65" s="81"/>
      <c r="P65" s="83"/>
      <c r="Q65" s="83"/>
      <c r="R65" s="94"/>
      <c r="S65" s="89"/>
      <c r="T65" s="89"/>
      <c r="U65" s="89"/>
      <c r="V65" s="89"/>
      <c r="W65" s="85"/>
      <c r="X65" s="95"/>
      <c r="Y65" s="86"/>
      <c r="Z65" s="86"/>
      <c r="AA65" s="86"/>
      <c r="AB65" s="86"/>
    </row>
    <row r="66" spans="1:28" s="87" customFormat="1" ht="11.25" customHeight="1">
      <c r="A66" s="81" t="s">
        <v>163</v>
      </c>
      <c r="B66" s="83"/>
      <c r="C66" s="83"/>
      <c r="D66" s="94">
        <v>6</v>
      </c>
      <c r="E66" s="89">
        <v>32.488</v>
      </c>
      <c r="F66" s="89">
        <v>35.952</v>
      </c>
      <c r="G66" s="89">
        <v>0</v>
      </c>
      <c r="H66" s="89">
        <f t="shared" si="12"/>
      </c>
      <c r="I66" s="85"/>
      <c r="J66" s="95">
        <v>11</v>
      </c>
      <c r="K66" s="86">
        <v>2707.8140000000003</v>
      </c>
      <c r="L66" s="86">
        <v>2805.441</v>
      </c>
      <c r="M66" s="86">
        <v>0</v>
      </c>
      <c r="N66" s="85">
        <f t="shared" si="13"/>
      </c>
      <c r="O66" s="81" t="s">
        <v>141</v>
      </c>
      <c r="P66" s="83"/>
      <c r="Q66" s="83"/>
      <c r="R66" s="94"/>
      <c r="S66" s="89"/>
      <c r="T66" s="89"/>
      <c r="U66" s="89"/>
      <c r="V66" s="89"/>
      <c r="W66" s="85"/>
      <c r="X66" s="95"/>
      <c r="Y66" s="86"/>
      <c r="Z66" s="86"/>
      <c r="AA66" s="86"/>
      <c r="AB66" s="86"/>
    </row>
    <row r="67" spans="1:28" s="87" customFormat="1" ht="11.25" customHeight="1">
      <c r="A67" s="81" t="s">
        <v>164</v>
      </c>
      <c r="B67" s="83"/>
      <c r="C67" s="83"/>
      <c r="D67" s="94">
        <v>11</v>
      </c>
      <c r="E67" s="89">
        <v>18.379</v>
      </c>
      <c r="F67" s="89">
        <v>20.345</v>
      </c>
      <c r="G67" s="89">
        <v>0</v>
      </c>
      <c r="H67" s="89">
        <f t="shared" si="12"/>
      </c>
      <c r="I67" s="85"/>
      <c r="J67" s="95">
        <v>11</v>
      </c>
      <c r="K67" s="86">
        <v>1102.5220000000004</v>
      </c>
      <c r="L67" s="86">
        <v>1187.61435</v>
      </c>
      <c r="M67" s="86">
        <v>0</v>
      </c>
      <c r="N67" s="85">
        <f t="shared" si="13"/>
      </c>
      <c r="O67" s="81" t="s">
        <v>144</v>
      </c>
      <c r="P67" s="83"/>
      <c r="Q67" s="83"/>
      <c r="R67" s="94"/>
      <c r="S67" s="89">
        <v>74.265</v>
      </c>
      <c r="T67" s="89">
        <v>63.326</v>
      </c>
      <c r="U67" s="89">
        <v>60.701</v>
      </c>
      <c r="V67" s="89">
        <f>IF(AND(T67&gt;0,U67&gt;0),U67*100/T67,"")</f>
        <v>95.85478318542147</v>
      </c>
      <c r="W67" s="85"/>
      <c r="X67" s="95"/>
      <c r="Y67" s="86">
        <v>224.734</v>
      </c>
      <c r="Z67" s="86">
        <v>185.446</v>
      </c>
      <c r="AA67" s="86">
        <v>152.26200000000003</v>
      </c>
      <c r="AB67" s="86">
        <f>IF(AND(Z67&gt;0,AA67&gt;0),AA67*100/Z67,"")</f>
        <v>82.10584213194139</v>
      </c>
    </row>
    <row r="68" spans="1:28" s="87" customFormat="1" ht="11.25" customHeight="1">
      <c r="A68" s="81" t="s">
        <v>165</v>
      </c>
      <c r="B68" s="83"/>
      <c r="C68" s="83"/>
      <c r="D68" s="94">
        <v>7</v>
      </c>
      <c r="E68" s="89">
        <v>1.784</v>
      </c>
      <c r="F68" s="89">
        <v>2.567</v>
      </c>
      <c r="G68" s="89">
        <v>0</v>
      </c>
      <c r="H68" s="89">
        <f t="shared" si="12"/>
      </c>
      <c r="I68" s="85"/>
      <c r="J68" s="95">
        <v>11</v>
      </c>
      <c r="K68" s="86">
        <v>61.644000000000005</v>
      </c>
      <c r="L68" s="86">
        <v>98.318</v>
      </c>
      <c r="M68" s="86">
        <v>0</v>
      </c>
      <c r="N68" s="85">
        <f t="shared" si="13"/>
      </c>
      <c r="O68" s="81"/>
      <c r="P68" s="83"/>
      <c r="Q68" s="83"/>
      <c r="R68" s="94"/>
      <c r="S68" s="89"/>
      <c r="T68" s="89"/>
      <c r="U68" s="89"/>
      <c r="V68" s="89"/>
      <c r="W68" s="85"/>
      <c r="X68" s="95"/>
      <c r="Y68" s="86"/>
      <c r="Z68" s="86"/>
      <c r="AA68" s="86"/>
      <c r="AB68" s="86"/>
    </row>
    <row r="69" spans="1:28" s="87" customFormat="1" ht="11.25" customHeight="1">
      <c r="A69" s="81" t="s">
        <v>166</v>
      </c>
      <c r="B69" s="83"/>
      <c r="C69" s="83"/>
      <c r="D69" s="94">
        <v>11</v>
      </c>
      <c r="E69" s="89">
        <v>7.267</v>
      </c>
      <c r="F69" s="89">
        <v>6.835</v>
      </c>
      <c r="G69" s="89">
        <v>6.433</v>
      </c>
      <c r="H69" s="89">
        <f t="shared" si="12"/>
        <v>94.1185076810534</v>
      </c>
      <c r="I69" s="85"/>
      <c r="J69" s="95">
        <v>8</v>
      </c>
      <c r="K69" s="86">
        <v>399.217</v>
      </c>
      <c r="L69" s="86">
        <v>376.95259999999996</v>
      </c>
      <c r="M69" s="86">
        <v>0</v>
      </c>
      <c r="N69" s="85">
        <f t="shared" si="13"/>
      </c>
      <c r="O69" s="81" t="s">
        <v>153</v>
      </c>
      <c r="P69" s="83"/>
      <c r="Q69" s="83"/>
      <c r="R69" s="94"/>
      <c r="S69" s="89"/>
      <c r="T69" s="89"/>
      <c r="U69" s="89"/>
      <c r="V69" s="89"/>
      <c r="W69" s="85"/>
      <c r="X69" s="95"/>
      <c r="Y69" s="86"/>
      <c r="Z69" s="86"/>
      <c r="AA69" s="86"/>
      <c r="AB69" s="86"/>
    </row>
    <row r="70" spans="1:28" s="87" customFormat="1" ht="11.25" customHeight="1">
      <c r="A70" s="81" t="s">
        <v>167</v>
      </c>
      <c r="B70" s="83"/>
      <c r="C70" s="83"/>
      <c r="D70" s="94"/>
      <c r="E70" s="89">
        <v>15.826</v>
      </c>
      <c r="F70" s="89">
        <v>15.848</v>
      </c>
      <c r="G70" s="89">
        <v>0</v>
      </c>
      <c r="H70" s="89">
        <f t="shared" si="12"/>
      </c>
      <c r="I70" s="85"/>
      <c r="J70" s="95"/>
      <c r="K70" s="86">
        <v>214.29000000000002</v>
      </c>
      <c r="L70" s="86">
        <v>229.42280000000002</v>
      </c>
      <c r="M70" s="86">
        <v>0</v>
      </c>
      <c r="N70" s="85">
        <f t="shared" si="13"/>
      </c>
      <c r="O70" s="81" t="s">
        <v>156</v>
      </c>
      <c r="P70" s="83"/>
      <c r="Q70" s="83"/>
      <c r="R70" s="94">
        <v>11</v>
      </c>
      <c r="S70" s="89">
        <v>33.924</v>
      </c>
      <c r="T70" s="89">
        <v>34.314</v>
      </c>
      <c r="U70" s="89">
        <v>35.371</v>
      </c>
      <c r="V70" s="89">
        <f>IF(AND(T70&gt;0,U70&gt;0),U70*100/T70,"")</f>
        <v>103.08037535699715</v>
      </c>
      <c r="W70" s="85"/>
      <c r="X70" s="95"/>
      <c r="Y70" s="86">
        <v>904.889</v>
      </c>
      <c r="Z70" s="86">
        <v>927.3779999999999</v>
      </c>
      <c r="AA70" s="86">
        <v>924.648627</v>
      </c>
      <c r="AB70" s="86">
        <f>IF(AND(Z70&gt;0,AA70&gt;0),AA70*100/Z70,"")</f>
        <v>99.7056892658657</v>
      </c>
    </row>
    <row r="71" spans="1:28" s="87" customFormat="1" ht="11.25" customHeight="1">
      <c r="A71" s="81" t="s">
        <v>168</v>
      </c>
      <c r="B71" s="83"/>
      <c r="C71" s="83"/>
      <c r="D71" s="94"/>
      <c r="E71" s="89">
        <v>6.719399999999999</v>
      </c>
      <c r="F71" s="89">
        <v>6.2794</v>
      </c>
      <c r="G71" s="89">
        <v>0</v>
      </c>
      <c r="H71" s="89">
        <f t="shared" si="12"/>
      </c>
      <c r="I71" s="85"/>
      <c r="J71" s="95"/>
      <c r="K71" s="86">
        <v>155.2896</v>
      </c>
      <c r="L71" s="86">
        <v>146.28408615384615</v>
      </c>
      <c r="M71" s="86">
        <v>0</v>
      </c>
      <c r="N71" s="85">
        <f t="shared" si="13"/>
      </c>
      <c r="O71" s="81" t="s">
        <v>167</v>
      </c>
      <c r="P71" s="83"/>
      <c r="Q71" s="83"/>
      <c r="R71" s="94"/>
      <c r="S71" s="89">
        <v>16.778</v>
      </c>
      <c r="T71" s="89">
        <v>15.826</v>
      </c>
      <c r="U71" s="89">
        <v>15.848</v>
      </c>
      <c r="V71" s="89">
        <f>IF(AND(T71&gt;0,U71&gt;0),U71*100/T71,"")</f>
        <v>100.13901175281184</v>
      </c>
      <c r="W71" s="85"/>
      <c r="X71" s="95"/>
      <c r="Y71" s="86">
        <v>222.25385</v>
      </c>
      <c r="Z71" s="86">
        <v>214.29000000000002</v>
      </c>
      <c r="AA71" s="86">
        <v>229.42280000000002</v>
      </c>
      <c r="AB71" s="86">
        <f>IF(AND(Z71&gt;0,AA71&gt;0),AA71*100/Z71,"")</f>
        <v>107.0618320966914</v>
      </c>
    </row>
    <row r="72" spans="1:28" s="87" customFormat="1" ht="11.25" customHeight="1">
      <c r="A72" s="81" t="s">
        <v>169</v>
      </c>
      <c r="B72" s="83"/>
      <c r="C72" s="83"/>
      <c r="D72" s="94">
        <v>1</v>
      </c>
      <c r="E72" s="89">
        <v>19.996</v>
      </c>
      <c r="F72" s="89">
        <v>21.018</v>
      </c>
      <c r="G72" s="89">
        <v>23.284</v>
      </c>
      <c r="H72" s="89">
        <f t="shared" si="12"/>
        <v>110.7812351317918</v>
      </c>
      <c r="I72" s="85"/>
      <c r="J72" s="95">
        <v>8</v>
      </c>
      <c r="K72" s="86">
        <v>178.416</v>
      </c>
      <c r="L72" s="86">
        <v>203.3084</v>
      </c>
      <c r="M72" s="86">
        <v>0</v>
      </c>
      <c r="N72" s="85">
        <f t="shared" si="13"/>
      </c>
      <c r="O72" s="81" t="s">
        <v>168</v>
      </c>
      <c r="P72" s="83"/>
      <c r="Q72" s="83"/>
      <c r="R72" s="94"/>
      <c r="S72" s="89">
        <v>6.61</v>
      </c>
      <c r="T72" s="89">
        <v>6.719399999999999</v>
      </c>
      <c r="U72" s="89">
        <v>6.2794</v>
      </c>
      <c r="V72" s="89">
        <f>IF(AND(T72&gt;0,U72&gt;0),U72*100/T72,"")</f>
        <v>93.45179629133554</v>
      </c>
      <c r="W72" s="85"/>
      <c r="X72" s="95"/>
      <c r="Y72" s="86">
        <v>151.651</v>
      </c>
      <c r="Z72" s="86">
        <v>155.2896</v>
      </c>
      <c r="AA72" s="86">
        <v>146.28408615384615</v>
      </c>
      <c r="AB72" s="86">
        <f>IF(AND(Z72&gt;0,AA72&gt;0),AA72*100/Z72,"")</f>
        <v>94.20082616855613</v>
      </c>
    </row>
    <row r="73" spans="1:28" s="87" customFormat="1" ht="11.25" customHeight="1">
      <c r="A73" s="81" t="s">
        <v>170</v>
      </c>
      <c r="B73" s="83"/>
      <c r="C73" s="83"/>
      <c r="D73" s="94">
        <v>1</v>
      </c>
      <c r="E73" s="89">
        <v>4.04</v>
      </c>
      <c r="F73" s="89">
        <v>4</v>
      </c>
      <c r="G73" s="89">
        <v>4.347</v>
      </c>
      <c r="H73" s="89">
        <f t="shared" si="12"/>
        <v>108.67500000000001</v>
      </c>
      <c r="I73" s="85"/>
      <c r="J73" s="95">
        <v>8</v>
      </c>
      <c r="K73" s="86">
        <v>200.238</v>
      </c>
      <c r="L73" s="86">
        <v>211.0474940844794</v>
      </c>
      <c r="M73" s="86">
        <v>0</v>
      </c>
      <c r="N73" s="85">
        <f t="shared" si="13"/>
      </c>
      <c r="O73" s="81" t="s">
        <v>178</v>
      </c>
      <c r="P73" s="83"/>
      <c r="Q73" s="83"/>
      <c r="R73" s="94">
        <v>11</v>
      </c>
      <c r="S73" s="89">
        <v>3.335</v>
      </c>
      <c r="T73" s="89">
        <v>3.717</v>
      </c>
      <c r="U73" s="89">
        <v>4.324</v>
      </c>
      <c r="V73" s="89">
        <f>IF(AND(T73&gt;0,U73&gt;0),U73*100/T73,"")</f>
        <v>116.3303739574926</v>
      </c>
      <c r="W73" s="85"/>
      <c r="X73" s="95"/>
      <c r="Y73" s="86">
        <v>63.364</v>
      </c>
      <c r="Z73" s="86">
        <v>66.989</v>
      </c>
      <c r="AA73" s="86">
        <v>79.2749958</v>
      </c>
      <c r="AB73" s="86">
        <f>IF(AND(Z73&gt;0,AA73&gt;0),AA73*100/Z73,"")</f>
        <v>118.34031826120705</v>
      </c>
    </row>
    <row r="74" spans="1:28" s="87" customFormat="1" ht="11.25" customHeight="1">
      <c r="A74" s="81" t="s">
        <v>171</v>
      </c>
      <c r="B74" s="83"/>
      <c r="C74" s="83"/>
      <c r="D74" s="94"/>
      <c r="E74" s="89">
        <v>12.204</v>
      </c>
      <c r="F74" s="89">
        <v>12.783</v>
      </c>
      <c r="G74" s="89"/>
      <c r="H74" s="89">
        <f t="shared" si="12"/>
      </c>
      <c r="I74" s="85"/>
      <c r="J74" s="95">
        <v>10</v>
      </c>
      <c r="K74" s="86">
        <v>716.659</v>
      </c>
      <c r="L74" s="86">
        <v>792.74977</v>
      </c>
      <c r="M74" s="86">
        <v>0</v>
      </c>
      <c r="N74" s="85">
        <f t="shared" si="13"/>
      </c>
      <c r="O74" s="81" t="s">
        <v>179</v>
      </c>
      <c r="P74" s="83"/>
      <c r="Q74" s="83"/>
      <c r="R74" s="94">
        <v>10</v>
      </c>
      <c r="S74" s="89">
        <v>26.612</v>
      </c>
      <c r="T74" s="89">
        <v>25.599</v>
      </c>
      <c r="U74" s="89">
        <v>27.607</v>
      </c>
      <c r="V74" s="89">
        <f>IF(AND(T74&gt;0,U74&gt;0),U74*100/T74,"")</f>
        <v>107.84405640845345</v>
      </c>
      <c r="W74" s="85"/>
      <c r="X74" s="95"/>
      <c r="Y74" s="86">
        <v>445.884</v>
      </c>
      <c r="Z74" s="86">
        <v>452.1719999999999</v>
      </c>
      <c r="AA74" s="86">
        <v>453.83225000000004</v>
      </c>
      <c r="AB74" s="86">
        <f>IF(AND(Z74&gt;0,AA74&gt;0),AA74*100/Z74,"")</f>
        <v>100.36717222649791</v>
      </c>
    </row>
    <row r="75" spans="1:28" s="87" customFormat="1" ht="11.25" customHeight="1">
      <c r="A75" s="81" t="s">
        <v>172</v>
      </c>
      <c r="B75" s="83"/>
      <c r="C75" s="83"/>
      <c r="D75" s="94">
        <v>11</v>
      </c>
      <c r="E75" s="89">
        <v>7.248</v>
      </c>
      <c r="F75" s="89">
        <v>7.468</v>
      </c>
      <c r="G75" s="89">
        <v>0</v>
      </c>
      <c r="H75" s="89">
        <f t="shared" si="12"/>
      </c>
      <c r="I75" s="85"/>
      <c r="J75" s="95">
        <v>11</v>
      </c>
      <c r="K75" s="86">
        <v>324.16200000000003</v>
      </c>
      <c r="L75" s="86">
        <v>339.858001</v>
      </c>
      <c r="M75" s="86">
        <v>0</v>
      </c>
      <c r="N75" s="85">
        <f t="shared" si="13"/>
      </c>
      <c r="O75" s="81"/>
      <c r="P75" s="83"/>
      <c r="Q75" s="83"/>
      <c r="R75" s="94"/>
      <c r="S75" s="89"/>
      <c r="T75" s="89"/>
      <c r="U75" s="89"/>
      <c r="V75" s="89"/>
      <c r="W75" s="85"/>
      <c r="X75" s="95"/>
      <c r="Y75" s="86"/>
      <c r="Z75" s="86"/>
      <c r="AA75" s="86"/>
      <c r="AB75" s="86"/>
    </row>
    <row r="76" spans="1:28" s="87" customFormat="1" ht="11.25" customHeight="1">
      <c r="A76" s="81" t="s">
        <v>173</v>
      </c>
      <c r="B76" s="83"/>
      <c r="C76" s="83"/>
      <c r="D76" s="94">
        <v>11</v>
      </c>
      <c r="E76" s="89">
        <v>23.492</v>
      </c>
      <c r="F76" s="89">
        <v>24.251</v>
      </c>
      <c r="G76" s="89">
        <v>0</v>
      </c>
      <c r="H76" s="89">
        <f t="shared" si="12"/>
      </c>
      <c r="I76" s="85"/>
      <c r="J76" s="95">
        <v>11</v>
      </c>
      <c r="K76" s="86">
        <v>1241.0590000000002</v>
      </c>
      <c r="L76" s="86">
        <v>1343.6552650844792</v>
      </c>
      <c r="M76" s="86">
        <v>0</v>
      </c>
      <c r="N76" s="85">
        <f t="shared" si="13"/>
      </c>
      <c r="O76" s="81" t="s">
        <v>188</v>
      </c>
      <c r="P76" s="83"/>
      <c r="Q76" s="83"/>
      <c r="R76" s="94"/>
      <c r="S76" s="89"/>
      <c r="T76" s="89"/>
      <c r="U76" s="89"/>
      <c r="V76" s="89"/>
      <c r="W76" s="85"/>
      <c r="X76" s="95"/>
      <c r="Y76" s="86"/>
      <c r="Z76" s="86"/>
      <c r="AA76" s="86"/>
      <c r="AB76" s="86"/>
    </row>
    <row r="77" spans="1:28" s="87" customFormat="1" ht="11.25" customHeight="1">
      <c r="A77" s="81" t="s">
        <v>174</v>
      </c>
      <c r="B77" s="83"/>
      <c r="C77" s="83"/>
      <c r="D77" s="94">
        <v>11</v>
      </c>
      <c r="E77" s="89">
        <v>9.445</v>
      </c>
      <c r="F77" s="89">
        <v>9.28976</v>
      </c>
      <c r="G77" s="89">
        <v>0</v>
      </c>
      <c r="H77" s="89">
        <f t="shared" si="12"/>
      </c>
      <c r="I77" s="85"/>
      <c r="J77" s="95">
        <v>11</v>
      </c>
      <c r="K77" s="86">
        <v>179.947</v>
      </c>
      <c r="L77" s="86">
        <v>171.76374</v>
      </c>
      <c r="M77" s="86">
        <v>0</v>
      </c>
      <c r="N77" s="85">
        <f t="shared" si="13"/>
      </c>
      <c r="O77" s="81" t="s">
        <v>191</v>
      </c>
      <c r="P77" s="83"/>
      <c r="Q77" s="83"/>
      <c r="R77" s="94">
        <v>0</v>
      </c>
      <c r="S77" s="89">
        <v>0</v>
      </c>
      <c r="T77" s="89">
        <v>0</v>
      </c>
      <c r="U77" s="89">
        <v>0</v>
      </c>
      <c r="V77" s="89">
        <f>IF(AND(T77&gt;0,U77&gt;0),U77*100/T77,"")</f>
      </c>
      <c r="W77" s="85"/>
      <c r="X77" s="95"/>
      <c r="Y77" s="86">
        <v>1694.536</v>
      </c>
      <c r="Z77" s="86">
        <v>1353.3779000000002</v>
      </c>
      <c r="AA77" s="86">
        <v>1361.4009999999998</v>
      </c>
      <c r="AB77" s="86">
        <f>IF(AND(Z77&gt;0,AA77&gt;0),AA77*100/Z77,"")</f>
        <v>100.59282037928945</v>
      </c>
    </row>
    <row r="78" spans="1:28" s="87" customFormat="1" ht="11.25" customHeight="1">
      <c r="A78" s="81" t="s">
        <v>175</v>
      </c>
      <c r="B78" s="83"/>
      <c r="C78" s="83"/>
      <c r="D78" s="94"/>
      <c r="E78" s="89">
        <v>14</v>
      </c>
      <c r="F78" s="89">
        <v>13.369</v>
      </c>
      <c r="G78" s="89"/>
      <c r="H78" s="89">
        <f t="shared" si="12"/>
      </c>
      <c r="I78" s="85"/>
      <c r="J78" s="95">
        <v>6</v>
      </c>
      <c r="K78" s="86">
        <v>86.433</v>
      </c>
      <c r="L78" s="86">
        <v>87.72277999999999</v>
      </c>
      <c r="M78" s="86">
        <v>0</v>
      </c>
      <c r="N78" s="85">
        <f t="shared" si="13"/>
      </c>
      <c r="O78" s="81" t="s">
        <v>192</v>
      </c>
      <c r="P78" s="83"/>
      <c r="Q78" s="83"/>
      <c r="R78" s="94">
        <v>0</v>
      </c>
      <c r="S78" s="89">
        <v>0</v>
      </c>
      <c r="T78" s="89">
        <v>0</v>
      </c>
      <c r="U78" s="89">
        <v>0</v>
      </c>
      <c r="V78" s="89">
        <f>IF(AND(T78&gt;0,U78&gt;0),U78*100/T78,"")</f>
      </c>
      <c r="W78" s="85"/>
      <c r="X78" s="95"/>
      <c r="Y78" s="86">
        <v>559.584</v>
      </c>
      <c r="Z78" s="86">
        <v>523.4358999999998</v>
      </c>
      <c r="AA78" s="86">
        <v>525.158</v>
      </c>
      <c r="AB78" s="86">
        <f>IF(AND(Z78&gt;0,AA78&gt;0),AA78*100/Z78,"")</f>
        <v>100.32899921461257</v>
      </c>
    </row>
    <row r="79" spans="1:28" s="87" customFormat="1" ht="11.25" customHeight="1">
      <c r="A79" s="81" t="s">
        <v>176</v>
      </c>
      <c r="B79" s="83"/>
      <c r="C79" s="83"/>
      <c r="D79" s="94">
        <v>1</v>
      </c>
      <c r="E79" s="89">
        <v>6.173</v>
      </c>
      <c r="F79" s="89">
        <v>6.124</v>
      </c>
      <c r="G79" s="89">
        <v>5.48</v>
      </c>
      <c r="H79" s="89">
        <f aca="true" t="shared" si="14" ref="H79:H89">IF(AND(F79&gt;0,G79&gt;0),G79*100/F79,"")</f>
        <v>89.48399738732854</v>
      </c>
      <c r="I79" s="85"/>
      <c r="J79" s="95">
        <v>1</v>
      </c>
      <c r="K79" s="86">
        <v>53.596000000000004</v>
      </c>
      <c r="L79" s="86">
        <v>57.66525</v>
      </c>
      <c r="M79" s="86">
        <v>49.255</v>
      </c>
      <c r="N79" s="86">
        <f aca="true" t="shared" si="15" ref="N79:N89">IF(AND(L79&gt;0,M79&gt;0),M79*100/L79,"")</f>
        <v>85.41539315272196</v>
      </c>
      <c r="O79" s="81"/>
      <c r="P79" s="83"/>
      <c r="Q79" s="83"/>
      <c r="R79" s="94"/>
      <c r="S79" s="89"/>
      <c r="T79" s="89"/>
      <c r="U79" s="89"/>
      <c r="V79" s="89"/>
      <c r="W79" s="85"/>
      <c r="X79" s="95"/>
      <c r="Y79" s="86"/>
      <c r="Z79" s="86"/>
      <c r="AA79" s="86"/>
      <c r="AB79" s="86"/>
    </row>
    <row r="80" spans="1:28" s="87" customFormat="1" ht="11.25" customHeight="1">
      <c r="A80" s="81" t="s">
        <v>263</v>
      </c>
      <c r="B80" s="83"/>
      <c r="C80" s="83"/>
      <c r="D80" s="94">
        <v>8</v>
      </c>
      <c r="E80" s="89">
        <v>31.9</v>
      </c>
      <c r="F80" s="89">
        <v>31.8</v>
      </c>
      <c r="G80" s="89">
        <v>0</v>
      </c>
      <c r="H80" s="89">
        <f t="shared" si="14"/>
      </c>
      <c r="I80" s="85"/>
      <c r="J80" s="95">
        <v>12</v>
      </c>
      <c r="K80" s="86">
        <v>7.633000000000001</v>
      </c>
      <c r="L80" s="86">
        <v>7.673</v>
      </c>
      <c r="M80" s="86">
        <v>0</v>
      </c>
      <c r="N80" s="86">
        <f t="shared" si="15"/>
      </c>
      <c r="O80" s="81" t="s">
        <v>193</v>
      </c>
      <c r="P80" s="83"/>
      <c r="Q80" s="83"/>
      <c r="R80" s="94"/>
      <c r="S80" s="89"/>
      <c r="T80" s="89"/>
      <c r="U80" s="89"/>
      <c r="V80" s="89"/>
      <c r="W80" s="85"/>
      <c r="X80" s="95"/>
      <c r="Y80" s="86"/>
      <c r="Z80" s="86"/>
      <c r="AA80" s="86"/>
      <c r="AB80" s="86"/>
    </row>
    <row r="81" spans="1:28" s="87" customFormat="1" ht="11.25" customHeight="1">
      <c r="A81" s="81" t="s">
        <v>177</v>
      </c>
      <c r="B81" s="83"/>
      <c r="C81" s="83"/>
      <c r="D81" s="94">
        <v>10</v>
      </c>
      <c r="E81" s="89">
        <v>2.291</v>
      </c>
      <c r="F81" s="89">
        <v>2.297</v>
      </c>
      <c r="G81" s="89">
        <v>2.163</v>
      </c>
      <c r="H81" s="89">
        <f t="shared" si="14"/>
        <v>94.16630387461906</v>
      </c>
      <c r="I81" s="85"/>
      <c r="J81" s="95">
        <v>1</v>
      </c>
      <c r="K81" s="86">
        <v>63.882</v>
      </c>
      <c r="L81" s="86">
        <v>64.228</v>
      </c>
      <c r="M81" s="86">
        <v>59.45488</v>
      </c>
      <c r="N81" s="86">
        <f t="shared" si="15"/>
        <v>92.56847480849476</v>
      </c>
      <c r="O81" s="81" t="s">
        <v>203</v>
      </c>
      <c r="P81" s="83"/>
      <c r="Q81" s="83"/>
      <c r="R81" s="94">
        <v>0</v>
      </c>
      <c r="S81" s="89">
        <v>0</v>
      </c>
      <c r="T81" s="89">
        <v>0</v>
      </c>
      <c r="U81" s="89">
        <v>0</v>
      </c>
      <c r="V81" s="89">
        <f>IF(AND(T81&gt;0,U81&gt;0),U81*100/T81,"")</f>
      </c>
      <c r="W81" s="85"/>
      <c r="X81" s="95"/>
      <c r="Y81" s="86">
        <v>79.886</v>
      </c>
      <c r="Z81" s="86">
        <v>83.70549999999999</v>
      </c>
      <c r="AA81" s="86">
        <v>83.8845</v>
      </c>
      <c r="AB81" s="86">
        <f>IF(AND(Z81&gt;0,AA81&gt;0),AA81*100/Z81,"")</f>
        <v>100.21384496837128</v>
      </c>
    </row>
    <row r="82" spans="1:28" s="87" customFormat="1" ht="11.25" customHeight="1">
      <c r="A82" s="81" t="s">
        <v>178</v>
      </c>
      <c r="B82" s="83"/>
      <c r="C82" s="83"/>
      <c r="D82" s="94">
        <v>11</v>
      </c>
      <c r="E82" s="89">
        <v>3.717</v>
      </c>
      <c r="F82" s="89">
        <v>4.324</v>
      </c>
      <c r="G82" s="89">
        <v>0</v>
      </c>
      <c r="H82" s="89">
        <f t="shared" si="14"/>
      </c>
      <c r="I82" s="85"/>
      <c r="J82" s="95"/>
      <c r="K82" s="86">
        <v>66.989</v>
      </c>
      <c r="L82" s="86">
        <v>79.2749958</v>
      </c>
      <c r="M82" s="86">
        <v>0</v>
      </c>
      <c r="N82" s="86">
        <f t="shared" si="15"/>
      </c>
      <c r="O82" s="81"/>
      <c r="P82" s="83"/>
      <c r="Q82" s="83"/>
      <c r="R82" s="94"/>
      <c r="S82" s="89"/>
      <c r="T82" s="89"/>
      <c r="U82" s="89"/>
      <c r="V82" s="89"/>
      <c r="W82" s="85"/>
      <c r="X82" s="95"/>
      <c r="Y82" s="86"/>
      <c r="Z82" s="86"/>
      <c r="AA82" s="86"/>
      <c r="AB82" s="86"/>
    </row>
    <row r="83" spans="1:28" s="87" customFormat="1" ht="11.25" customHeight="1">
      <c r="A83" s="81" t="s">
        <v>264</v>
      </c>
      <c r="B83" s="83"/>
      <c r="C83" s="83"/>
      <c r="D83" s="94">
        <v>11</v>
      </c>
      <c r="E83" s="89">
        <v>48.998</v>
      </c>
      <c r="F83" s="89">
        <v>45.838</v>
      </c>
      <c r="G83" s="89">
        <v>48.8</v>
      </c>
      <c r="H83" s="89">
        <f t="shared" si="14"/>
        <v>106.46188751690737</v>
      </c>
      <c r="I83" s="85"/>
      <c r="J83" s="95">
        <v>12</v>
      </c>
      <c r="K83" s="86">
        <v>140.54</v>
      </c>
      <c r="L83" s="86">
        <v>132.745</v>
      </c>
      <c r="M83" s="86">
        <v>146.71200000000002</v>
      </c>
      <c r="N83" s="86">
        <f t="shared" si="15"/>
        <v>110.52167689931825</v>
      </c>
      <c r="O83" s="81" t="s">
        <v>210</v>
      </c>
      <c r="P83" s="83"/>
      <c r="Q83" s="83"/>
      <c r="R83" s="94"/>
      <c r="S83" s="89"/>
      <c r="T83" s="89"/>
      <c r="U83" s="89"/>
      <c r="V83" s="89"/>
      <c r="W83" s="85"/>
      <c r="X83" s="95"/>
      <c r="Y83" s="86"/>
      <c r="Z83" s="86"/>
      <c r="AA83" s="86"/>
      <c r="AB83" s="86"/>
    </row>
    <row r="84" spans="1:28" s="87" customFormat="1" ht="11.25" customHeight="1">
      <c r="A84" s="81" t="s">
        <v>265</v>
      </c>
      <c r="B84" s="83"/>
      <c r="C84" s="83"/>
      <c r="D84" s="94">
        <v>1</v>
      </c>
      <c r="E84" s="134">
        <v>9.182</v>
      </c>
      <c r="F84" s="134">
        <v>9.43</v>
      </c>
      <c r="G84" s="134">
        <v>9.732</v>
      </c>
      <c r="H84" s="89">
        <f t="shared" si="14"/>
        <v>103.20254506892894</v>
      </c>
      <c r="I84" s="85"/>
      <c r="J84" s="95">
        <v>12</v>
      </c>
      <c r="K84" s="86">
        <v>14.645</v>
      </c>
      <c r="L84" s="86">
        <v>16.015</v>
      </c>
      <c r="M84" s="86">
        <v>17.259999999999998</v>
      </c>
      <c r="N84" s="86">
        <f t="shared" si="15"/>
        <v>107.77396191070869</v>
      </c>
      <c r="O84" s="81" t="s">
        <v>212</v>
      </c>
      <c r="P84" s="83"/>
      <c r="Q84" s="83"/>
      <c r="R84" s="94">
        <v>0</v>
      </c>
      <c r="S84" s="89">
        <v>0</v>
      </c>
      <c r="T84" s="89">
        <v>0</v>
      </c>
      <c r="U84" s="89">
        <v>0</v>
      </c>
      <c r="V84" s="89">
        <f>IF(AND(T84&gt;0,U84&gt;0),U84*100/T84,"")</f>
      </c>
      <c r="W84" s="85"/>
      <c r="X84" s="95"/>
      <c r="Y84" s="86">
        <v>4060.0530000000003</v>
      </c>
      <c r="Z84" s="86">
        <v>6759.179398073837</v>
      </c>
      <c r="AA84" s="86">
        <v>6398.443216049999</v>
      </c>
      <c r="AB84" s="86">
        <f>IF(AND(Z84&gt;0,AA84&gt;0),AA84*100/Z84,"")</f>
        <v>94.6630180857955</v>
      </c>
    </row>
    <row r="85" spans="1:28" s="87" customFormat="1" ht="11.25" customHeight="1">
      <c r="A85" s="81" t="s">
        <v>179</v>
      </c>
      <c r="B85" s="83"/>
      <c r="C85" s="83"/>
      <c r="D85" s="94">
        <v>10</v>
      </c>
      <c r="E85" s="89">
        <v>25.599</v>
      </c>
      <c r="F85" s="89">
        <v>27.607</v>
      </c>
      <c r="G85" s="89">
        <v>0</v>
      </c>
      <c r="H85" s="89">
        <f t="shared" si="14"/>
      </c>
      <c r="I85" s="85"/>
      <c r="J85" s="95"/>
      <c r="K85" s="86">
        <v>452.1719999999999</v>
      </c>
      <c r="L85" s="86">
        <v>453.83225000000004</v>
      </c>
      <c r="M85" s="86">
        <v>0</v>
      </c>
      <c r="N85" s="86">
        <f t="shared" si="15"/>
      </c>
      <c r="O85" s="81" t="s">
        <v>213</v>
      </c>
      <c r="P85" s="83"/>
      <c r="Q85" s="83"/>
      <c r="R85" s="94">
        <v>0</v>
      </c>
      <c r="S85" s="89">
        <v>0</v>
      </c>
      <c r="T85" s="89">
        <v>0</v>
      </c>
      <c r="U85" s="89">
        <v>0</v>
      </c>
      <c r="V85" s="89">
        <f>IF(AND(T85&gt;0,U85&gt;0),U85*100/T85,"")</f>
      </c>
      <c r="W85" s="85"/>
      <c r="X85" s="95"/>
      <c r="Y85" s="86">
        <v>841.98959</v>
      </c>
      <c r="Z85" s="86">
        <v>1395.075523434992</v>
      </c>
      <c r="AA85" s="86">
        <v>1316.868935212235</v>
      </c>
      <c r="AB85" s="86">
        <f>IF(AND(Z85&gt;0,AA85&gt;0),AA85*100/Z85,"")</f>
        <v>94.39409645506542</v>
      </c>
    </row>
    <row r="86" spans="1:28" s="87" customFormat="1" ht="11.25" customHeight="1">
      <c r="A86" s="81" t="s">
        <v>180</v>
      </c>
      <c r="B86" s="83"/>
      <c r="C86" s="83"/>
      <c r="D86" s="94">
        <v>9</v>
      </c>
      <c r="E86" s="89">
        <v>1.776</v>
      </c>
      <c r="F86" s="89">
        <v>1.841</v>
      </c>
      <c r="G86" s="89">
        <v>1.865</v>
      </c>
      <c r="H86" s="89">
        <f t="shared" si="14"/>
        <v>101.30363932645302</v>
      </c>
      <c r="I86" s="85"/>
      <c r="J86" s="95">
        <v>12</v>
      </c>
      <c r="K86" s="86">
        <v>96.18100000000001</v>
      </c>
      <c r="L86" s="86">
        <v>98.74</v>
      </c>
      <c r="M86" s="86">
        <v>91.07564</v>
      </c>
      <c r="N86" s="86">
        <f t="shared" si="15"/>
        <v>92.23783674296132</v>
      </c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</row>
    <row r="87" spans="1:28" s="87" customFormat="1" ht="11.25" customHeight="1">
      <c r="A87" s="81" t="s">
        <v>181</v>
      </c>
      <c r="B87" s="83"/>
      <c r="C87" s="83"/>
      <c r="D87" s="94">
        <v>12</v>
      </c>
      <c r="E87" s="89">
        <v>8.095</v>
      </c>
      <c r="F87" s="89">
        <v>8.066</v>
      </c>
      <c r="G87" s="89">
        <v>8.023</v>
      </c>
      <c r="H87" s="89">
        <f t="shared" si="14"/>
        <v>99.46689809075129</v>
      </c>
      <c r="I87" s="85"/>
      <c r="J87" s="95"/>
      <c r="K87" s="86">
        <v>705.2230000000001</v>
      </c>
      <c r="L87" s="86">
        <v>720.4646448055717</v>
      </c>
      <c r="M87" s="86">
        <v>0</v>
      </c>
      <c r="N87" s="86">
        <f t="shared" si="15"/>
      </c>
      <c r="O87" s="81"/>
      <c r="P87" s="83"/>
      <c r="Q87" s="83"/>
      <c r="R87" s="94"/>
      <c r="S87" s="89"/>
      <c r="T87" s="89"/>
      <c r="U87" s="89"/>
      <c r="V87" s="89"/>
      <c r="W87" s="85"/>
      <c r="X87" s="95"/>
      <c r="Y87" s="86"/>
      <c r="Z87" s="86"/>
      <c r="AA87" s="86"/>
      <c r="AB87" s="86"/>
    </row>
    <row r="88" spans="1:15" s="87" customFormat="1" ht="11.25" customHeight="1">
      <c r="A88" s="81" t="s">
        <v>266</v>
      </c>
      <c r="B88" s="83"/>
      <c r="C88" s="83"/>
      <c r="D88" s="94"/>
      <c r="E88" s="89">
        <v>5.1</v>
      </c>
      <c r="F88" s="89">
        <v>5.5</v>
      </c>
      <c r="G88" s="89">
        <v>0</v>
      </c>
      <c r="H88" s="89">
        <f t="shared" si="14"/>
      </c>
      <c r="I88" s="85"/>
      <c r="J88" s="95"/>
      <c r="K88" s="86">
        <v>0.553</v>
      </c>
      <c r="L88" s="86">
        <v>0.605</v>
      </c>
      <c r="M88" s="86">
        <v>0</v>
      </c>
      <c r="N88" s="86">
        <f t="shared" si="15"/>
      </c>
      <c r="O88" s="135" t="s">
        <v>269</v>
      </c>
    </row>
    <row r="89" spans="1:21" s="87" customFormat="1" ht="11.25" customHeight="1">
      <c r="A89" s="81" t="s">
        <v>182</v>
      </c>
      <c r="B89" s="83"/>
      <c r="C89" s="83"/>
      <c r="D89" s="94">
        <v>1</v>
      </c>
      <c r="E89" s="89">
        <v>3.836</v>
      </c>
      <c r="F89" s="89">
        <v>3.923</v>
      </c>
      <c r="G89" s="89">
        <v>3.658</v>
      </c>
      <c r="H89" s="89">
        <f t="shared" si="14"/>
        <v>93.24496558756054</v>
      </c>
      <c r="I89" s="85"/>
      <c r="J89" s="95">
        <v>1</v>
      </c>
      <c r="K89" s="86">
        <v>244.54</v>
      </c>
      <c r="L89" s="86">
        <v>236.60064</v>
      </c>
      <c r="M89" s="86">
        <v>238.15214</v>
      </c>
      <c r="N89" s="86">
        <f t="shared" si="15"/>
        <v>100.6557463242703</v>
      </c>
      <c r="O89" s="187" t="s">
        <v>270</v>
      </c>
      <c r="P89" s="187"/>
      <c r="Q89" s="187"/>
      <c r="R89" s="187"/>
      <c r="S89" s="187"/>
      <c r="T89" s="187"/>
      <c r="U89" s="187"/>
    </row>
    <row r="90" spans="15:28" s="87" customFormat="1" ht="11.25" customHeight="1">
      <c r="O90" s="187" t="s">
        <v>271</v>
      </c>
      <c r="P90" s="187"/>
      <c r="Q90" s="187"/>
      <c r="R90" s="187"/>
      <c r="S90" s="187"/>
      <c r="T90" s="187"/>
      <c r="U90" s="187"/>
      <c r="V90" s="187"/>
      <c r="W90" s="187"/>
      <c r="X90" s="187"/>
      <c r="Y90" s="188"/>
      <c r="Z90" s="188"/>
      <c r="AA90" s="188"/>
      <c r="AB90" s="188"/>
    </row>
    <row r="91" spans="4:25" s="87" customFormat="1" ht="11.25" customHeight="1">
      <c r="D91" s="88"/>
      <c r="E91" s="86"/>
      <c r="F91" s="86"/>
      <c r="G91" s="86"/>
      <c r="H91" s="86">
        <f>IF(AND(F91&gt;0,G91&gt;0),G91*100/F91,"")</f>
      </c>
      <c r="I91" s="84"/>
      <c r="J91" s="88"/>
      <c r="K91" s="86"/>
      <c r="L91" s="86"/>
      <c r="M91" s="86"/>
      <c r="N91" s="86">
        <f>IF(AND(L91&gt;0,M91&gt;0),M91*100/L91,"")</f>
      </c>
      <c r="O91" s="187" t="s">
        <v>272</v>
      </c>
      <c r="P91" s="187"/>
      <c r="Q91" s="187"/>
      <c r="R91" s="187"/>
      <c r="S91" s="187"/>
      <c r="T91" s="187"/>
      <c r="U91" s="187"/>
      <c r="Y91" s="136"/>
    </row>
    <row r="92" spans="4:21" s="87" customFormat="1" ht="11.25" customHeight="1">
      <c r="D92" s="88"/>
      <c r="E92" s="86"/>
      <c r="F92" s="86"/>
      <c r="G92" s="86"/>
      <c r="H92" s="86">
        <f>IF(AND(F92&gt;0,G92&gt;0),G92*100/F92,"")</f>
      </c>
      <c r="I92" s="84"/>
      <c r="J92" s="88"/>
      <c r="K92" s="86"/>
      <c r="L92" s="86"/>
      <c r="M92" s="86"/>
      <c r="N92" s="86">
        <f>IF(AND(L92&gt;0,M92&gt;0),M92*100/L92,"")</f>
      </c>
      <c r="O92" s="189" t="s">
        <v>273</v>
      </c>
      <c r="P92" s="189"/>
      <c r="Q92" s="189"/>
      <c r="R92" s="189"/>
      <c r="S92" s="189"/>
      <c r="T92" s="189"/>
      <c r="U92" s="189"/>
    </row>
    <row r="93" spans="4:28" s="87" customFormat="1" ht="12" customHeight="1">
      <c r="D93" s="88"/>
      <c r="E93" s="86"/>
      <c r="F93" s="86"/>
      <c r="G93" s="86"/>
      <c r="H93" s="86">
        <f>IF(AND(F93&gt;0,G93&gt;0),G93*100/F93,"")</f>
      </c>
      <c r="I93" s="84"/>
      <c r="J93" s="88"/>
      <c r="K93" s="86"/>
      <c r="L93" s="86"/>
      <c r="M93" s="86"/>
      <c r="N93" s="86">
        <f>IF(AND(L93&gt;0,M93&gt;0),M93*100/L93,"")</f>
      </c>
      <c r="O93" s="189" t="s">
        <v>274</v>
      </c>
      <c r="P93" s="189"/>
      <c r="Q93" s="189"/>
      <c r="R93" s="189"/>
      <c r="W93" s="93"/>
      <c r="X93" s="93"/>
      <c r="Y93" s="93"/>
      <c r="Z93" s="93"/>
      <c r="AA93" s="93"/>
      <c r="AB93" s="93"/>
    </row>
    <row r="94" spans="1:28" s="66" customFormat="1" ht="11.25">
      <c r="A94" s="87"/>
      <c r="B94" s="87"/>
      <c r="C94" s="87"/>
      <c r="D94" s="88"/>
      <c r="E94" s="86"/>
      <c r="F94" s="86"/>
      <c r="G94" s="86"/>
      <c r="H94" s="86">
        <f>IF(AND(F94&gt;0,G94&gt;0),G94*100/F94,"")</f>
      </c>
      <c r="I94" s="84"/>
      <c r="J94" s="88"/>
      <c r="K94" s="86"/>
      <c r="L94" s="86"/>
      <c r="M94" s="86"/>
      <c r="N94" s="86">
        <f>IF(AND(L94&gt;0,M94&gt;0),M94*100/L94,"")</f>
      </c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</row>
    <row r="95" spans="1:28" s="93" customFormat="1" ht="11.25" customHeight="1">
      <c r="A95" s="87"/>
      <c r="B95" s="87"/>
      <c r="C95" s="87"/>
      <c r="D95" s="88"/>
      <c r="E95" s="86"/>
      <c r="F95" s="86"/>
      <c r="G95" s="86"/>
      <c r="H95" s="86">
        <f>IF(AND(F95&gt;0,G95&gt;0),G95*100/F95,"")</f>
      </c>
      <c r="I95" s="84"/>
      <c r="J95" s="88"/>
      <c r="K95" s="86"/>
      <c r="L95" s="86"/>
      <c r="M95" s="86"/>
      <c r="N95" s="86">
        <f>IF(AND(L95&gt;0,M95&gt;0),M95*100/L95,"")</f>
      </c>
      <c r="O95" s="183" t="s">
        <v>275</v>
      </c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</row>
    <row r="96" spans="1:28" s="93" customFormat="1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183" t="s">
        <v>289</v>
      </c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</row>
    <row r="97" spans="1:14" s="93" customFormat="1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93" customFormat="1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93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93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93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</row>
    <row r="133" spans="1:28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</row>
    <row r="134" spans="1:28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</row>
    <row r="135" spans="1:28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</row>
    <row r="136" spans="1:28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</row>
    <row r="137" spans="1:28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</row>
    <row r="138" spans="1:28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</row>
    <row r="139" spans="1:28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</row>
    <row r="140" spans="1:28" ht="11.25">
      <c r="A140" s="87"/>
      <c r="B140" s="87"/>
      <c r="C140" s="87"/>
      <c r="D140" s="84"/>
      <c r="E140" s="85"/>
      <c r="F140" s="85"/>
      <c r="G140" s="85"/>
      <c r="H140" s="85"/>
      <c r="I140" s="84"/>
      <c r="J140" s="84"/>
      <c r="K140" s="84"/>
      <c r="L140" s="84"/>
      <c r="M140" s="84"/>
      <c r="N140" s="84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</row>
    <row r="141" spans="1:28" ht="11.25">
      <c r="A141" s="90"/>
      <c r="B141" s="87"/>
      <c r="C141" s="87"/>
      <c r="D141" s="84"/>
      <c r="E141" s="85"/>
      <c r="F141" s="85"/>
      <c r="G141" s="85"/>
      <c r="H141" s="85"/>
      <c r="I141" s="84"/>
      <c r="J141" s="84"/>
      <c r="K141" s="84"/>
      <c r="L141" s="84"/>
      <c r="M141" s="84"/>
      <c r="N141" s="84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</row>
    <row r="142" spans="1:28" ht="11.25">
      <c r="A142" s="90"/>
      <c r="B142" s="87"/>
      <c r="C142" s="87"/>
      <c r="D142" s="84"/>
      <c r="E142" s="85"/>
      <c r="F142" s="85"/>
      <c r="G142" s="85"/>
      <c r="H142" s="85"/>
      <c r="I142" s="84"/>
      <c r="J142" s="84"/>
      <c r="K142" s="84"/>
      <c r="L142" s="84"/>
      <c r="M142" s="84"/>
      <c r="N142" s="84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</row>
    <row r="143" spans="1:28" ht="11.25">
      <c r="A143" s="90"/>
      <c r="B143" s="87"/>
      <c r="C143" s="87"/>
      <c r="D143" s="84"/>
      <c r="E143" s="85"/>
      <c r="F143" s="85"/>
      <c r="G143" s="85"/>
      <c r="H143" s="85"/>
      <c r="I143" s="84"/>
      <c r="J143" s="84"/>
      <c r="K143" s="84"/>
      <c r="L143" s="84"/>
      <c r="M143" s="84"/>
      <c r="N143" s="84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</row>
    <row r="144" spans="1:28" ht="11.25">
      <c r="A144" s="90"/>
      <c r="B144" s="87"/>
      <c r="C144" s="87"/>
      <c r="D144" s="84"/>
      <c r="E144" s="85"/>
      <c r="F144" s="85"/>
      <c r="G144" s="85"/>
      <c r="H144" s="85"/>
      <c r="I144" s="84"/>
      <c r="J144" s="84"/>
      <c r="K144" s="84"/>
      <c r="L144" s="84"/>
      <c r="M144" s="84"/>
      <c r="N144" s="84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</row>
    <row r="145" spans="14:28" ht="11.25">
      <c r="N145" s="84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</row>
    <row r="146" spans="14:28" ht="10.5">
      <c r="N146" s="66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</row>
    <row r="147" spans="14:28" ht="11.25">
      <c r="N147" s="91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spans="14:28" ht="11.25">
      <c r="N148" s="91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</row>
    <row r="149" spans="14:28" ht="11.25">
      <c r="N149" s="91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</row>
    <row r="150" spans="14:28" ht="11.25">
      <c r="N150" s="91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</row>
    <row r="151" spans="14:28" ht="11.25">
      <c r="N151" s="91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</row>
    <row r="152" spans="14:28" ht="11.25">
      <c r="N152" s="91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</row>
    <row r="153" spans="14:28" ht="11.25">
      <c r="N153" s="91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</row>
    <row r="154" spans="14:28" ht="11.25">
      <c r="N154" s="91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</row>
    <row r="155" spans="14:28" ht="11.25">
      <c r="N155" s="91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</row>
    <row r="156" spans="14:28" ht="11.25">
      <c r="N156" s="91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</row>
    <row r="157" spans="14:28" ht="11.25">
      <c r="N157" s="91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</row>
    <row r="158" spans="14:28" ht="11.25">
      <c r="N158" s="91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</row>
    <row r="159" spans="14:28" ht="11.25">
      <c r="N159" s="91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</row>
    <row r="160" spans="14:28" ht="11.25">
      <c r="N160" s="91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</row>
    <row r="161" spans="1:28" ht="12">
      <c r="A161"/>
      <c r="B161"/>
      <c r="C161"/>
      <c r="D161"/>
      <c r="N161" s="91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</row>
    <row r="162" spans="1:28" ht="12">
      <c r="A162"/>
      <c r="B162"/>
      <c r="C162"/>
      <c r="D162"/>
      <c r="N162" s="91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</row>
    <row r="163" spans="1:28" ht="12">
      <c r="A163"/>
      <c r="B163"/>
      <c r="C163"/>
      <c r="D163"/>
      <c r="N163" s="91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</row>
    <row r="164" spans="1:28" ht="12">
      <c r="A164"/>
      <c r="B164"/>
      <c r="C164"/>
      <c r="D164"/>
      <c r="N164" s="91"/>
      <c r="O164" s="92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ht="12">
      <c r="A165"/>
      <c r="B165"/>
      <c r="C165"/>
      <c r="D165"/>
      <c r="N165" s="91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</row>
    <row r="166" spans="1:28" ht="12">
      <c r="A166"/>
      <c r="B166"/>
      <c r="C166"/>
      <c r="D166"/>
      <c r="N166" s="91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</row>
    <row r="167" spans="1:28" ht="12">
      <c r="A167"/>
      <c r="B167"/>
      <c r="C167"/>
      <c r="D167"/>
      <c r="N167" s="91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</row>
    <row r="168" spans="1:28" ht="12">
      <c r="A168"/>
      <c r="B168"/>
      <c r="C168"/>
      <c r="D168"/>
      <c r="N168" s="91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</row>
    <row r="169" spans="1:28" ht="12">
      <c r="A169"/>
      <c r="B169"/>
      <c r="C169"/>
      <c r="D169"/>
      <c r="N169" s="91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</row>
    <row r="170" spans="1:28" ht="12">
      <c r="A170"/>
      <c r="B170"/>
      <c r="C170"/>
      <c r="D170"/>
      <c r="N170" s="91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</row>
    <row r="171" spans="1:28" ht="12">
      <c r="A171"/>
      <c r="B171"/>
      <c r="C171"/>
      <c r="D171"/>
      <c r="N171" s="91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</row>
    <row r="172" spans="1:14" ht="12">
      <c r="A172"/>
      <c r="B172"/>
      <c r="C172"/>
      <c r="D172"/>
      <c r="N172" s="91"/>
    </row>
    <row r="173" spans="1:14" ht="12">
      <c r="A173"/>
      <c r="B173"/>
      <c r="C173"/>
      <c r="D173"/>
      <c r="N173" s="91"/>
    </row>
    <row r="174" spans="1:14" ht="12">
      <c r="A174"/>
      <c r="B174"/>
      <c r="C174"/>
      <c r="D174"/>
      <c r="N174" s="91"/>
    </row>
    <row r="175" spans="1:14" ht="12">
      <c r="A175"/>
      <c r="B175"/>
      <c r="C175"/>
      <c r="D175"/>
      <c r="N175" s="91"/>
    </row>
    <row r="176" spans="1:14" ht="12">
      <c r="A176"/>
      <c r="B176"/>
      <c r="C176"/>
      <c r="D176"/>
      <c r="N176" s="91"/>
    </row>
    <row r="177" spans="1:14" ht="12">
      <c r="A177"/>
      <c r="B177"/>
      <c r="C177"/>
      <c r="D177"/>
      <c r="N177" s="91"/>
    </row>
    <row r="178" spans="1:14" ht="12">
      <c r="A178"/>
      <c r="B178"/>
      <c r="C178"/>
      <c r="D178"/>
      <c r="N178" s="91"/>
    </row>
    <row r="179" ht="11.25">
      <c r="N179" s="91"/>
    </row>
    <row r="180" ht="11.25">
      <c r="N180" s="91"/>
    </row>
    <row r="181" ht="11.25">
      <c r="N181" s="91"/>
    </row>
    <row r="182" ht="11.25">
      <c r="N182" s="91"/>
    </row>
    <row r="183" ht="11.25">
      <c r="N183" s="91"/>
    </row>
    <row r="184" ht="11.25">
      <c r="N184" s="91"/>
    </row>
  </sheetData>
  <sheetProtection/>
  <mergeCells count="13">
    <mergeCell ref="O96:AB96"/>
    <mergeCell ref="X59:AB59"/>
    <mergeCell ref="O89:U89"/>
    <mergeCell ref="O90:AB90"/>
    <mergeCell ref="O91:U91"/>
    <mergeCell ref="O92:U92"/>
    <mergeCell ref="O93:R93"/>
    <mergeCell ref="X4:AB4"/>
    <mergeCell ref="D4:H4"/>
    <mergeCell ref="J4:N4"/>
    <mergeCell ref="R4:V4"/>
    <mergeCell ref="R59:V59"/>
    <mergeCell ref="O95:AB95"/>
  </mergeCells>
  <printOptions horizontalCentered="1"/>
  <pageMargins left="0.7874015748031497" right="0.5905511811023623" top="0.31496062992125984" bottom="0.35433070866141736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 t="s">
        <v>256</v>
      </c>
      <c r="D7" s="21" t="s">
        <v>256</v>
      </c>
      <c r="E7" s="21">
        <v>10</v>
      </c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17">
        <v>0.015</v>
      </c>
      <c r="I15" s="118">
        <v>0.015</v>
      </c>
      <c r="J15" s="118">
        <v>0.015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>
        <v>49</v>
      </c>
      <c r="F19" s="31"/>
      <c r="G19" s="31"/>
      <c r="H19" s="116"/>
      <c r="I19" s="116"/>
      <c r="J19" s="116">
        <v>0.613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>
        <v>49</v>
      </c>
      <c r="F22" s="39"/>
      <c r="G22" s="40"/>
      <c r="H22" s="117"/>
      <c r="I22" s="118"/>
      <c r="J22" s="118">
        <v>0.613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5077</v>
      </c>
      <c r="D24" s="38">
        <v>5147</v>
      </c>
      <c r="E24" s="38">
        <v>5052</v>
      </c>
      <c r="F24" s="39">
        <f>IF(D24&gt;0,100*E24/D24,0)</f>
        <v>98.15426462016708</v>
      </c>
      <c r="G24" s="40"/>
      <c r="H24" s="117">
        <v>63.48</v>
      </c>
      <c r="I24" s="118">
        <v>71.615</v>
      </c>
      <c r="J24" s="118">
        <v>70.728</v>
      </c>
      <c r="K24" s="41">
        <f>IF(I24&gt;0,100*J24/I24,0)</f>
        <v>98.76143266075543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179</v>
      </c>
      <c r="D26" s="38">
        <v>182</v>
      </c>
      <c r="E26" s="38">
        <v>200</v>
      </c>
      <c r="F26" s="39">
        <f>IF(D26&gt;0,100*E26/D26,0)</f>
        <v>109.89010989010988</v>
      </c>
      <c r="G26" s="40"/>
      <c r="H26" s="117">
        <v>2.434</v>
      </c>
      <c r="I26" s="118">
        <v>2.33</v>
      </c>
      <c r="J26" s="118">
        <v>2.15</v>
      </c>
      <c r="K26" s="41">
        <f>IF(I26&gt;0,100*J26/I26,0)</f>
        <v>92.27467811158797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470</v>
      </c>
      <c r="D30" s="30">
        <v>600</v>
      </c>
      <c r="E30" s="30">
        <v>600</v>
      </c>
      <c r="F30" s="31"/>
      <c r="G30" s="31"/>
      <c r="H30" s="116">
        <v>11.75</v>
      </c>
      <c r="I30" s="116">
        <v>17.4</v>
      </c>
      <c r="J30" s="116">
        <v>17.4</v>
      </c>
      <c r="K30" s="32"/>
    </row>
    <row r="31" spans="1:11" s="42" customFormat="1" ht="11.25" customHeight="1">
      <c r="A31" s="43" t="s">
        <v>24</v>
      </c>
      <c r="B31" s="37"/>
      <c r="C31" s="38">
        <v>470</v>
      </c>
      <c r="D31" s="38">
        <v>600</v>
      </c>
      <c r="E31" s="38">
        <v>600</v>
      </c>
      <c r="F31" s="39">
        <f>IF(D31&gt;0,100*E31/D31,0)</f>
        <v>100</v>
      </c>
      <c r="G31" s="40"/>
      <c r="H31" s="117">
        <v>11.75</v>
      </c>
      <c r="I31" s="118">
        <v>17.4</v>
      </c>
      <c r="J31" s="118">
        <v>17.4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50</v>
      </c>
      <c r="D33" s="30">
        <v>58</v>
      </c>
      <c r="E33" s="30">
        <v>58</v>
      </c>
      <c r="F33" s="31"/>
      <c r="G33" s="31"/>
      <c r="H33" s="116">
        <v>1.063</v>
      </c>
      <c r="I33" s="116">
        <v>1</v>
      </c>
      <c r="J33" s="116">
        <v>1</v>
      </c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7</v>
      </c>
      <c r="E34" s="30">
        <v>7</v>
      </c>
      <c r="F34" s="31"/>
      <c r="G34" s="31"/>
      <c r="H34" s="116">
        <v>0.209</v>
      </c>
      <c r="I34" s="116">
        <v>0.175</v>
      </c>
      <c r="J34" s="116">
        <v>0.17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4</v>
      </c>
      <c r="E35" s="30">
        <v>6</v>
      </c>
      <c r="F35" s="31"/>
      <c r="G35" s="31"/>
      <c r="H35" s="116">
        <v>0.101</v>
      </c>
      <c r="I35" s="116">
        <v>0.14</v>
      </c>
      <c r="J35" s="116">
        <v>0.14</v>
      </c>
      <c r="K35" s="32"/>
    </row>
    <row r="36" spans="1:11" s="33" customFormat="1" ht="11.25" customHeight="1">
      <c r="A36" s="35" t="s">
        <v>28</v>
      </c>
      <c r="B36" s="29"/>
      <c r="C36" s="30">
        <v>29</v>
      </c>
      <c r="D36" s="30">
        <v>27</v>
      </c>
      <c r="E36" s="30">
        <v>27</v>
      </c>
      <c r="F36" s="31"/>
      <c r="G36" s="31"/>
      <c r="H36" s="116">
        <v>0.58</v>
      </c>
      <c r="I36" s="116">
        <v>0.542</v>
      </c>
      <c r="J36" s="116">
        <v>0.54</v>
      </c>
      <c r="K36" s="32"/>
    </row>
    <row r="37" spans="1:11" s="42" customFormat="1" ht="11.25" customHeight="1">
      <c r="A37" s="36" t="s">
        <v>29</v>
      </c>
      <c r="B37" s="37"/>
      <c r="C37" s="38">
        <v>93</v>
      </c>
      <c r="D37" s="38">
        <v>96</v>
      </c>
      <c r="E37" s="38">
        <v>98</v>
      </c>
      <c r="F37" s="39">
        <f>IF(D37&gt;0,100*E37/D37,0)</f>
        <v>102.08333333333333</v>
      </c>
      <c r="G37" s="40"/>
      <c r="H37" s="117">
        <v>1.9529999999999998</v>
      </c>
      <c r="I37" s="118">
        <v>1.857</v>
      </c>
      <c r="J37" s="118">
        <v>1.85</v>
      </c>
      <c r="K37" s="41">
        <f>IF(I37&gt;0,100*J37/I37,0)</f>
        <v>99.6230479267636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62</v>
      </c>
      <c r="D39" s="38">
        <v>56</v>
      </c>
      <c r="E39" s="38">
        <v>39</v>
      </c>
      <c r="F39" s="39">
        <f>IF(D39&gt;0,100*E39/D39,0)</f>
        <v>69.64285714285714</v>
      </c>
      <c r="G39" s="40"/>
      <c r="H39" s="117">
        <v>0.803</v>
      </c>
      <c r="I39" s="118">
        <v>0.959</v>
      </c>
      <c r="J39" s="118">
        <v>0.66</v>
      </c>
      <c r="K39" s="41">
        <f>IF(I39&gt;0,100*J39/I39,0)</f>
        <v>68.82168925964547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10</v>
      </c>
      <c r="E42" s="30">
        <v>10</v>
      </c>
      <c r="F42" s="31"/>
      <c r="G42" s="31"/>
      <c r="H42" s="116">
        <v>0.15</v>
      </c>
      <c r="I42" s="116">
        <v>0.15</v>
      </c>
      <c r="J42" s="116">
        <v>0.15</v>
      </c>
      <c r="K42" s="32"/>
    </row>
    <row r="43" spans="1:11" s="33" customFormat="1" ht="11.25" customHeight="1">
      <c r="A43" s="35" t="s">
        <v>33</v>
      </c>
      <c r="B43" s="29"/>
      <c r="C43" s="30">
        <v>30</v>
      </c>
      <c r="D43" s="30">
        <v>32</v>
      </c>
      <c r="E43" s="30">
        <v>35</v>
      </c>
      <c r="F43" s="31"/>
      <c r="G43" s="31"/>
      <c r="H43" s="116">
        <v>0.45</v>
      </c>
      <c r="I43" s="116">
        <v>0.48</v>
      </c>
      <c r="J43" s="116">
        <v>0.525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>
        <v>20</v>
      </c>
      <c r="D46" s="30">
        <v>20</v>
      </c>
      <c r="E46" s="30">
        <v>11</v>
      </c>
      <c r="F46" s="31"/>
      <c r="G46" s="31"/>
      <c r="H46" s="116">
        <v>0.36</v>
      </c>
      <c r="I46" s="116">
        <v>0.36</v>
      </c>
      <c r="J46" s="116">
        <v>0.198</v>
      </c>
      <c r="K46" s="32"/>
    </row>
    <row r="47" spans="1:11" s="33" customFormat="1" ht="11.25" customHeight="1">
      <c r="A47" s="35" t="s">
        <v>37</v>
      </c>
      <c r="B47" s="29"/>
      <c r="C47" s="30">
        <v>4</v>
      </c>
      <c r="D47" s="30">
        <v>19</v>
      </c>
      <c r="E47" s="30">
        <v>4</v>
      </c>
      <c r="F47" s="31"/>
      <c r="G47" s="31"/>
      <c r="H47" s="116">
        <v>0.04</v>
      </c>
      <c r="I47" s="116">
        <v>0.19</v>
      </c>
      <c r="J47" s="116">
        <v>0.048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1</v>
      </c>
      <c r="E48" s="30">
        <v>1</v>
      </c>
      <c r="F48" s="31"/>
      <c r="G48" s="31"/>
      <c r="H48" s="116"/>
      <c r="I48" s="116">
        <v>0.02</v>
      </c>
      <c r="J48" s="116">
        <v>0.02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64</v>
      </c>
      <c r="D50" s="38">
        <v>82</v>
      </c>
      <c r="E50" s="38">
        <v>61</v>
      </c>
      <c r="F50" s="39">
        <f>IF(D50&gt;0,100*E50/D50,0)</f>
        <v>74.39024390243902</v>
      </c>
      <c r="G50" s="40"/>
      <c r="H50" s="117">
        <v>1</v>
      </c>
      <c r="I50" s="118">
        <v>1.2</v>
      </c>
      <c r="J50" s="118">
        <v>0.9410000000000001</v>
      </c>
      <c r="K50" s="41">
        <f>IF(I50&gt;0,100*J50/I50,0)</f>
        <v>78.41666666666667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2100</v>
      </c>
      <c r="D54" s="30">
        <v>1800</v>
      </c>
      <c r="E54" s="30">
        <v>2000</v>
      </c>
      <c r="F54" s="31"/>
      <c r="G54" s="31"/>
      <c r="H54" s="116">
        <v>30.45</v>
      </c>
      <c r="I54" s="116">
        <v>27</v>
      </c>
      <c r="J54" s="116">
        <v>30</v>
      </c>
      <c r="K54" s="32"/>
    </row>
    <row r="55" spans="1:11" s="33" customFormat="1" ht="11.25" customHeight="1">
      <c r="A55" s="35" t="s">
        <v>43</v>
      </c>
      <c r="B55" s="29"/>
      <c r="C55" s="30">
        <v>26</v>
      </c>
      <c r="D55" s="30">
        <v>57</v>
      </c>
      <c r="E55" s="30">
        <v>114</v>
      </c>
      <c r="F55" s="31"/>
      <c r="G55" s="31"/>
      <c r="H55" s="116">
        <v>0.276</v>
      </c>
      <c r="I55" s="116">
        <v>0.797</v>
      </c>
      <c r="J55" s="116">
        <v>1.442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10</v>
      </c>
      <c r="D58" s="30">
        <v>11</v>
      </c>
      <c r="E58" s="30">
        <v>6</v>
      </c>
      <c r="F58" s="31"/>
      <c r="G58" s="31"/>
      <c r="H58" s="116">
        <v>0.14</v>
      </c>
      <c r="I58" s="116">
        <v>0.132</v>
      </c>
      <c r="J58" s="116">
        <v>0.072</v>
      </c>
      <c r="K58" s="32"/>
    </row>
    <row r="59" spans="1:11" s="42" customFormat="1" ht="11.25" customHeight="1">
      <c r="A59" s="36" t="s">
        <v>47</v>
      </c>
      <c r="B59" s="37"/>
      <c r="C59" s="38">
        <v>2136</v>
      </c>
      <c r="D59" s="38">
        <v>1868</v>
      </c>
      <c r="E59" s="38">
        <v>2120</v>
      </c>
      <c r="F59" s="39">
        <f>IF(D59&gt;0,100*E59/D59,0)</f>
        <v>113.49036402569592</v>
      </c>
      <c r="G59" s="40"/>
      <c r="H59" s="117">
        <v>30.866</v>
      </c>
      <c r="I59" s="118">
        <v>27.929000000000002</v>
      </c>
      <c r="J59" s="118">
        <v>31.514</v>
      </c>
      <c r="K59" s="41">
        <f>IF(I59&gt;0,100*J59/I59,0)</f>
        <v>112.83612016183895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2095</v>
      </c>
      <c r="D61" s="30">
        <v>1977</v>
      </c>
      <c r="E61" s="30">
        <v>1750</v>
      </c>
      <c r="F61" s="31"/>
      <c r="G61" s="31"/>
      <c r="H61" s="116">
        <v>42.948</v>
      </c>
      <c r="I61" s="116">
        <v>48.7</v>
      </c>
      <c r="J61" s="116">
        <v>40.25</v>
      </c>
      <c r="K61" s="32"/>
    </row>
    <row r="62" spans="1:11" s="33" customFormat="1" ht="11.25" customHeight="1">
      <c r="A62" s="35" t="s">
        <v>49</v>
      </c>
      <c r="B62" s="29"/>
      <c r="C62" s="30">
        <v>51</v>
      </c>
      <c r="D62" s="30">
        <v>75</v>
      </c>
      <c r="E62" s="30">
        <v>83</v>
      </c>
      <c r="F62" s="31"/>
      <c r="G62" s="31"/>
      <c r="H62" s="116">
        <v>1.097</v>
      </c>
      <c r="I62" s="116">
        <v>1.575</v>
      </c>
      <c r="J62" s="116">
        <v>1.575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/>
      <c r="I63" s="116"/>
      <c r="J63" s="116"/>
      <c r="K63" s="32"/>
    </row>
    <row r="64" spans="1:11" s="42" customFormat="1" ht="11.25" customHeight="1">
      <c r="A64" s="36" t="s">
        <v>51</v>
      </c>
      <c r="B64" s="37"/>
      <c r="C64" s="38">
        <v>2146</v>
      </c>
      <c r="D64" s="38">
        <v>2052</v>
      </c>
      <c r="E64" s="38">
        <v>1833</v>
      </c>
      <c r="F64" s="39">
        <f>IF(D64&gt;0,100*E64/D64,0)</f>
        <v>89.32748538011695</v>
      </c>
      <c r="G64" s="40"/>
      <c r="H64" s="117">
        <v>44.045</v>
      </c>
      <c r="I64" s="118">
        <v>50.275</v>
      </c>
      <c r="J64" s="118">
        <v>41.825</v>
      </c>
      <c r="K64" s="41">
        <f>IF(I64&gt;0,100*J64/I64,0)</f>
        <v>83.19244157135753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12001</v>
      </c>
      <c r="D66" s="38">
        <v>11049</v>
      </c>
      <c r="E66" s="38">
        <v>13250</v>
      </c>
      <c r="F66" s="39">
        <f>IF(D66&gt;0,100*E66/D66,0)</f>
        <v>119.9203547832383</v>
      </c>
      <c r="G66" s="40"/>
      <c r="H66" s="117">
        <v>213.366</v>
      </c>
      <c r="I66" s="118">
        <v>206.35</v>
      </c>
      <c r="J66" s="118">
        <v>208.25</v>
      </c>
      <c r="K66" s="41">
        <f>IF(I66&gt;0,100*J66/I66,0)</f>
        <v>100.92076568936274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2586</v>
      </c>
      <c r="D68" s="30">
        <v>2327</v>
      </c>
      <c r="E68" s="30">
        <v>2000</v>
      </c>
      <c r="F68" s="31"/>
      <c r="G68" s="31"/>
      <c r="H68" s="116">
        <v>29.946</v>
      </c>
      <c r="I68" s="116">
        <v>28.83</v>
      </c>
      <c r="J68" s="116">
        <v>30</v>
      </c>
      <c r="K68" s="32"/>
    </row>
    <row r="69" spans="1:11" s="33" customFormat="1" ht="11.25" customHeight="1">
      <c r="A69" s="35" t="s">
        <v>54</v>
      </c>
      <c r="B69" s="29"/>
      <c r="C69" s="30"/>
      <c r="D69" s="30">
        <v>1</v>
      </c>
      <c r="E69" s="30">
        <v>1</v>
      </c>
      <c r="F69" s="31"/>
      <c r="G69" s="31"/>
      <c r="H69" s="116"/>
      <c r="I69" s="116">
        <v>0.012</v>
      </c>
      <c r="J69" s="116">
        <v>0.012</v>
      </c>
      <c r="K69" s="32"/>
    </row>
    <row r="70" spans="1:11" s="42" customFormat="1" ht="11.25" customHeight="1">
      <c r="A70" s="36" t="s">
        <v>55</v>
      </c>
      <c r="B70" s="37"/>
      <c r="C70" s="38">
        <v>2586</v>
      </c>
      <c r="D70" s="38">
        <v>2328</v>
      </c>
      <c r="E70" s="38">
        <v>2001</v>
      </c>
      <c r="F70" s="39">
        <f>IF(D70&gt;0,100*E70/D70,0)</f>
        <v>85.95360824742268</v>
      </c>
      <c r="G70" s="40"/>
      <c r="H70" s="117">
        <v>29.946</v>
      </c>
      <c r="I70" s="118">
        <v>28.842</v>
      </c>
      <c r="J70" s="118">
        <v>30.012</v>
      </c>
      <c r="K70" s="41">
        <f>IF(I70&gt;0,100*J70/I70,0)</f>
        <v>104.05658414811732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383</v>
      </c>
      <c r="D72" s="30">
        <v>410</v>
      </c>
      <c r="E72" s="30">
        <v>583</v>
      </c>
      <c r="F72" s="31"/>
      <c r="G72" s="31"/>
      <c r="H72" s="116">
        <v>9.781</v>
      </c>
      <c r="I72" s="116">
        <v>10.39</v>
      </c>
      <c r="J72" s="116">
        <v>14.894</v>
      </c>
      <c r="K72" s="32"/>
    </row>
    <row r="73" spans="1:11" s="33" customFormat="1" ht="11.25" customHeight="1">
      <c r="A73" s="35" t="s">
        <v>57</v>
      </c>
      <c r="B73" s="29"/>
      <c r="C73" s="30">
        <v>475</v>
      </c>
      <c r="D73" s="30">
        <v>350</v>
      </c>
      <c r="E73" s="30">
        <v>340</v>
      </c>
      <c r="F73" s="31"/>
      <c r="G73" s="31"/>
      <c r="H73" s="116">
        <v>18.478</v>
      </c>
      <c r="I73" s="116">
        <v>7.25</v>
      </c>
      <c r="J73" s="116">
        <v>7.25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/>
      <c r="I74" s="116"/>
      <c r="J74" s="116"/>
      <c r="K74" s="32"/>
    </row>
    <row r="75" spans="1:11" s="33" customFormat="1" ht="11.25" customHeight="1">
      <c r="A75" s="35" t="s">
        <v>59</v>
      </c>
      <c r="B75" s="29"/>
      <c r="C75" s="30">
        <v>914</v>
      </c>
      <c r="D75" s="30">
        <v>1325</v>
      </c>
      <c r="E75" s="30">
        <v>1325</v>
      </c>
      <c r="F75" s="31"/>
      <c r="G75" s="31"/>
      <c r="H75" s="116">
        <v>17.65</v>
      </c>
      <c r="I75" s="116">
        <v>25.065</v>
      </c>
      <c r="J75" s="116">
        <v>25.06525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3</v>
      </c>
      <c r="E76" s="30">
        <v>5</v>
      </c>
      <c r="F76" s="31"/>
      <c r="G76" s="31"/>
      <c r="H76" s="116">
        <v>0.082</v>
      </c>
      <c r="I76" s="116">
        <v>0.095</v>
      </c>
      <c r="J76" s="116">
        <v>0.065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/>
      <c r="I78" s="116"/>
      <c r="J78" s="116"/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50</v>
      </c>
      <c r="E79" s="30">
        <v>50</v>
      </c>
      <c r="F79" s="31"/>
      <c r="G79" s="31"/>
      <c r="H79" s="116">
        <v>0.235</v>
      </c>
      <c r="I79" s="116">
        <v>0.6</v>
      </c>
      <c r="J79" s="116">
        <v>0.6</v>
      </c>
      <c r="K79" s="32"/>
    </row>
    <row r="80" spans="1:11" s="42" customFormat="1" ht="11.25" customHeight="1">
      <c r="A80" s="43" t="s">
        <v>64</v>
      </c>
      <c r="B80" s="37"/>
      <c r="C80" s="38">
        <v>1797</v>
      </c>
      <c r="D80" s="38">
        <v>2138</v>
      </c>
      <c r="E80" s="38">
        <v>2303</v>
      </c>
      <c r="F80" s="39">
        <f>IF(D80&gt;0,100*E80/D80,0)</f>
        <v>107.71749298409729</v>
      </c>
      <c r="G80" s="40"/>
      <c r="H80" s="117">
        <v>46.226</v>
      </c>
      <c r="I80" s="118">
        <v>43.4</v>
      </c>
      <c r="J80" s="118">
        <v>47.874249999999996</v>
      </c>
      <c r="K80" s="41">
        <f>IF(I80&gt;0,100*J80/I80,0)</f>
        <v>110.309331797235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26612</v>
      </c>
      <c r="D87" s="53">
        <v>25599</v>
      </c>
      <c r="E87" s="53">
        <v>27607</v>
      </c>
      <c r="F87" s="54">
        <f>IF(D87&gt;0,100*E87/D87,0)</f>
        <v>107.84405640845345</v>
      </c>
      <c r="G87" s="40"/>
      <c r="H87" s="121">
        <v>445.884</v>
      </c>
      <c r="I87" s="122">
        <v>452.1719999999999</v>
      </c>
      <c r="J87" s="122">
        <v>453.83225000000004</v>
      </c>
      <c r="K87" s="54">
        <f>IF(I87&gt;0,100*J87/I87,0)</f>
        <v>100.36717222649791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="70" zoomScaleNormal="70" zoomScalePageLayoutView="0" workbookViewId="0" topLeftCell="A1">
      <selection activeCell="N46" sqref="N46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>
        <v>1</v>
      </c>
      <c r="E9" s="30">
        <v>1</v>
      </c>
      <c r="F9" s="31"/>
      <c r="G9" s="31"/>
      <c r="H9" s="116"/>
      <c r="I9" s="116">
        <v>0.031</v>
      </c>
      <c r="J9" s="116">
        <v>0.032</v>
      </c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>
        <v>1</v>
      </c>
      <c r="E10" s="30">
        <v>1</v>
      </c>
      <c r="F10" s="31"/>
      <c r="G10" s="31"/>
      <c r="H10" s="116">
        <v>0.069</v>
      </c>
      <c r="I10" s="116">
        <v>0.069</v>
      </c>
      <c r="J10" s="116">
        <v>0.067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>
        <v>2</v>
      </c>
      <c r="E13" s="38">
        <v>2</v>
      </c>
      <c r="F13" s="39">
        <f>IF(D13&gt;0,100*E13/D13,0)</f>
        <v>100</v>
      </c>
      <c r="G13" s="40"/>
      <c r="H13" s="117">
        <v>0.069</v>
      </c>
      <c r="I13" s="118">
        <v>0.1</v>
      </c>
      <c r="J13" s="118">
        <v>0.099</v>
      </c>
      <c r="K13" s="41">
        <f>IF(I13&gt;0,100*J13/I13,0)</f>
        <v>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2</v>
      </c>
      <c r="F15" s="39">
        <f>IF(D15&gt;0,100*E15/D15,0)</f>
        <v>200</v>
      </c>
      <c r="G15" s="40"/>
      <c r="H15" s="117">
        <v>0.01</v>
      </c>
      <c r="I15" s="118">
        <v>0.01</v>
      </c>
      <c r="J15" s="118">
        <v>0.02</v>
      </c>
      <c r="K15" s="41">
        <f>IF(I15&gt;0,100*J15/I15,0)</f>
        <v>200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17">
        <v>0.007</v>
      </c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107</v>
      </c>
      <c r="D24" s="38">
        <v>109</v>
      </c>
      <c r="E24" s="38">
        <v>100</v>
      </c>
      <c r="F24" s="39">
        <f>IF(D24&gt;0,100*E24/D24,0)</f>
        <v>91.74311926605505</v>
      </c>
      <c r="G24" s="40"/>
      <c r="H24" s="117">
        <v>5.449</v>
      </c>
      <c r="I24" s="118">
        <v>5.668</v>
      </c>
      <c r="J24" s="118">
        <v>5.2</v>
      </c>
      <c r="K24" s="41">
        <f>IF(I24&gt;0,100*J24/I24,0)</f>
        <v>91.74311926605505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7</v>
      </c>
      <c r="D26" s="38">
        <v>7</v>
      </c>
      <c r="E26" s="38">
        <v>7</v>
      </c>
      <c r="F26" s="39">
        <f>IF(D26&gt;0,100*E26/D26,0)</f>
        <v>100</v>
      </c>
      <c r="G26" s="40"/>
      <c r="H26" s="117">
        <v>0.294</v>
      </c>
      <c r="I26" s="118">
        <v>0.28</v>
      </c>
      <c r="J26" s="118">
        <v>0.28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>
        <v>18</v>
      </c>
      <c r="D30" s="30">
        <v>18</v>
      </c>
      <c r="E30" s="30"/>
      <c r="F30" s="31"/>
      <c r="G30" s="31"/>
      <c r="H30" s="116">
        <v>0.819</v>
      </c>
      <c r="I30" s="116">
        <v>0.819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18</v>
      </c>
      <c r="D31" s="38">
        <v>18</v>
      </c>
      <c r="E31" s="38"/>
      <c r="F31" s="39"/>
      <c r="G31" s="40"/>
      <c r="H31" s="117">
        <v>0.819</v>
      </c>
      <c r="I31" s="118">
        <v>0.819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46</v>
      </c>
      <c r="D33" s="30">
        <v>50</v>
      </c>
      <c r="E33" s="30">
        <v>50</v>
      </c>
      <c r="F33" s="31"/>
      <c r="G33" s="31"/>
      <c r="H33" s="116">
        <v>1.358</v>
      </c>
      <c r="I33" s="116">
        <v>1.3</v>
      </c>
      <c r="J33" s="116">
        <v>1.476</v>
      </c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13</v>
      </c>
      <c r="E34" s="30">
        <v>30</v>
      </c>
      <c r="F34" s="31"/>
      <c r="G34" s="31"/>
      <c r="H34" s="116">
        <v>0.338</v>
      </c>
      <c r="I34" s="116">
        <v>0.33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35</v>
      </c>
      <c r="D35" s="30">
        <v>47</v>
      </c>
      <c r="E35" s="30">
        <v>35</v>
      </c>
      <c r="F35" s="31"/>
      <c r="G35" s="31"/>
      <c r="H35" s="116">
        <v>0.779</v>
      </c>
      <c r="I35" s="116">
        <v>1.1</v>
      </c>
      <c r="J35" s="116">
        <v>0.84</v>
      </c>
      <c r="K35" s="32"/>
    </row>
    <row r="36" spans="1:11" s="33" customFormat="1" ht="11.25" customHeight="1">
      <c r="A36" s="35" t="s">
        <v>28</v>
      </c>
      <c r="B36" s="29"/>
      <c r="C36" s="30">
        <v>68</v>
      </c>
      <c r="D36" s="30">
        <v>68</v>
      </c>
      <c r="E36" s="30">
        <v>45</v>
      </c>
      <c r="F36" s="31"/>
      <c r="G36" s="31"/>
      <c r="H36" s="116">
        <v>1.632</v>
      </c>
      <c r="I36" s="116">
        <v>1.632</v>
      </c>
      <c r="J36" s="116">
        <v>1.08</v>
      </c>
      <c r="K36" s="32"/>
    </row>
    <row r="37" spans="1:11" s="42" customFormat="1" ht="11.25" customHeight="1">
      <c r="A37" s="36" t="s">
        <v>29</v>
      </c>
      <c r="B37" s="37"/>
      <c r="C37" s="38">
        <v>162</v>
      </c>
      <c r="D37" s="38">
        <v>178</v>
      </c>
      <c r="E37" s="38">
        <v>160</v>
      </c>
      <c r="F37" s="39">
        <f>IF(D37&gt;0,100*E37/D37,0)</f>
        <v>89.88764044943821</v>
      </c>
      <c r="G37" s="40"/>
      <c r="H37" s="117">
        <v>4.107</v>
      </c>
      <c r="I37" s="118">
        <v>4.362</v>
      </c>
      <c r="J37" s="118">
        <v>3.396</v>
      </c>
      <c r="K37" s="41">
        <f>IF(I37&gt;0,100*J37/I37,0)</f>
        <v>77.8541953232462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23</v>
      </c>
      <c r="D39" s="38">
        <v>23</v>
      </c>
      <c r="E39" s="38">
        <v>35</v>
      </c>
      <c r="F39" s="39">
        <f>IF(D39&gt;0,100*E39/D39,0)</f>
        <v>152.17391304347825</v>
      </c>
      <c r="G39" s="40"/>
      <c r="H39" s="117">
        <v>0.538</v>
      </c>
      <c r="I39" s="118">
        <v>0.53</v>
      </c>
      <c r="J39" s="118">
        <v>0.87</v>
      </c>
      <c r="K39" s="41">
        <f>IF(I39&gt;0,100*J39/I39,0)</f>
        <v>164.1509433962264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>
        <v>2</v>
      </c>
      <c r="E43" s="30">
        <v>2</v>
      </c>
      <c r="F43" s="31"/>
      <c r="G43" s="31"/>
      <c r="H43" s="116"/>
      <c r="I43" s="116">
        <v>0.024</v>
      </c>
      <c r="J43" s="116">
        <v>0.024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>
        <v>10</v>
      </c>
      <c r="D46" s="30">
        <v>10</v>
      </c>
      <c r="E46" s="30">
        <v>10</v>
      </c>
      <c r="F46" s="31"/>
      <c r="G46" s="31"/>
      <c r="H46" s="116">
        <v>0.15</v>
      </c>
      <c r="I46" s="116">
        <v>0.15</v>
      </c>
      <c r="J46" s="116">
        <v>0.15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>
        <v>10</v>
      </c>
      <c r="D50" s="38">
        <v>12</v>
      </c>
      <c r="E50" s="38">
        <v>12</v>
      </c>
      <c r="F50" s="39">
        <f>IF(D50&gt;0,100*E50/D50,0)</f>
        <v>100</v>
      </c>
      <c r="G50" s="40"/>
      <c r="H50" s="117">
        <v>0.15</v>
      </c>
      <c r="I50" s="118">
        <v>0.174</v>
      </c>
      <c r="J50" s="118">
        <v>0.174</v>
      </c>
      <c r="K50" s="41">
        <f>IF(I50&gt;0,100*J50/I50,0)</f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17">
        <v>0.03</v>
      </c>
      <c r="I52" s="118">
        <v>0.03</v>
      </c>
      <c r="J52" s="118">
        <v>0.03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15</v>
      </c>
      <c r="D54" s="30">
        <v>17</v>
      </c>
      <c r="E54" s="30">
        <v>20</v>
      </c>
      <c r="F54" s="31"/>
      <c r="G54" s="31"/>
      <c r="H54" s="116">
        <v>0.405</v>
      </c>
      <c r="I54" s="116">
        <v>0.451</v>
      </c>
      <c r="J54" s="116">
        <v>0.52</v>
      </c>
      <c r="K54" s="32"/>
    </row>
    <row r="55" spans="1:11" s="33" customFormat="1" ht="11.25" customHeight="1">
      <c r="A55" s="35" t="s">
        <v>43</v>
      </c>
      <c r="B55" s="29"/>
      <c r="C55" s="30">
        <v>50</v>
      </c>
      <c r="D55" s="30">
        <v>39</v>
      </c>
      <c r="E55" s="30">
        <v>39</v>
      </c>
      <c r="F55" s="31"/>
      <c r="G55" s="31"/>
      <c r="H55" s="116">
        <v>1.6</v>
      </c>
      <c r="I55" s="116">
        <v>1.248</v>
      </c>
      <c r="J55" s="116">
        <v>1.248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12</v>
      </c>
      <c r="D58" s="30">
        <v>6</v>
      </c>
      <c r="E58" s="30">
        <v>6</v>
      </c>
      <c r="F58" s="31"/>
      <c r="G58" s="31"/>
      <c r="H58" s="116">
        <v>0.234</v>
      </c>
      <c r="I58" s="116">
        <v>0.144</v>
      </c>
      <c r="J58" s="116">
        <v>0.12</v>
      </c>
      <c r="K58" s="32"/>
    </row>
    <row r="59" spans="1:11" s="42" customFormat="1" ht="11.25" customHeight="1">
      <c r="A59" s="36" t="s">
        <v>47</v>
      </c>
      <c r="B59" s="37"/>
      <c r="C59" s="38">
        <v>77</v>
      </c>
      <c r="D59" s="38">
        <v>62</v>
      </c>
      <c r="E59" s="38">
        <v>65</v>
      </c>
      <c r="F59" s="39">
        <f>IF(D59&gt;0,100*E59/D59,0)</f>
        <v>104.83870967741936</v>
      </c>
      <c r="G59" s="40"/>
      <c r="H59" s="117">
        <v>2.239</v>
      </c>
      <c r="I59" s="118">
        <v>1.843</v>
      </c>
      <c r="J59" s="118">
        <v>1.888</v>
      </c>
      <c r="K59" s="41">
        <f>IF(I59&gt;0,100*J59/I59,0)</f>
        <v>102.44167118827997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73</v>
      </c>
      <c r="D61" s="30">
        <v>85</v>
      </c>
      <c r="E61" s="30">
        <v>85</v>
      </c>
      <c r="F61" s="31"/>
      <c r="G61" s="31"/>
      <c r="H61" s="116">
        <v>4.01</v>
      </c>
      <c r="I61" s="116">
        <v>3.21</v>
      </c>
      <c r="J61" s="116">
        <v>3.2</v>
      </c>
      <c r="K61" s="32"/>
    </row>
    <row r="62" spans="1:11" s="33" customFormat="1" ht="11.25" customHeight="1">
      <c r="A62" s="35" t="s">
        <v>49</v>
      </c>
      <c r="B62" s="29"/>
      <c r="C62" s="30">
        <v>70</v>
      </c>
      <c r="D62" s="30">
        <v>70</v>
      </c>
      <c r="E62" s="30">
        <v>70</v>
      </c>
      <c r="F62" s="31"/>
      <c r="G62" s="31"/>
      <c r="H62" s="116">
        <v>2.002</v>
      </c>
      <c r="I62" s="116">
        <v>2.002</v>
      </c>
      <c r="J62" s="116">
        <v>2.002</v>
      </c>
      <c r="K62" s="32"/>
    </row>
    <row r="63" spans="1:11" s="33" customFormat="1" ht="11.25" customHeight="1">
      <c r="A63" s="35" t="s">
        <v>50</v>
      </c>
      <c r="B63" s="29"/>
      <c r="C63" s="30">
        <v>104</v>
      </c>
      <c r="D63" s="30">
        <v>58</v>
      </c>
      <c r="E63" s="30">
        <v>118</v>
      </c>
      <c r="F63" s="31"/>
      <c r="G63" s="31"/>
      <c r="H63" s="116">
        <v>4.835</v>
      </c>
      <c r="I63" s="116">
        <v>2.68</v>
      </c>
      <c r="J63" s="116">
        <v>5.452</v>
      </c>
      <c r="K63" s="32"/>
    </row>
    <row r="64" spans="1:11" s="42" customFormat="1" ht="11.25" customHeight="1">
      <c r="A64" s="36" t="s">
        <v>51</v>
      </c>
      <c r="B64" s="37"/>
      <c r="C64" s="38">
        <v>247</v>
      </c>
      <c r="D64" s="38">
        <v>213</v>
      </c>
      <c r="E64" s="38">
        <v>273</v>
      </c>
      <c r="F64" s="39">
        <f>IF(D64&gt;0,100*E64/D64,0)</f>
        <v>128.16901408450704</v>
      </c>
      <c r="G64" s="40"/>
      <c r="H64" s="117">
        <v>10.847</v>
      </c>
      <c r="I64" s="118">
        <v>7.8919999999999995</v>
      </c>
      <c r="J64" s="118">
        <v>10.654</v>
      </c>
      <c r="K64" s="41">
        <f>IF(I64&gt;0,100*J64/I64,0)</f>
        <v>134.99746578813992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51</v>
      </c>
      <c r="D66" s="38">
        <v>54</v>
      </c>
      <c r="E66" s="38">
        <v>55</v>
      </c>
      <c r="F66" s="39">
        <f>IF(D66&gt;0,100*E66/D66,0)</f>
        <v>101.85185185185185</v>
      </c>
      <c r="G66" s="40"/>
      <c r="H66" s="117">
        <v>1.866</v>
      </c>
      <c r="I66" s="118">
        <v>2.05</v>
      </c>
      <c r="J66" s="118">
        <v>2.277</v>
      </c>
      <c r="K66" s="41">
        <f>IF(I66&gt;0,100*J66/I66,0)</f>
        <v>111.07317073170734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70</v>
      </c>
      <c r="D68" s="30">
        <v>70</v>
      </c>
      <c r="E68" s="30">
        <v>70</v>
      </c>
      <c r="F68" s="31"/>
      <c r="G68" s="31"/>
      <c r="H68" s="116">
        <v>5.25</v>
      </c>
      <c r="I68" s="116">
        <v>5</v>
      </c>
      <c r="J68" s="116">
        <v>6</v>
      </c>
      <c r="K68" s="32"/>
    </row>
    <row r="69" spans="1:11" s="33" customFormat="1" ht="11.25" customHeight="1">
      <c r="A69" s="35" t="s">
        <v>54</v>
      </c>
      <c r="B69" s="29"/>
      <c r="C69" s="30">
        <v>1</v>
      </c>
      <c r="D69" s="30"/>
      <c r="E69" s="30"/>
      <c r="F69" s="31"/>
      <c r="G69" s="31"/>
      <c r="H69" s="116">
        <v>0.06</v>
      </c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>
        <v>71</v>
      </c>
      <c r="D70" s="38">
        <v>70</v>
      </c>
      <c r="E70" s="38">
        <v>70</v>
      </c>
      <c r="F70" s="39">
        <f>IF(D70&gt;0,100*E70/D70,0)</f>
        <v>100</v>
      </c>
      <c r="G70" s="40"/>
      <c r="H70" s="117">
        <v>5.31</v>
      </c>
      <c r="I70" s="118">
        <v>5</v>
      </c>
      <c r="J70" s="118">
        <v>6</v>
      </c>
      <c r="K70" s="41">
        <f>IF(I70&gt;0,100*J70/I70,0)</f>
        <v>120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2447</v>
      </c>
      <c r="D72" s="30">
        <v>2604</v>
      </c>
      <c r="E72" s="30">
        <v>2300</v>
      </c>
      <c r="F72" s="31"/>
      <c r="G72" s="31"/>
      <c r="H72" s="116">
        <v>188.3</v>
      </c>
      <c r="I72" s="116">
        <v>184.161</v>
      </c>
      <c r="J72" s="116">
        <v>184.161</v>
      </c>
      <c r="K72" s="32"/>
    </row>
    <row r="73" spans="1:11" s="33" customFormat="1" ht="11.25" customHeight="1">
      <c r="A73" s="35" t="s">
        <v>57</v>
      </c>
      <c r="B73" s="29"/>
      <c r="C73" s="30">
        <v>149</v>
      </c>
      <c r="D73" s="30">
        <v>150</v>
      </c>
      <c r="E73" s="30">
        <v>155</v>
      </c>
      <c r="F73" s="31"/>
      <c r="G73" s="31"/>
      <c r="H73" s="116">
        <v>4.3</v>
      </c>
      <c r="I73" s="116">
        <v>4.6</v>
      </c>
      <c r="J73" s="116">
        <v>4.6</v>
      </c>
      <c r="K73" s="32"/>
    </row>
    <row r="74" spans="1:11" s="33" customFormat="1" ht="11.25" customHeight="1">
      <c r="A74" s="35" t="s">
        <v>58</v>
      </c>
      <c r="B74" s="29"/>
      <c r="C74" s="30">
        <v>66</v>
      </c>
      <c r="D74" s="30">
        <v>70</v>
      </c>
      <c r="E74" s="30">
        <v>65</v>
      </c>
      <c r="F74" s="31"/>
      <c r="G74" s="31"/>
      <c r="H74" s="116">
        <v>1.815</v>
      </c>
      <c r="I74" s="116">
        <v>1.925</v>
      </c>
      <c r="J74" s="116">
        <v>1.787</v>
      </c>
      <c r="K74" s="32"/>
    </row>
    <row r="75" spans="1:11" s="33" customFormat="1" ht="11.25" customHeight="1">
      <c r="A75" s="35" t="s">
        <v>59</v>
      </c>
      <c r="B75" s="29"/>
      <c r="C75" s="30">
        <v>96</v>
      </c>
      <c r="D75" s="30">
        <v>96</v>
      </c>
      <c r="E75" s="30">
        <v>96</v>
      </c>
      <c r="F75" s="31"/>
      <c r="G75" s="31"/>
      <c r="H75" s="116">
        <v>4.041</v>
      </c>
      <c r="I75" s="116">
        <v>4.04064</v>
      </c>
      <c r="J75" s="116">
        <v>3.9141399999999997</v>
      </c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13</v>
      </c>
      <c r="E76" s="30">
        <v>7</v>
      </c>
      <c r="F76" s="31"/>
      <c r="G76" s="31"/>
      <c r="H76" s="116">
        <v>0.27</v>
      </c>
      <c r="I76" s="116">
        <v>0.338</v>
      </c>
      <c r="J76" s="116">
        <v>0.189</v>
      </c>
      <c r="K76" s="32"/>
    </row>
    <row r="77" spans="1:11" s="33" customFormat="1" ht="11.25" customHeight="1">
      <c r="A77" s="35" t="s">
        <v>61</v>
      </c>
      <c r="B77" s="29"/>
      <c r="C77" s="30">
        <v>47</v>
      </c>
      <c r="D77" s="30">
        <v>1</v>
      </c>
      <c r="E77" s="30">
        <v>20</v>
      </c>
      <c r="F77" s="31"/>
      <c r="G77" s="31"/>
      <c r="H77" s="116">
        <v>1.402</v>
      </c>
      <c r="I77" s="116">
        <v>0.03</v>
      </c>
      <c r="J77" s="116">
        <v>0.4</v>
      </c>
      <c r="K77" s="32"/>
    </row>
    <row r="78" spans="1:11" s="33" customFormat="1" ht="11.25" customHeight="1">
      <c r="A78" s="35" t="s">
        <v>62</v>
      </c>
      <c r="B78" s="29"/>
      <c r="C78" s="30">
        <v>139</v>
      </c>
      <c r="D78" s="30">
        <v>140</v>
      </c>
      <c r="E78" s="30">
        <v>130</v>
      </c>
      <c r="F78" s="31"/>
      <c r="G78" s="31"/>
      <c r="H78" s="116">
        <v>7.923</v>
      </c>
      <c r="I78" s="116">
        <v>7.98</v>
      </c>
      <c r="J78" s="116">
        <v>7.41</v>
      </c>
      <c r="K78" s="32"/>
    </row>
    <row r="79" spans="1:11" s="33" customFormat="1" ht="11.25" customHeight="1">
      <c r="A79" s="35" t="s">
        <v>63</v>
      </c>
      <c r="B79" s="29"/>
      <c r="C79" s="30">
        <v>20</v>
      </c>
      <c r="D79" s="30">
        <v>20</v>
      </c>
      <c r="E79" s="30">
        <v>20</v>
      </c>
      <c r="F79" s="31"/>
      <c r="G79" s="31"/>
      <c r="H79" s="116">
        <v>0.975</v>
      </c>
      <c r="I79" s="116">
        <v>0.965</v>
      </c>
      <c r="J79" s="116">
        <v>1</v>
      </c>
      <c r="K79" s="32"/>
    </row>
    <row r="80" spans="1:11" s="42" customFormat="1" ht="11.25" customHeight="1">
      <c r="A80" s="43" t="s">
        <v>64</v>
      </c>
      <c r="B80" s="37"/>
      <c r="C80" s="38">
        <v>2974</v>
      </c>
      <c r="D80" s="38">
        <v>3094</v>
      </c>
      <c r="E80" s="38">
        <v>2793</v>
      </c>
      <c r="F80" s="39">
        <f>IF(D80&gt;0,100*E80/D80,0)</f>
        <v>90.27149321266968</v>
      </c>
      <c r="G80" s="40"/>
      <c r="H80" s="117">
        <v>209.026</v>
      </c>
      <c r="I80" s="118">
        <v>204.03964</v>
      </c>
      <c r="J80" s="118">
        <v>203.46114</v>
      </c>
      <c r="K80" s="41">
        <f>IF(I80&gt;0,100*J80/I80,0)</f>
        <v>99.71647666110371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54</v>
      </c>
      <c r="D82" s="30">
        <v>54</v>
      </c>
      <c r="E82" s="30">
        <v>53</v>
      </c>
      <c r="F82" s="31"/>
      <c r="G82" s="31"/>
      <c r="H82" s="116">
        <v>2.003</v>
      </c>
      <c r="I82" s="116">
        <v>2.003</v>
      </c>
      <c r="J82" s="116">
        <v>2.003</v>
      </c>
      <c r="K82" s="32"/>
    </row>
    <row r="83" spans="1:11" s="33" customFormat="1" ht="11.25" customHeight="1">
      <c r="A83" s="35" t="s">
        <v>66</v>
      </c>
      <c r="B83" s="29"/>
      <c r="C83" s="30">
        <v>31</v>
      </c>
      <c r="D83" s="30">
        <v>25</v>
      </c>
      <c r="E83" s="30">
        <v>30</v>
      </c>
      <c r="F83" s="31"/>
      <c r="G83" s="31"/>
      <c r="H83" s="116">
        <v>1.776</v>
      </c>
      <c r="I83" s="116">
        <v>1.8</v>
      </c>
      <c r="J83" s="116">
        <v>1.8</v>
      </c>
      <c r="K83" s="32"/>
    </row>
    <row r="84" spans="1:11" s="42" customFormat="1" ht="11.25" customHeight="1">
      <c r="A84" s="36" t="s">
        <v>67</v>
      </c>
      <c r="B84" s="37"/>
      <c r="C84" s="38">
        <v>85</v>
      </c>
      <c r="D84" s="38">
        <v>79</v>
      </c>
      <c r="E84" s="38">
        <v>83</v>
      </c>
      <c r="F84" s="39">
        <f>IF(D84&gt;0,100*E84/D84,0)</f>
        <v>105.0632911392405</v>
      </c>
      <c r="G84" s="40"/>
      <c r="H84" s="117">
        <v>3.779</v>
      </c>
      <c r="I84" s="118">
        <v>3.803</v>
      </c>
      <c r="J84" s="118">
        <v>3.803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3836</v>
      </c>
      <c r="D87" s="53">
        <v>3923</v>
      </c>
      <c r="E87" s="53">
        <v>3658</v>
      </c>
      <c r="F87" s="54">
        <f>IF(D87&gt;0,100*E87/D87,0)</f>
        <v>93.24496558756054</v>
      </c>
      <c r="G87" s="40"/>
      <c r="H87" s="121">
        <v>244.54</v>
      </c>
      <c r="I87" s="122">
        <v>236.60064</v>
      </c>
      <c r="J87" s="122">
        <v>238.15214</v>
      </c>
      <c r="K87" s="54">
        <f>IF(I87&gt;0,100*J87/I87,0)</f>
        <v>100.6557463242703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="70" zoomScaleNormal="70" zoomScalePageLayoutView="0" workbookViewId="0" topLeftCell="A1">
      <selection activeCell="E7" sqref="E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/>
      <c r="F7" s="22" t="str">
        <f>CONCATENATE(D6,"=100")</f>
        <v>2016=100</v>
      </c>
      <c r="G7" s="23"/>
      <c r="H7" s="20" t="s">
        <v>256</v>
      </c>
      <c r="I7" s="21" t="s">
        <v>7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30</v>
      </c>
      <c r="E9" s="30">
        <v>30</v>
      </c>
      <c r="F9" s="31"/>
      <c r="G9" s="31"/>
      <c r="H9" s="116">
        <v>0.814</v>
      </c>
      <c r="I9" s="116">
        <v>0.789</v>
      </c>
      <c r="J9" s="116">
        <v>0.665</v>
      </c>
      <c r="K9" s="32"/>
    </row>
    <row r="10" spans="1:11" s="33" customFormat="1" ht="11.25" customHeight="1">
      <c r="A10" s="35" t="s">
        <v>9</v>
      </c>
      <c r="B10" s="29"/>
      <c r="C10" s="30">
        <v>23</v>
      </c>
      <c r="D10" s="30">
        <v>23</v>
      </c>
      <c r="E10" s="30">
        <v>23</v>
      </c>
      <c r="F10" s="31"/>
      <c r="G10" s="31"/>
      <c r="H10" s="116">
        <v>0.604</v>
      </c>
      <c r="I10" s="116">
        <v>0.601</v>
      </c>
      <c r="J10" s="116">
        <v>0.53</v>
      </c>
      <c r="K10" s="32"/>
    </row>
    <row r="11" spans="1:11" s="33" customFormat="1" ht="11.25" customHeight="1">
      <c r="A11" s="28" t="s">
        <v>10</v>
      </c>
      <c r="B11" s="29"/>
      <c r="C11" s="30">
        <v>21</v>
      </c>
      <c r="D11" s="30">
        <v>21</v>
      </c>
      <c r="E11" s="30">
        <v>21</v>
      </c>
      <c r="F11" s="31"/>
      <c r="G11" s="31"/>
      <c r="H11" s="116">
        <v>0.551</v>
      </c>
      <c r="I11" s="116">
        <v>0.55</v>
      </c>
      <c r="J11" s="116">
        <v>0.45</v>
      </c>
      <c r="K11" s="32"/>
    </row>
    <row r="12" spans="1:11" s="33" customFormat="1" ht="11.25" customHeight="1">
      <c r="A12" s="35" t="s">
        <v>11</v>
      </c>
      <c r="B12" s="29"/>
      <c r="C12" s="30">
        <v>47</v>
      </c>
      <c r="D12" s="30">
        <v>44</v>
      </c>
      <c r="E12" s="30">
        <v>45</v>
      </c>
      <c r="F12" s="31"/>
      <c r="G12" s="31"/>
      <c r="H12" s="116">
        <v>1.127</v>
      </c>
      <c r="I12" s="116">
        <v>1.093</v>
      </c>
      <c r="J12" s="116">
        <v>1.08</v>
      </c>
      <c r="K12" s="32"/>
    </row>
    <row r="13" spans="1:11" s="42" customFormat="1" ht="11.25" customHeight="1">
      <c r="A13" s="36" t="s">
        <v>12</v>
      </c>
      <c r="B13" s="37"/>
      <c r="C13" s="38">
        <v>122</v>
      </c>
      <c r="D13" s="38">
        <v>118</v>
      </c>
      <c r="E13" s="38">
        <v>119</v>
      </c>
      <c r="F13" s="39">
        <f>IF(D13&gt;0,100*E13/D13,0)</f>
        <v>100.84745762711864</v>
      </c>
      <c r="G13" s="40"/>
      <c r="H13" s="117">
        <v>3.096</v>
      </c>
      <c r="I13" s="118">
        <v>3.0330000000000004</v>
      </c>
      <c r="J13" s="118">
        <v>2.725</v>
      </c>
      <c r="K13" s="41">
        <f>IF(I13&gt;0,100*J13/I13,0)</f>
        <v>89.84503791625453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3</v>
      </c>
      <c r="D15" s="38">
        <v>3</v>
      </c>
      <c r="E15" s="38">
        <v>3</v>
      </c>
      <c r="F15" s="39">
        <f>IF(D15&gt;0,100*E15/D15,0)</f>
        <v>100</v>
      </c>
      <c r="G15" s="40"/>
      <c r="H15" s="117">
        <v>0.03</v>
      </c>
      <c r="I15" s="118">
        <v>0.03</v>
      </c>
      <c r="J15" s="118">
        <v>0.03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17">
        <v>0.024</v>
      </c>
      <c r="I17" s="118">
        <v>0.024</v>
      </c>
      <c r="J17" s="118">
        <v>0.024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17</v>
      </c>
      <c r="D19" s="30">
        <v>17</v>
      </c>
      <c r="E19" s="30">
        <v>11</v>
      </c>
      <c r="F19" s="31"/>
      <c r="G19" s="31"/>
      <c r="H19" s="116">
        <v>1.025</v>
      </c>
      <c r="I19" s="116">
        <v>0.729</v>
      </c>
      <c r="J19" s="116">
        <v>0.638</v>
      </c>
      <c r="K19" s="32"/>
    </row>
    <row r="20" spans="1:11" s="33" customFormat="1" ht="11.25" customHeight="1">
      <c r="A20" s="35" t="s">
        <v>16</v>
      </c>
      <c r="B20" s="29"/>
      <c r="C20" s="30">
        <v>14</v>
      </c>
      <c r="D20" s="30">
        <v>14</v>
      </c>
      <c r="E20" s="30">
        <v>14</v>
      </c>
      <c r="F20" s="31"/>
      <c r="G20" s="31"/>
      <c r="H20" s="116">
        <v>0.292</v>
      </c>
      <c r="I20" s="116">
        <v>0.285</v>
      </c>
      <c r="J20" s="116"/>
      <c r="K20" s="32"/>
    </row>
    <row r="21" spans="1:11" s="33" customFormat="1" ht="11.25" customHeight="1">
      <c r="A21" s="35" t="s">
        <v>17</v>
      </c>
      <c r="B21" s="29"/>
      <c r="C21" s="30">
        <v>12</v>
      </c>
      <c r="D21" s="30">
        <v>12</v>
      </c>
      <c r="E21" s="30">
        <v>12</v>
      </c>
      <c r="F21" s="31"/>
      <c r="G21" s="31"/>
      <c r="H21" s="116">
        <v>0.222</v>
      </c>
      <c r="I21" s="116">
        <v>0.215</v>
      </c>
      <c r="J21" s="116"/>
      <c r="K21" s="32"/>
    </row>
    <row r="22" spans="1:11" s="42" customFormat="1" ht="11.25" customHeight="1">
      <c r="A22" s="36" t="s">
        <v>18</v>
      </c>
      <c r="B22" s="37"/>
      <c r="C22" s="38">
        <v>43</v>
      </c>
      <c r="D22" s="38">
        <v>43</v>
      </c>
      <c r="E22" s="38">
        <v>37</v>
      </c>
      <c r="F22" s="39">
        <f>IF(D22&gt;0,100*E22/D22,0)</f>
        <v>86.04651162790698</v>
      </c>
      <c r="G22" s="40"/>
      <c r="H22" s="117">
        <v>1.539</v>
      </c>
      <c r="I22" s="118">
        <v>1.229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13</v>
      </c>
      <c r="D24" s="38">
        <v>12</v>
      </c>
      <c r="E24" s="38">
        <v>10</v>
      </c>
      <c r="F24" s="39">
        <f>IF(D24&gt;0,100*E24/D24,0)</f>
        <v>83.33333333333333</v>
      </c>
      <c r="G24" s="40"/>
      <c r="H24" s="117">
        <v>1.029</v>
      </c>
      <c r="I24" s="118">
        <v>0.85</v>
      </c>
      <c r="J24" s="118">
        <v>0.792</v>
      </c>
      <c r="K24" s="41">
        <f>IF(I24&gt;0,100*J24/I24,0)</f>
        <v>93.1764705882353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108</v>
      </c>
      <c r="D26" s="38">
        <v>110</v>
      </c>
      <c r="E26" s="38">
        <v>110</v>
      </c>
      <c r="F26" s="39">
        <f>IF(D26&gt;0,100*E26/D26,0)</f>
        <v>100</v>
      </c>
      <c r="G26" s="40"/>
      <c r="H26" s="117">
        <v>10.606</v>
      </c>
      <c r="I26" s="118">
        <v>10.5</v>
      </c>
      <c r="J26" s="118">
        <v>10.4</v>
      </c>
      <c r="K26" s="41">
        <f>IF(I26&gt;0,100*J26/I26,0)</f>
        <v>99.04761904761905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>
        <v>1</v>
      </c>
      <c r="E30" s="30">
        <v>1</v>
      </c>
      <c r="F30" s="31"/>
      <c r="G30" s="31"/>
      <c r="H30" s="116"/>
      <c r="I30" s="116">
        <v>0.031</v>
      </c>
      <c r="J30" s="116">
        <v>0.031</v>
      </c>
      <c r="K30" s="32"/>
    </row>
    <row r="31" spans="1:11" s="42" customFormat="1" ht="11.25" customHeight="1">
      <c r="A31" s="43" t="s">
        <v>24</v>
      </c>
      <c r="B31" s="37"/>
      <c r="C31" s="38"/>
      <c r="D31" s="38">
        <v>1</v>
      </c>
      <c r="E31" s="38">
        <v>1</v>
      </c>
      <c r="F31" s="39">
        <f>IF(D31&gt;0,100*E31/D31,0)</f>
        <v>100</v>
      </c>
      <c r="G31" s="40"/>
      <c r="H31" s="117"/>
      <c r="I31" s="118">
        <v>0.031</v>
      </c>
      <c r="J31" s="118">
        <v>0.031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64</v>
      </c>
      <c r="D33" s="30">
        <v>60</v>
      </c>
      <c r="E33" s="30">
        <v>60</v>
      </c>
      <c r="F33" s="31"/>
      <c r="G33" s="31"/>
      <c r="H33" s="116">
        <v>1.18</v>
      </c>
      <c r="I33" s="116">
        <v>1.1</v>
      </c>
      <c r="J33" s="116">
        <v>1.1</v>
      </c>
      <c r="K33" s="32"/>
    </row>
    <row r="34" spans="1:11" s="33" customFormat="1" ht="11.25" customHeight="1">
      <c r="A34" s="35" t="s">
        <v>26</v>
      </c>
      <c r="B34" s="29"/>
      <c r="C34" s="30">
        <v>6</v>
      </c>
      <c r="D34" s="30">
        <v>6</v>
      </c>
      <c r="E34" s="30">
        <v>6</v>
      </c>
      <c r="F34" s="31"/>
      <c r="G34" s="31"/>
      <c r="H34" s="116">
        <v>0.137</v>
      </c>
      <c r="I34" s="116">
        <v>0.13</v>
      </c>
      <c r="J34" s="116">
        <v>0.13</v>
      </c>
      <c r="K34" s="32"/>
    </row>
    <row r="35" spans="1:11" s="33" customFormat="1" ht="11.25" customHeight="1">
      <c r="A35" s="35" t="s">
        <v>27</v>
      </c>
      <c r="B35" s="29"/>
      <c r="C35" s="30">
        <v>5</v>
      </c>
      <c r="D35" s="30">
        <v>6</v>
      </c>
      <c r="E35" s="30">
        <v>6</v>
      </c>
      <c r="F35" s="31"/>
      <c r="G35" s="31"/>
      <c r="H35" s="116">
        <v>0.08</v>
      </c>
      <c r="I35" s="116">
        <v>0.115</v>
      </c>
      <c r="J35" s="116">
        <v>0.115</v>
      </c>
      <c r="K35" s="32"/>
    </row>
    <row r="36" spans="1:11" s="33" customFormat="1" ht="11.25" customHeight="1">
      <c r="A36" s="35" t="s">
        <v>28</v>
      </c>
      <c r="B36" s="29"/>
      <c r="C36" s="30">
        <v>16</v>
      </c>
      <c r="D36" s="30">
        <v>16</v>
      </c>
      <c r="E36" s="30">
        <v>16</v>
      </c>
      <c r="F36" s="31"/>
      <c r="G36" s="31"/>
      <c r="H36" s="116">
        <v>0.256</v>
      </c>
      <c r="I36" s="116">
        <v>0.256</v>
      </c>
      <c r="J36" s="116">
        <v>0.288</v>
      </c>
      <c r="K36" s="32"/>
    </row>
    <row r="37" spans="1:11" s="42" customFormat="1" ht="11.25" customHeight="1">
      <c r="A37" s="36" t="s">
        <v>29</v>
      </c>
      <c r="B37" s="37"/>
      <c r="C37" s="38">
        <v>91</v>
      </c>
      <c r="D37" s="38">
        <v>88</v>
      </c>
      <c r="E37" s="38">
        <v>88</v>
      </c>
      <c r="F37" s="39">
        <f>IF(D37&gt;0,100*E37/D37,0)</f>
        <v>100</v>
      </c>
      <c r="G37" s="40"/>
      <c r="H37" s="117">
        <v>1.653</v>
      </c>
      <c r="I37" s="118">
        <v>1.601</v>
      </c>
      <c r="J37" s="118">
        <v>1.633</v>
      </c>
      <c r="K37" s="41">
        <f>IF(I37&gt;0,100*J37/I37,0)</f>
        <v>101.99875078076204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75</v>
      </c>
      <c r="D39" s="38">
        <v>75</v>
      </c>
      <c r="E39" s="38">
        <v>70</v>
      </c>
      <c r="F39" s="39">
        <f>IF(D39&gt;0,100*E39/D39,0)</f>
        <v>93.33333333333333</v>
      </c>
      <c r="G39" s="40"/>
      <c r="H39" s="117">
        <v>1.284</v>
      </c>
      <c r="I39" s="118">
        <v>1.28</v>
      </c>
      <c r="J39" s="118">
        <v>1.2</v>
      </c>
      <c r="K39" s="41">
        <f>IF(I39&gt;0,100*J39/I39,0)</f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242</v>
      </c>
      <c r="D41" s="30">
        <v>146</v>
      </c>
      <c r="E41" s="30"/>
      <c r="F41" s="31"/>
      <c r="G41" s="31"/>
      <c r="H41" s="116">
        <v>16.94</v>
      </c>
      <c r="I41" s="116">
        <v>10.22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34</v>
      </c>
      <c r="D42" s="30">
        <v>30</v>
      </c>
      <c r="E42" s="30"/>
      <c r="F42" s="31"/>
      <c r="G42" s="31"/>
      <c r="H42" s="116">
        <v>2.55</v>
      </c>
      <c r="I42" s="116">
        <v>2.775</v>
      </c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7</v>
      </c>
      <c r="E45" s="30"/>
      <c r="F45" s="31"/>
      <c r="G45" s="31"/>
      <c r="H45" s="116">
        <v>0.147</v>
      </c>
      <c r="I45" s="116">
        <v>0.168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1062</v>
      </c>
      <c r="D46" s="30">
        <v>1140</v>
      </c>
      <c r="E46" s="30"/>
      <c r="F46" s="31"/>
      <c r="G46" s="31"/>
      <c r="H46" s="116">
        <v>69.03</v>
      </c>
      <c r="I46" s="116">
        <v>79.8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44</v>
      </c>
      <c r="D47" s="30">
        <v>48</v>
      </c>
      <c r="E47" s="30">
        <v>48</v>
      </c>
      <c r="F47" s="31"/>
      <c r="G47" s="31"/>
      <c r="H47" s="116">
        <v>2.332</v>
      </c>
      <c r="I47" s="116">
        <v>2.592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1288</v>
      </c>
      <c r="D48" s="30">
        <v>1300</v>
      </c>
      <c r="E48" s="30"/>
      <c r="F48" s="31"/>
      <c r="G48" s="31"/>
      <c r="H48" s="116">
        <v>95.55</v>
      </c>
      <c r="I48" s="116">
        <v>97.5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17</v>
      </c>
      <c r="D49" s="30">
        <v>20</v>
      </c>
      <c r="E49" s="30">
        <v>20</v>
      </c>
      <c r="F49" s="31"/>
      <c r="G49" s="31"/>
      <c r="H49" s="116">
        <v>1.105</v>
      </c>
      <c r="I49" s="116">
        <v>1.3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2694</v>
      </c>
      <c r="D50" s="38">
        <v>2691</v>
      </c>
      <c r="E50" s="38"/>
      <c r="F50" s="39"/>
      <c r="G50" s="40"/>
      <c r="H50" s="117">
        <v>187.65399999999997</v>
      </c>
      <c r="I50" s="118">
        <v>194.355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7</v>
      </c>
      <c r="D52" s="38">
        <v>7</v>
      </c>
      <c r="E52" s="38">
        <v>7</v>
      </c>
      <c r="F52" s="39">
        <f>IF(D52&gt;0,100*E52/D52,0)</f>
        <v>100</v>
      </c>
      <c r="G52" s="40"/>
      <c r="H52" s="117">
        <v>0.21</v>
      </c>
      <c r="I52" s="118">
        <v>0.21</v>
      </c>
      <c r="J52" s="118">
        <v>0.21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175</v>
      </c>
      <c r="D54" s="30">
        <v>230</v>
      </c>
      <c r="E54" s="30">
        <v>220</v>
      </c>
      <c r="F54" s="31"/>
      <c r="G54" s="31"/>
      <c r="H54" s="116">
        <v>9.1</v>
      </c>
      <c r="I54" s="116">
        <v>11.96</v>
      </c>
      <c r="J54" s="116">
        <v>12.1</v>
      </c>
      <c r="K54" s="32"/>
    </row>
    <row r="55" spans="1:11" s="33" customFormat="1" ht="11.25" customHeight="1">
      <c r="A55" s="35" t="s">
        <v>43</v>
      </c>
      <c r="B55" s="29"/>
      <c r="C55" s="30">
        <v>4</v>
      </c>
      <c r="D55" s="30">
        <v>5</v>
      </c>
      <c r="E55" s="30">
        <v>4</v>
      </c>
      <c r="F55" s="31"/>
      <c r="G55" s="31"/>
      <c r="H55" s="116">
        <v>0.16</v>
      </c>
      <c r="I55" s="116">
        <v>0.16</v>
      </c>
      <c r="J55" s="116">
        <v>0.16</v>
      </c>
      <c r="K55" s="32"/>
    </row>
    <row r="56" spans="1:11" s="33" customFormat="1" ht="11.25" customHeight="1">
      <c r="A56" s="35" t="s">
        <v>44</v>
      </c>
      <c r="B56" s="29"/>
      <c r="C56" s="30">
        <v>2</v>
      </c>
      <c r="D56" s="30">
        <v>3</v>
      </c>
      <c r="E56" s="30">
        <v>6</v>
      </c>
      <c r="F56" s="31"/>
      <c r="G56" s="31"/>
      <c r="H56" s="116">
        <v>0.12</v>
      </c>
      <c r="I56" s="116">
        <v>0.14</v>
      </c>
      <c r="J56" s="116">
        <v>0.2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>
        <v>114</v>
      </c>
      <c r="D58" s="30">
        <v>104</v>
      </c>
      <c r="E58" s="30">
        <v>96</v>
      </c>
      <c r="F58" s="31"/>
      <c r="G58" s="31"/>
      <c r="H58" s="116">
        <v>4.617</v>
      </c>
      <c r="I58" s="116">
        <v>3.432</v>
      </c>
      <c r="J58" s="116">
        <v>4.608</v>
      </c>
      <c r="K58" s="32"/>
    </row>
    <row r="59" spans="1:11" s="42" customFormat="1" ht="11.25" customHeight="1">
      <c r="A59" s="36" t="s">
        <v>47</v>
      </c>
      <c r="B59" s="37"/>
      <c r="C59" s="38">
        <v>295</v>
      </c>
      <c r="D59" s="38">
        <v>342</v>
      </c>
      <c r="E59" s="38">
        <v>326</v>
      </c>
      <c r="F59" s="39">
        <f>IF(D59&gt;0,100*E59/D59,0)</f>
        <v>95.32163742690058</v>
      </c>
      <c r="G59" s="40"/>
      <c r="H59" s="117">
        <v>13.997</v>
      </c>
      <c r="I59" s="118">
        <v>15.692000000000002</v>
      </c>
      <c r="J59" s="118">
        <v>17.067999999999998</v>
      </c>
      <c r="K59" s="41">
        <f>IF(I59&gt;0,100*J59/I59,0)</f>
        <v>108.76879938822327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157</v>
      </c>
      <c r="D61" s="30">
        <v>120</v>
      </c>
      <c r="E61" s="30">
        <v>120</v>
      </c>
      <c r="F61" s="31"/>
      <c r="G61" s="31"/>
      <c r="H61" s="116">
        <v>9.106</v>
      </c>
      <c r="I61" s="116">
        <v>7.8</v>
      </c>
      <c r="J61" s="116">
        <v>7.8</v>
      </c>
      <c r="K61" s="32"/>
    </row>
    <row r="62" spans="1:11" s="33" customFormat="1" ht="11.25" customHeight="1">
      <c r="A62" s="35" t="s">
        <v>49</v>
      </c>
      <c r="B62" s="29"/>
      <c r="C62" s="30">
        <v>12</v>
      </c>
      <c r="D62" s="30">
        <v>12</v>
      </c>
      <c r="E62" s="30">
        <v>12</v>
      </c>
      <c r="F62" s="31"/>
      <c r="G62" s="31"/>
      <c r="H62" s="116">
        <v>0.3</v>
      </c>
      <c r="I62" s="116">
        <v>0.3</v>
      </c>
      <c r="J62" s="116">
        <v>0.3</v>
      </c>
      <c r="K62" s="32"/>
    </row>
    <row r="63" spans="1:11" s="33" customFormat="1" ht="11.25" customHeight="1">
      <c r="A63" s="35" t="s">
        <v>50</v>
      </c>
      <c r="B63" s="29"/>
      <c r="C63" s="30">
        <v>12</v>
      </c>
      <c r="D63" s="30">
        <v>12</v>
      </c>
      <c r="E63" s="30">
        <v>10</v>
      </c>
      <c r="F63" s="31"/>
      <c r="G63" s="31"/>
      <c r="H63" s="116">
        <v>0.6</v>
      </c>
      <c r="I63" s="116">
        <v>0.5</v>
      </c>
      <c r="J63" s="116">
        <v>0.45</v>
      </c>
      <c r="K63" s="32"/>
    </row>
    <row r="64" spans="1:11" s="42" customFormat="1" ht="11.25" customHeight="1">
      <c r="A64" s="36" t="s">
        <v>51</v>
      </c>
      <c r="B64" s="37"/>
      <c r="C64" s="38">
        <v>181</v>
      </c>
      <c r="D64" s="38">
        <v>144</v>
      </c>
      <c r="E64" s="38">
        <v>142</v>
      </c>
      <c r="F64" s="39">
        <f>IF(D64&gt;0,100*E64/D64,0)</f>
        <v>98.61111111111111</v>
      </c>
      <c r="G64" s="40"/>
      <c r="H64" s="117">
        <v>10.006</v>
      </c>
      <c r="I64" s="118">
        <v>8.6</v>
      </c>
      <c r="J64" s="118">
        <v>8.55</v>
      </c>
      <c r="K64" s="41">
        <f>IF(I64&gt;0,100*J64/I64,0)</f>
        <v>99.41860465116281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21</v>
      </c>
      <c r="D66" s="38">
        <v>10</v>
      </c>
      <c r="E66" s="38">
        <v>10</v>
      </c>
      <c r="F66" s="39">
        <f>IF(D66&gt;0,100*E66/D66,0)</f>
        <v>100</v>
      </c>
      <c r="G66" s="40"/>
      <c r="H66" s="117">
        <v>0.809</v>
      </c>
      <c r="I66" s="118">
        <v>0.3</v>
      </c>
      <c r="J66" s="118">
        <v>0.245</v>
      </c>
      <c r="K66" s="41">
        <f>IF(I66&gt;0,100*J66/I66,0)</f>
        <v>81.66666666666667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/>
      <c r="I72" s="116"/>
      <c r="J72" s="116"/>
      <c r="K72" s="32"/>
    </row>
    <row r="73" spans="1:11" s="33" customFormat="1" ht="11.25" customHeight="1">
      <c r="A73" s="35" t="s">
        <v>57</v>
      </c>
      <c r="B73" s="29"/>
      <c r="C73" s="30">
        <v>1800</v>
      </c>
      <c r="D73" s="30">
        <v>1800</v>
      </c>
      <c r="E73" s="30">
        <v>1800</v>
      </c>
      <c r="F73" s="31"/>
      <c r="G73" s="31"/>
      <c r="H73" s="116">
        <v>117</v>
      </c>
      <c r="I73" s="116">
        <v>117.1</v>
      </c>
      <c r="J73" s="116">
        <v>117.5</v>
      </c>
      <c r="K73" s="32"/>
    </row>
    <row r="74" spans="1:11" s="33" customFormat="1" ht="11.25" customHeight="1">
      <c r="A74" s="35" t="s">
        <v>58</v>
      </c>
      <c r="B74" s="29"/>
      <c r="C74" s="30">
        <v>171</v>
      </c>
      <c r="D74" s="30">
        <v>175</v>
      </c>
      <c r="E74" s="30">
        <v>180</v>
      </c>
      <c r="F74" s="31"/>
      <c r="G74" s="31"/>
      <c r="H74" s="116">
        <v>6.84</v>
      </c>
      <c r="I74" s="116">
        <v>6.3</v>
      </c>
      <c r="J74" s="116">
        <v>5.6</v>
      </c>
      <c r="K74" s="32"/>
    </row>
    <row r="75" spans="1:11" s="33" customFormat="1" ht="11.25" customHeight="1">
      <c r="A75" s="35" t="s">
        <v>59</v>
      </c>
      <c r="B75" s="29"/>
      <c r="C75" s="30">
        <v>9</v>
      </c>
      <c r="D75" s="30">
        <v>9</v>
      </c>
      <c r="E75" s="30">
        <v>9</v>
      </c>
      <c r="F75" s="31"/>
      <c r="G75" s="31"/>
      <c r="H75" s="116">
        <v>0.36</v>
      </c>
      <c r="I75" s="116">
        <v>0.36</v>
      </c>
      <c r="J75" s="116">
        <v>0.36</v>
      </c>
      <c r="K75" s="32"/>
    </row>
    <row r="76" spans="1:11" s="33" customFormat="1" ht="11.25" customHeight="1">
      <c r="A76" s="35" t="s">
        <v>60</v>
      </c>
      <c r="B76" s="29"/>
      <c r="C76" s="30">
        <v>42</v>
      </c>
      <c r="D76" s="30">
        <v>35</v>
      </c>
      <c r="E76" s="30">
        <v>30</v>
      </c>
      <c r="F76" s="31"/>
      <c r="G76" s="31"/>
      <c r="H76" s="116">
        <v>3.36</v>
      </c>
      <c r="I76" s="116">
        <v>1.838</v>
      </c>
      <c r="J76" s="116">
        <v>1.82</v>
      </c>
      <c r="K76" s="32"/>
    </row>
    <row r="77" spans="1:11" s="33" customFormat="1" ht="11.25" customHeight="1">
      <c r="A77" s="35" t="s">
        <v>61</v>
      </c>
      <c r="B77" s="29"/>
      <c r="C77" s="30">
        <v>8</v>
      </c>
      <c r="D77" s="30">
        <v>2</v>
      </c>
      <c r="E77" s="30">
        <v>2</v>
      </c>
      <c r="F77" s="31"/>
      <c r="G77" s="31"/>
      <c r="H77" s="116">
        <v>0.2</v>
      </c>
      <c r="I77" s="116">
        <v>0.06</v>
      </c>
      <c r="J77" s="116">
        <v>0.05</v>
      </c>
      <c r="K77" s="32"/>
    </row>
    <row r="78" spans="1:11" s="33" customFormat="1" ht="11.25" customHeight="1">
      <c r="A78" s="35" t="s">
        <v>62</v>
      </c>
      <c r="B78" s="29"/>
      <c r="C78" s="30">
        <v>53</v>
      </c>
      <c r="D78" s="30">
        <v>50</v>
      </c>
      <c r="E78" s="30">
        <v>50</v>
      </c>
      <c r="F78" s="31"/>
      <c r="G78" s="31"/>
      <c r="H78" s="116">
        <v>1.56</v>
      </c>
      <c r="I78" s="116">
        <v>1.5</v>
      </c>
      <c r="J78" s="116">
        <v>1.5</v>
      </c>
      <c r="K78" s="32"/>
    </row>
    <row r="79" spans="1:11" s="33" customFormat="1" ht="11.25" customHeight="1">
      <c r="A79" s="35" t="s">
        <v>63</v>
      </c>
      <c r="B79" s="29"/>
      <c r="C79" s="30">
        <v>710</v>
      </c>
      <c r="D79" s="30">
        <v>710</v>
      </c>
      <c r="E79" s="30">
        <v>651</v>
      </c>
      <c r="F79" s="31"/>
      <c r="G79" s="31"/>
      <c r="H79" s="116">
        <v>41.8</v>
      </c>
      <c r="I79" s="116">
        <v>28.4</v>
      </c>
      <c r="J79" s="116">
        <v>32.91</v>
      </c>
      <c r="K79" s="32"/>
    </row>
    <row r="80" spans="1:11" s="42" customFormat="1" ht="11.25" customHeight="1">
      <c r="A80" s="43" t="s">
        <v>64</v>
      </c>
      <c r="B80" s="37"/>
      <c r="C80" s="38">
        <v>2793</v>
      </c>
      <c r="D80" s="38">
        <v>2781</v>
      </c>
      <c r="E80" s="38">
        <v>2722</v>
      </c>
      <c r="F80" s="39">
        <f>IF(D80&gt;0,100*E80/D80,0)</f>
        <v>97.8784609852571</v>
      </c>
      <c r="G80" s="40"/>
      <c r="H80" s="117">
        <v>171.12</v>
      </c>
      <c r="I80" s="118">
        <v>155.558</v>
      </c>
      <c r="J80" s="118">
        <v>159.74</v>
      </c>
      <c r="K80" s="41">
        <f>IF(I80&gt;0,100*J80/I80,0)</f>
        <v>102.68838632535775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107</v>
      </c>
      <c r="D82" s="30">
        <v>107</v>
      </c>
      <c r="E82" s="30">
        <v>107</v>
      </c>
      <c r="F82" s="31"/>
      <c r="G82" s="31"/>
      <c r="H82" s="116">
        <v>3.719</v>
      </c>
      <c r="I82" s="116">
        <v>3.719</v>
      </c>
      <c r="J82" s="116">
        <v>3.719</v>
      </c>
      <c r="K82" s="32"/>
    </row>
    <row r="83" spans="1:11" s="33" customFormat="1" ht="11.25" customHeight="1">
      <c r="A83" s="35" t="s">
        <v>66</v>
      </c>
      <c r="B83" s="29"/>
      <c r="C83" s="30">
        <v>136</v>
      </c>
      <c r="D83" s="30">
        <v>130</v>
      </c>
      <c r="E83" s="30">
        <v>132</v>
      </c>
      <c r="F83" s="31"/>
      <c r="G83" s="31"/>
      <c r="H83" s="116">
        <v>4.089</v>
      </c>
      <c r="I83" s="116">
        <v>3.957</v>
      </c>
      <c r="J83" s="116">
        <v>3.957</v>
      </c>
      <c r="K83" s="32"/>
    </row>
    <row r="84" spans="1:11" s="42" customFormat="1" ht="11.25" customHeight="1">
      <c r="A84" s="36" t="s">
        <v>67</v>
      </c>
      <c r="B84" s="37"/>
      <c r="C84" s="38">
        <v>243</v>
      </c>
      <c r="D84" s="38">
        <v>237</v>
      </c>
      <c r="E84" s="38">
        <v>239</v>
      </c>
      <c r="F84" s="39">
        <f>IF(D84&gt;0,100*E84/D84,0)</f>
        <v>100.84388185654008</v>
      </c>
      <c r="G84" s="40"/>
      <c r="H84" s="117">
        <v>7.808</v>
      </c>
      <c r="I84" s="118">
        <v>7.676</v>
      </c>
      <c r="J84" s="118">
        <v>7.676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6692</v>
      </c>
      <c r="D87" s="53">
        <v>6665</v>
      </c>
      <c r="E87" s="53"/>
      <c r="F87" s="54"/>
      <c r="G87" s="40"/>
      <c r="H87" s="121">
        <v>410.865</v>
      </c>
      <c r="I87" s="122">
        <v>400.969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/>
      <c r="I33" s="116"/>
      <c r="J33" s="116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/>
      <c r="I34" s="116"/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>
        <v>138.6</v>
      </c>
      <c r="I36" s="116">
        <v>108</v>
      </c>
      <c r="J36" s="116">
        <v>110.2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>
        <v>138.6</v>
      </c>
      <c r="I37" s="118">
        <v>108</v>
      </c>
      <c r="J37" s="118">
        <v>110.2</v>
      </c>
      <c r="K37" s="41">
        <f>IF(I37&gt;0,100*J37/I37,0)</f>
        <v>102.03703703703704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>
        <v>1.32</v>
      </c>
      <c r="I39" s="118">
        <v>1.3</v>
      </c>
      <c r="J39" s="118">
        <v>0.87</v>
      </c>
      <c r="K39" s="41">
        <f>IF(I39&gt;0,100*J39/I39,0)</f>
        <v>66.92307692307692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>
        <v>51.181</v>
      </c>
      <c r="I61" s="116">
        <v>39.852</v>
      </c>
      <c r="J61" s="116">
        <v>44.015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>
        <v>637.465</v>
      </c>
      <c r="I62" s="116">
        <v>493.576</v>
      </c>
      <c r="J62" s="116">
        <v>484.59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>
        <v>547.901</v>
      </c>
      <c r="I63" s="116">
        <v>405.079</v>
      </c>
      <c r="J63" s="116">
        <v>425.346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>
        <v>1236.547</v>
      </c>
      <c r="I64" s="118">
        <v>938.5070000000001</v>
      </c>
      <c r="J64" s="118">
        <v>953.951</v>
      </c>
      <c r="K64" s="41">
        <f>IF(I64&gt;0,100*J64/I64,0)</f>
        <v>101.64559241433469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>
        <v>82.832</v>
      </c>
      <c r="I66" s="118">
        <v>79.025</v>
      </c>
      <c r="J66" s="118">
        <v>78.65</v>
      </c>
      <c r="K66" s="41">
        <f>IF(I66&gt;0,100*J66/I66,0)</f>
        <v>99.52546662448593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>
        <v>45.721</v>
      </c>
      <c r="I72" s="116">
        <v>48.054</v>
      </c>
      <c r="J72" s="116">
        <v>43.982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6">
        <v>3.6</v>
      </c>
      <c r="I73" s="116">
        <v>0.2639</v>
      </c>
      <c r="J73" s="116">
        <v>3.142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>
        <v>7.177</v>
      </c>
      <c r="I74" s="116">
        <v>6.046</v>
      </c>
      <c r="J74" s="116">
        <v>5.009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>
        <v>0.146</v>
      </c>
      <c r="I75" s="116">
        <v>0.178</v>
      </c>
      <c r="J75" s="116">
        <v>0.219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>
        <v>127.41</v>
      </c>
      <c r="I76" s="116">
        <v>112.011</v>
      </c>
      <c r="J76" s="116">
        <v>84.319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>
        <v>18.714</v>
      </c>
      <c r="I78" s="116">
        <v>9.675</v>
      </c>
      <c r="J78" s="116">
        <v>16.706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6">
        <v>32.219</v>
      </c>
      <c r="I79" s="116">
        <v>50.068</v>
      </c>
      <c r="J79" s="116">
        <v>64.099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17">
        <v>234.987</v>
      </c>
      <c r="I80" s="118">
        <v>226.29590000000002</v>
      </c>
      <c r="J80" s="118">
        <v>217.476</v>
      </c>
      <c r="K80" s="41">
        <f>IF(I80&gt;0,100*J80/I80,0)</f>
        <v>96.10249235624683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>
        <v>0.179</v>
      </c>
      <c r="I82" s="116">
        <v>0.179</v>
      </c>
      <c r="J82" s="116">
        <v>0.179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>
        <v>0.071</v>
      </c>
      <c r="I83" s="116">
        <v>0.071</v>
      </c>
      <c r="J83" s="116">
        <v>0.075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>
        <v>0.25</v>
      </c>
      <c r="I84" s="118">
        <v>0.25</v>
      </c>
      <c r="J84" s="118">
        <v>0.254</v>
      </c>
      <c r="K84" s="41">
        <f>IF(I84&gt;0,100*J84/I84,0)</f>
        <v>101.6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1">
        <v>1694.536</v>
      </c>
      <c r="I87" s="122">
        <v>1353.3779000000002</v>
      </c>
      <c r="J87" s="122">
        <v>1361.4009999999998</v>
      </c>
      <c r="K87" s="54">
        <f>IF(I87&gt;0,100*J87/I87,0)</f>
        <v>100.59282037928945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>
        <v>0.169</v>
      </c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>
        <v>0.004</v>
      </c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>
        <v>0.012</v>
      </c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>
        <v>0.054</v>
      </c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>
        <v>0.23900000000000002</v>
      </c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>
        <v>0.017</v>
      </c>
      <c r="I33" s="116">
        <v>0.02</v>
      </c>
      <c r="J33" s="116">
        <v>0.018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/>
      <c r="I34" s="116"/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>
        <v>9.24</v>
      </c>
      <c r="I36" s="116">
        <v>7</v>
      </c>
      <c r="J36" s="116">
        <v>7.41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>
        <v>9.257</v>
      </c>
      <c r="I37" s="118">
        <v>7.02</v>
      </c>
      <c r="J37" s="118">
        <v>7.428</v>
      </c>
      <c r="K37" s="41">
        <f>IF(I37&gt;0,100*J37/I37,0)</f>
        <v>105.8119658119658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>
        <v>0.516</v>
      </c>
      <c r="I39" s="118">
        <v>0.5</v>
      </c>
      <c r="J39" s="118">
        <v>0.4</v>
      </c>
      <c r="K39" s="41">
        <f>IF(I39&gt;0,100*J39/I39,0)</f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>
        <v>71.585</v>
      </c>
      <c r="I61" s="116">
        <v>69.688</v>
      </c>
      <c r="J61" s="116">
        <v>70.653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>
        <v>48.398</v>
      </c>
      <c r="I62" s="116">
        <v>54.276</v>
      </c>
      <c r="J62" s="116">
        <v>48.837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>
        <v>238.23</v>
      </c>
      <c r="I63" s="116">
        <v>226.188</v>
      </c>
      <c r="J63" s="116">
        <v>215.952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>
        <v>358.21299999999997</v>
      </c>
      <c r="I64" s="118">
        <v>350.152</v>
      </c>
      <c r="J64" s="118">
        <v>335.442</v>
      </c>
      <c r="K64" s="41">
        <f>IF(I64&gt;0,100*J64/I64,0)</f>
        <v>95.79896730562727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>
        <v>41.2</v>
      </c>
      <c r="I66" s="118">
        <v>35.82</v>
      </c>
      <c r="J66" s="118">
        <v>36.1</v>
      </c>
      <c r="K66" s="41">
        <f>IF(I66&gt;0,100*J66/I66,0)</f>
        <v>100.78168620882188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>
        <v>0.206</v>
      </c>
      <c r="I68" s="116">
        <v>0.09</v>
      </c>
      <c r="J68" s="116">
        <v>0.07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>
        <v>0.206</v>
      </c>
      <c r="I70" s="118">
        <v>0.09</v>
      </c>
      <c r="J70" s="118">
        <v>0.07</v>
      </c>
      <c r="K70" s="41">
        <f>IF(I70&gt;0,100*J70/I70,0)</f>
        <v>77.77777777777779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>
        <v>25.088</v>
      </c>
      <c r="I72" s="116">
        <v>25.753</v>
      </c>
      <c r="J72" s="116">
        <v>22.273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6">
        <v>3.6</v>
      </c>
      <c r="I73" s="116">
        <v>5.06</v>
      </c>
      <c r="J73" s="116">
        <v>2.415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>
        <v>4.208</v>
      </c>
      <c r="I74" s="116">
        <v>4.695</v>
      </c>
      <c r="J74" s="116">
        <v>5.722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>
        <v>0.033</v>
      </c>
      <c r="I75" s="116">
        <v>0.0489</v>
      </c>
      <c r="J75" s="116">
        <v>0.066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>
        <v>90.433</v>
      </c>
      <c r="I76" s="116">
        <v>71.232</v>
      </c>
      <c r="J76" s="116">
        <v>79.008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>
        <v>7.639</v>
      </c>
      <c r="I78" s="116">
        <v>4.001</v>
      </c>
      <c r="J78" s="116">
        <v>1.111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6">
        <v>18.599</v>
      </c>
      <c r="I79" s="116">
        <v>18.711</v>
      </c>
      <c r="J79" s="116">
        <v>34.758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17">
        <v>149.6</v>
      </c>
      <c r="I80" s="118">
        <v>129.5009</v>
      </c>
      <c r="J80" s="118">
        <v>145.353</v>
      </c>
      <c r="K80" s="41">
        <f>IF(I80&gt;0,100*J80/I80,0)</f>
        <v>112.2409187889814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>
        <v>0.24</v>
      </c>
      <c r="I82" s="116">
        <v>0.24</v>
      </c>
      <c r="J82" s="116">
        <v>0.245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>
        <v>0.113</v>
      </c>
      <c r="I83" s="116">
        <v>0.113</v>
      </c>
      <c r="J83" s="116">
        <v>0.12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>
        <v>0.353</v>
      </c>
      <c r="I84" s="118">
        <v>0.353</v>
      </c>
      <c r="J84" s="118">
        <v>0.365</v>
      </c>
      <c r="K84" s="41">
        <f>IF(I84&gt;0,100*J84/I84,0)</f>
        <v>103.39943342776205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1">
        <v>559.584</v>
      </c>
      <c r="I87" s="122">
        <v>523.4358999999998</v>
      </c>
      <c r="J87" s="122">
        <v>525.158</v>
      </c>
      <c r="K87" s="54">
        <f>IF(I87&gt;0,100*J87/I87,0)</f>
        <v>100.32899921461257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/>
      <c r="I28" s="116"/>
      <c r="J28" s="116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/>
      <c r="I29" s="116"/>
      <c r="J29" s="116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/>
      <c r="I30" s="116"/>
      <c r="J30" s="116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/>
      <c r="I31" s="118"/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/>
      <c r="I33" s="116"/>
      <c r="J33" s="116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/>
      <c r="I34" s="116"/>
      <c r="J34" s="116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/>
      <c r="I35" s="116"/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/>
      <c r="I37" s="118"/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>
        <v>0.097</v>
      </c>
      <c r="I39" s="118">
        <v>0.107</v>
      </c>
      <c r="J39" s="118">
        <v>0.11</v>
      </c>
      <c r="K39" s="41">
        <f>IF(I39&gt;0,100*J39/I39,0)</f>
        <v>102.80373831775701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/>
      <c r="I41" s="116"/>
      <c r="J41" s="116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/>
      <c r="I45" s="116"/>
      <c r="J45" s="116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/>
      <c r="I48" s="116"/>
      <c r="J48" s="116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/>
      <c r="I49" s="116"/>
      <c r="J49" s="116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/>
      <c r="I50" s="118"/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/>
      <c r="I52" s="118"/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/>
      <c r="I54" s="116"/>
      <c r="J54" s="116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/>
      <c r="I55" s="116"/>
      <c r="J55" s="116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/>
      <c r="I56" s="116"/>
      <c r="J56" s="116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/>
      <c r="I57" s="116"/>
      <c r="J57" s="116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/>
      <c r="I58" s="116"/>
      <c r="J58" s="116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/>
      <c r="I59" s="118"/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>
        <v>0.998</v>
      </c>
      <c r="I61" s="116">
        <v>1.116</v>
      </c>
      <c r="J61" s="116">
        <v>0.8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>
        <v>0.03</v>
      </c>
      <c r="I62" s="116">
        <v>0.03</v>
      </c>
      <c r="J62" s="116">
        <v>0.06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>
        <v>0.19</v>
      </c>
      <c r="I63" s="116">
        <v>0.285</v>
      </c>
      <c r="J63" s="116">
        <v>0.285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>
        <v>1.218</v>
      </c>
      <c r="I64" s="118">
        <v>1.431</v>
      </c>
      <c r="J64" s="118">
        <v>1.145</v>
      </c>
      <c r="K64" s="41">
        <f>IF(I64&gt;0,100*J64/I64,0)</f>
        <v>80.01397624039133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/>
      <c r="I66" s="118"/>
      <c r="J66" s="118">
        <v>0.019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>
        <v>0.018</v>
      </c>
      <c r="I72" s="116">
        <v>0.02</v>
      </c>
      <c r="J72" s="116">
        <v>0.019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6">
        <v>1.475</v>
      </c>
      <c r="I73" s="116">
        <v>4.5</v>
      </c>
      <c r="J73" s="116">
        <v>4.326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/>
      <c r="I74" s="116"/>
      <c r="J74" s="116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>
        <v>27.092</v>
      </c>
      <c r="I75" s="116">
        <v>24.2205</v>
      </c>
      <c r="J75" s="116">
        <v>24.2205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>
        <v>0.09</v>
      </c>
      <c r="I76" s="116">
        <v>0.375</v>
      </c>
      <c r="J76" s="116">
        <v>0.3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/>
      <c r="I77" s="116"/>
      <c r="J77" s="116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>
        <v>40.07</v>
      </c>
      <c r="I78" s="116">
        <v>44</v>
      </c>
      <c r="J78" s="116">
        <v>45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6">
        <v>0.018</v>
      </c>
      <c r="I79" s="116">
        <v>0.02</v>
      </c>
      <c r="J79" s="116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17">
        <v>68.763</v>
      </c>
      <c r="I80" s="118">
        <v>73.1355</v>
      </c>
      <c r="J80" s="118">
        <v>73.8655</v>
      </c>
      <c r="K80" s="41">
        <f>IF(I80&gt;0,100*J80/I80,0)</f>
        <v>100.99814727457938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>
        <v>1.832</v>
      </c>
      <c r="I82" s="116">
        <v>1.832</v>
      </c>
      <c r="J82" s="116">
        <v>1.745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>
        <v>7.976</v>
      </c>
      <c r="I83" s="116">
        <v>7.2</v>
      </c>
      <c r="J83" s="116">
        <v>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>
        <v>9.808</v>
      </c>
      <c r="I84" s="118">
        <v>9.032</v>
      </c>
      <c r="J84" s="118">
        <v>8.745</v>
      </c>
      <c r="K84" s="41">
        <f>IF(I84&gt;0,100*J84/I84,0)</f>
        <v>96.82240921169175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1">
        <v>79.886</v>
      </c>
      <c r="I87" s="122">
        <v>83.70549999999999</v>
      </c>
      <c r="J87" s="122">
        <v>83.8845</v>
      </c>
      <c r="K87" s="54">
        <f>IF(I87&gt;0,100*J87/I87,0)</f>
        <v>100.21384496837128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="7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>
        <v>0.033</v>
      </c>
      <c r="I10" s="116">
        <v>0.04256821829855537</v>
      </c>
      <c r="J10" s="116">
        <v>0.02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>
        <v>0.004</v>
      </c>
      <c r="I11" s="116">
        <v>0.007640449438202247</v>
      </c>
      <c r="J11" s="116">
        <v>0.008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>
        <v>0.013</v>
      </c>
      <c r="I12" s="116">
        <v>0.014189406099518458</v>
      </c>
      <c r="J12" s="116">
        <v>0.012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>
        <v>0.05</v>
      </c>
      <c r="I13" s="118">
        <v>0.06439807383627608</v>
      </c>
      <c r="J13" s="118">
        <v>0.04</v>
      </c>
      <c r="K13" s="41">
        <f>IF(I13&gt;0,100*J13/I13,0)</f>
        <v>62.113659022931216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>
        <v>0.421</v>
      </c>
      <c r="I19" s="116">
        <v>0.405</v>
      </c>
      <c r="J19" s="116">
        <v>0.34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>
        <v>0.421</v>
      </c>
      <c r="I22" s="118">
        <v>0.405</v>
      </c>
      <c r="J22" s="118">
        <v>0.34</v>
      </c>
      <c r="K22" s="41">
        <f>IF(I22&gt;0,100*J22/I22,0)</f>
        <v>83.9506172839506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>
        <v>18.61</v>
      </c>
      <c r="I24" s="118">
        <v>29.261</v>
      </c>
      <c r="J24" s="118">
        <v>20.953</v>
      </c>
      <c r="K24" s="41">
        <f>IF(I24&gt;0,100*J24/I24,0)</f>
        <v>71.60725880865314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>
        <v>8.98</v>
      </c>
      <c r="I26" s="118">
        <v>14.483</v>
      </c>
      <c r="J26" s="118">
        <v>11.5</v>
      </c>
      <c r="K26" s="41">
        <f>IF(I26&gt;0,100*J26/I26,0)</f>
        <v>79.40343851412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>
        <v>8.651</v>
      </c>
      <c r="I28" s="116">
        <v>9.194</v>
      </c>
      <c r="J28" s="116">
        <v>8.228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>
        <v>28.33</v>
      </c>
      <c r="I29" s="116">
        <v>16.976</v>
      </c>
      <c r="J29" s="116">
        <v>20.978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>
        <v>32.994</v>
      </c>
      <c r="I30" s="116">
        <v>33.607</v>
      </c>
      <c r="J30" s="116">
        <v>31.929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>
        <v>69.975</v>
      </c>
      <c r="I31" s="118">
        <v>59.777</v>
      </c>
      <c r="J31" s="118">
        <v>61.135</v>
      </c>
      <c r="K31" s="41">
        <f>IF(I31&gt;0,100*J31/I31,0)</f>
        <v>102.27177677032972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>
        <v>3.171</v>
      </c>
      <c r="I33" s="116">
        <v>4.05</v>
      </c>
      <c r="J33" s="116">
        <v>3.567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>
        <v>4.009</v>
      </c>
      <c r="I34" s="116">
        <v>3.609</v>
      </c>
      <c r="J34" s="116">
        <v>9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>
        <v>43.051</v>
      </c>
      <c r="I35" s="116">
        <v>45.571</v>
      </c>
      <c r="J35" s="116">
        <v>43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>
        <v>130.286</v>
      </c>
      <c r="I36" s="116">
        <v>89.473</v>
      </c>
      <c r="J36" s="116">
        <v>72.8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>
        <v>180.517</v>
      </c>
      <c r="I37" s="118">
        <v>142.703</v>
      </c>
      <c r="J37" s="118">
        <v>128.367</v>
      </c>
      <c r="K37" s="41">
        <f>IF(I37&gt;0,100*J37/I37,0)</f>
        <v>89.95396032318871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>
        <v>2.804</v>
      </c>
      <c r="I39" s="118">
        <v>4.537</v>
      </c>
      <c r="J39" s="118">
        <v>2.9</v>
      </c>
      <c r="K39" s="41">
        <f>IF(I39&gt;0,100*J39/I39,0)</f>
        <v>63.918889133788845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>
        <v>3.337</v>
      </c>
      <c r="I41" s="116">
        <v>8.633</v>
      </c>
      <c r="J41" s="116">
        <v>3.458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>
        <v>2.299</v>
      </c>
      <c r="I45" s="116">
        <v>2</v>
      </c>
      <c r="J45" s="116">
        <v>1.9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>
        <v>1.35</v>
      </c>
      <c r="I48" s="116">
        <v>1.35</v>
      </c>
      <c r="J48" s="116">
        <v>0.96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>
        <v>0.45</v>
      </c>
      <c r="I49" s="116">
        <v>0.34</v>
      </c>
      <c r="J49" s="116">
        <v>0.48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>
        <v>7.436000000000001</v>
      </c>
      <c r="I50" s="118">
        <v>12.322999999999999</v>
      </c>
      <c r="J50" s="118">
        <v>6.798</v>
      </c>
      <c r="K50" s="41">
        <f>IF(I50&gt;0,100*J50/I50,0)</f>
        <v>55.16513835916579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>
        <v>5.592</v>
      </c>
      <c r="I52" s="118">
        <v>19.65</v>
      </c>
      <c r="J52" s="118">
        <v>19.65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>
        <v>31.105</v>
      </c>
      <c r="I54" s="116">
        <v>58.119</v>
      </c>
      <c r="J54" s="116">
        <v>44.05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>
        <v>110.419</v>
      </c>
      <c r="I55" s="116">
        <v>247.287</v>
      </c>
      <c r="J55" s="116">
        <v>295.49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>
        <v>17.898</v>
      </c>
      <c r="I56" s="116">
        <v>22.5</v>
      </c>
      <c r="J56" s="116">
        <v>21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>
        <v>14.113</v>
      </c>
      <c r="I57" s="116">
        <v>8.96</v>
      </c>
      <c r="J57" s="116">
        <v>8.96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>
        <v>83.233</v>
      </c>
      <c r="I58" s="116">
        <v>199.237</v>
      </c>
      <c r="J58" s="116">
        <v>120.1541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>
        <v>256.76800000000003</v>
      </c>
      <c r="I59" s="118">
        <v>536.103</v>
      </c>
      <c r="J59" s="118">
        <v>489.65409999999997</v>
      </c>
      <c r="K59" s="41">
        <f>IF(I59&gt;0,100*J59/I59,0)</f>
        <v>91.3358253917624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>
        <v>26.781</v>
      </c>
      <c r="I61" s="116">
        <v>36.072</v>
      </c>
      <c r="J61" s="116">
        <v>25.75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>
        <v>19.679</v>
      </c>
      <c r="I62" s="116">
        <v>44.881</v>
      </c>
      <c r="J62" s="116">
        <v>18.236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>
        <v>25.159</v>
      </c>
      <c r="I63" s="116">
        <v>49.348</v>
      </c>
      <c r="J63" s="116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>
        <v>71.619</v>
      </c>
      <c r="I64" s="118">
        <v>130.301</v>
      </c>
      <c r="J64" s="118">
        <v>43.986000000000004</v>
      </c>
      <c r="K64" s="41">
        <f>IF(I64&gt;0,100*J64/I64,0)</f>
        <v>33.75722365906632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>
        <v>38.596</v>
      </c>
      <c r="I66" s="118">
        <v>70.183</v>
      </c>
      <c r="J66" s="118">
        <v>50.39</v>
      </c>
      <c r="K66" s="41">
        <f>IF(I66&gt;0,100*J66/I66,0)</f>
        <v>71.79801376401691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>
        <v>170.407</v>
      </c>
      <c r="I68" s="116">
        <v>323.8</v>
      </c>
      <c r="J68" s="116">
        <v>213.5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>
        <v>40.464</v>
      </c>
      <c r="I69" s="116">
        <v>65.65</v>
      </c>
      <c r="J69" s="116">
        <v>41.722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>
        <v>210.871</v>
      </c>
      <c r="I70" s="118">
        <v>389.45</v>
      </c>
      <c r="J70" s="118">
        <v>255.222</v>
      </c>
      <c r="K70" s="41">
        <f>IF(I70&gt;0,100*J70/I70,0)</f>
        <v>65.53395814610349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>
        <v>53.103</v>
      </c>
      <c r="I72" s="116">
        <v>72.556</v>
      </c>
      <c r="J72" s="116">
        <v>65.177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6">
        <v>44.469</v>
      </c>
      <c r="I73" s="116">
        <v>53.315</v>
      </c>
      <c r="J73" s="116">
        <v>53.4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>
        <v>800.489</v>
      </c>
      <c r="I74" s="116">
        <v>1341.316</v>
      </c>
      <c r="J74" s="116">
        <v>1347.6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>
        <v>431.583</v>
      </c>
      <c r="I75" s="116">
        <v>516.83</v>
      </c>
      <c r="J75" s="116">
        <v>581.25911605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>
        <v>35.233</v>
      </c>
      <c r="I76" s="116">
        <v>29.716</v>
      </c>
      <c r="J76" s="116">
        <v>44.423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>
        <v>1022.512</v>
      </c>
      <c r="I77" s="116">
        <v>2398.501</v>
      </c>
      <c r="J77" s="116">
        <v>2400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>
        <v>306.584</v>
      </c>
      <c r="I78" s="116">
        <v>362.275</v>
      </c>
      <c r="J78" s="116">
        <v>263.7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6">
        <v>493.47</v>
      </c>
      <c r="I79" s="116">
        <v>575</v>
      </c>
      <c r="J79" s="116">
        <v>551.5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17">
        <v>3187.443</v>
      </c>
      <c r="I80" s="118">
        <v>5349.509</v>
      </c>
      <c r="J80" s="118">
        <v>5307.05911605</v>
      </c>
      <c r="K80" s="41">
        <f>IF(I80&gt;0,100*J80/I80,0)</f>
        <v>99.20647139859004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>
        <v>0.333</v>
      </c>
      <c r="I82" s="116">
        <v>0.345</v>
      </c>
      <c r="J82" s="116">
        <v>0.339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>
        <v>0.038</v>
      </c>
      <c r="I83" s="116">
        <v>0.085</v>
      </c>
      <c r="J83" s="116">
        <v>0.11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>
        <v>0.371</v>
      </c>
      <c r="I84" s="118">
        <v>0.43</v>
      </c>
      <c r="J84" s="118">
        <v>0.449</v>
      </c>
      <c r="K84" s="41">
        <f>IF(I84&gt;0,100*J84/I84,0)</f>
        <v>104.4186046511628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1">
        <v>4060.0530000000003</v>
      </c>
      <c r="I87" s="122">
        <v>6759.179398073837</v>
      </c>
      <c r="J87" s="122">
        <v>6398.443216049999</v>
      </c>
      <c r="K87" s="54">
        <f>IF(I87&gt;0,100*J87/I87,0)</f>
        <v>94.6630180857955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Normal="7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0" width="12.421875" style="60" customWidth="1"/>
    <col min="11" max="11" width="11.2812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2014</v>
      </c>
      <c r="D6" s="16">
        <f>E6-1</f>
        <v>2015</v>
      </c>
      <c r="E6" s="16">
        <v>2016</v>
      </c>
      <c r="F6" s="17">
        <f>E6</f>
        <v>2016</v>
      </c>
      <c r="G6" s="18"/>
      <c r="H6" s="15">
        <f>J6-2</f>
        <v>2014</v>
      </c>
      <c r="I6" s="16">
        <f>J6-1</f>
        <v>2015</v>
      </c>
      <c r="J6" s="16">
        <v>2016</v>
      </c>
      <c r="K6" s="17">
        <f>J6</f>
        <v>2016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2015=100</v>
      </c>
      <c r="G7" s="23"/>
      <c r="H7" s="20" t="s">
        <v>256</v>
      </c>
      <c r="I7" s="21" t="s">
        <v>256</v>
      </c>
      <c r="J7" s="21"/>
      <c r="K7" s="22" t="str">
        <f>CONCATENATE(I6,"=100")</f>
        <v>2015=100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>
        <v>0.0008</v>
      </c>
      <c r="I10" s="116">
        <v>0.005457463884430176</v>
      </c>
      <c r="J10" s="116">
        <v>0.004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>
        <v>0.0036</v>
      </c>
      <c r="I11" s="116">
        <v>0.0010914927768860352</v>
      </c>
      <c r="J11" s="116">
        <v>0.005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>
        <v>0.0018</v>
      </c>
      <c r="I12" s="116">
        <v>0.0032744783306581054</v>
      </c>
      <c r="J12" s="116">
        <v>0.001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>
        <v>0.006200000000000001</v>
      </c>
      <c r="I13" s="118">
        <v>0.009823434991974316</v>
      </c>
      <c r="J13" s="118">
        <v>0.01</v>
      </c>
      <c r="K13" s="41">
        <f>IF(I13&gt;0,100*J13/I13,0)</f>
        <v>101.79738562091505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>
        <v>0.1094</v>
      </c>
      <c r="I19" s="116">
        <v>0.1195</v>
      </c>
      <c r="J19" s="116">
        <v>0.068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>
        <v>0.1094</v>
      </c>
      <c r="I22" s="118">
        <v>0.1195</v>
      </c>
      <c r="J22" s="118">
        <v>0.068</v>
      </c>
      <c r="K22" s="41">
        <f>IF(I22&gt;0,100*J22/I22,0)</f>
        <v>56.90376569037658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>
        <v>3.76519</v>
      </c>
      <c r="I24" s="118">
        <v>5.352</v>
      </c>
      <c r="J24" s="118">
        <v>3.598</v>
      </c>
      <c r="K24" s="41">
        <f>IF(I24&gt;0,100*J24/I24,0)</f>
        <v>67.2272047832586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>
        <v>1.45093</v>
      </c>
      <c r="I26" s="118">
        <v>2.672</v>
      </c>
      <c r="J26" s="118">
        <v>2.07</v>
      </c>
      <c r="K26" s="41">
        <f>IF(I26&gt;0,100*J26/I26,0)</f>
        <v>77.4700598802395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16">
        <v>1.08747</v>
      </c>
      <c r="I28" s="116">
        <v>1.9959</v>
      </c>
      <c r="J28" s="116">
        <v>1.81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16">
        <v>8.2394</v>
      </c>
      <c r="I29" s="116">
        <v>4.9728</v>
      </c>
      <c r="J29" s="116">
        <v>4.09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16">
        <v>4.14728</v>
      </c>
      <c r="I30" s="116">
        <v>6.4248</v>
      </c>
      <c r="J30" s="116">
        <v>6.384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17">
        <v>13.47415</v>
      </c>
      <c r="I31" s="118">
        <v>13.3935</v>
      </c>
      <c r="J31" s="118">
        <v>12.284</v>
      </c>
      <c r="K31" s="41">
        <f>IF(I31&gt;0,100*J31/I31,0)</f>
        <v>91.7161309590473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16">
        <v>0.49753</v>
      </c>
      <c r="I33" s="116">
        <v>0.7292</v>
      </c>
      <c r="J33" s="116">
        <v>0.642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16">
        <v>0.53912</v>
      </c>
      <c r="I34" s="116">
        <v>0.7114</v>
      </c>
      <c r="J34" s="116">
        <v>1.8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16">
        <v>8.37814</v>
      </c>
      <c r="I35" s="116">
        <v>8.3869</v>
      </c>
      <c r="J35" s="116">
        <v>7.1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16">
        <v>27.98055</v>
      </c>
      <c r="I36" s="116">
        <v>17.099</v>
      </c>
      <c r="J36" s="116">
        <v>13.832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17">
        <v>37.395340000000004</v>
      </c>
      <c r="I37" s="118">
        <v>26.9265</v>
      </c>
      <c r="J37" s="118">
        <v>23.374000000000002</v>
      </c>
      <c r="K37" s="41">
        <f>IF(I37&gt;0,100*J37/I37,0)</f>
        <v>86.8066774367259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17">
        <v>0.42143</v>
      </c>
      <c r="I39" s="118">
        <v>0.6852</v>
      </c>
      <c r="J39" s="118">
        <v>0.394</v>
      </c>
      <c r="K39" s="41">
        <f>IF(I39&gt;0,100*J39/I39,0)</f>
        <v>57.50145942790426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16">
        <v>0.42924</v>
      </c>
      <c r="I41" s="116">
        <v>1.159</v>
      </c>
      <c r="J41" s="116">
        <v>0.465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16"/>
      <c r="I42" s="116"/>
      <c r="J42" s="116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16"/>
      <c r="I43" s="116"/>
      <c r="J43" s="116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16"/>
      <c r="I44" s="116"/>
      <c r="J44" s="116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16">
        <v>0.23937</v>
      </c>
      <c r="I45" s="116">
        <v>0.1755</v>
      </c>
      <c r="J45" s="116">
        <v>0.167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16"/>
      <c r="I46" s="116"/>
      <c r="J46" s="116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16"/>
      <c r="I47" s="116"/>
      <c r="J47" s="116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16">
        <v>0.13359</v>
      </c>
      <c r="I48" s="116">
        <v>0.1255</v>
      </c>
      <c r="J48" s="116">
        <v>0.191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16">
        <v>0.03827</v>
      </c>
      <c r="I49" s="116">
        <v>0.0196</v>
      </c>
      <c r="J49" s="116">
        <v>0.055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17">
        <v>0.84047</v>
      </c>
      <c r="I50" s="118">
        <v>1.4796</v>
      </c>
      <c r="J50" s="118">
        <v>0.878</v>
      </c>
      <c r="K50" s="41">
        <f>IF(I50&gt;0,100*J50/I50,0)</f>
        <v>59.340362260070286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17">
        <v>1.15446</v>
      </c>
      <c r="I52" s="118">
        <v>4.0577</v>
      </c>
      <c r="J52" s="118">
        <v>4.046</v>
      </c>
      <c r="K52" s="41">
        <f>IF(I52&gt;0,100*J52/I52,0)</f>
        <v>99.71165931438993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16">
        <v>7.02427</v>
      </c>
      <c r="I54" s="116">
        <v>12.795</v>
      </c>
      <c r="J54" s="116">
        <v>8.59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16">
        <v>23.70565</v>
      </c>
      <c r="I55" s="116">
        <v>49.7106</v>
      </c>
      <c r="J55" s="116">
        <v>57.709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16">
        <v>2.58764</v>
      </c>
      <c r="I56" s="116">
        <v>6.4</v>
      </c>
      <c r="J56" s="116">
        <v>4.4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16">
        <v>0.80909</v>
      </c>
      <c r="I57" s="116">
        <v>2.184</v>
      </c>
      <c r="J57" s="116">
        <v>1.792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16">
        <v>17.09399</v>
      </c>
      <c r="I58" s="116">
        <v>42.6216</v>
      </c>
      <c r="J58" s="116">
        <v>24.030820000000002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17">
        <v>51.22064</v>
      </c>
      <c r="I59" s="118">
        <v>113.7112</v>
      </c>
      <c r="J59" s="118">
        <v>96.52182000000002</v>
      </c>
      <c r="K59" s="41">
        <f>IF(I59&gt;0,100*J59/I59,0)</f>
        <v>84.88330085339001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16">
        <v>5.88685</v>
      </c>
      <c r="I61" s="116">
        <v>8.7758</v>
      </c>
      <c r="J61" s="116">
        <v>5.92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16">
        <v>4.39658</v>
      </c>
      <c r="I62" s="116">
        <v>10.4898</v>
      </c>
      <c r="J62" s="116">
        <v>3.465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16">
        <v>4.21678</v>
      </c>
      <c r="I63" s="116">
        <v>10.0845</v>
      </c>
      <c r="J63" s="116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17">
        <v>14.50021</v>
      </c>
      <c r="I64" s="118">
        <v>29.350099999999998</v>
      </c>
      <c r="J64" s="118">
        <v>9.385</v>
      </c>
      <c r="K64" s="41">
        <f>IF(I64&gt;0,100*J64/I64,0)</f>
        <v>31.976040967492448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17">
        <v>6.33453</v>
      </c>
      <c r="I66" s="118">
        <v>11.5934</v>
      </c>
      <c r="J66" s="118">
        <v>9.025</v>
      </c>
      <c r="K66" s="41">
        <f>IF(I66&gt;0,100*J66/I66,0)</f>
        <v>77.84601583659668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>
        <v>31.78139</v>
      </c>
      <c r="I68" s="116">
        <v>60.0153</v>
      </c>
      <c r="J68" s="116">
        <v>39.35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>
        <v>4.01295</v>
      </c>
      <c r="I69" s="116">
        <v>8.523</v>
      </c>
      <c r="J69" s="116">
        <v>5.209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>
        <v>35.79434</v>
      </c>
      <c r="I70" s="118">
        <v>68.5383</v>
      </c>
      <c r="J70" s="118">
        <v>44.559</v>
      </c>
      <c r="K70" s="41">
        <f>IF(I70&gt;0,100*J70/I70,0)</f>
        <v>65.01328454309487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>
        <v>10.35597</v>
      </c>
      <c r="I72" s="116">
        <v>13.2217</v>
      </c>
      <c r="J72" s="116">
        <v>11.896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16">
        <v>8.43323</v>
      </c>
      <c r="I73" s="116">
        <v>9.8754</v>
      </c>
      <c r="J73" s="116">
        <v>10.6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16">
        <v>163.87534</v>
      </c>
      <c r="I74" s="116">
        <v>269.334</v>
      </c>
      <c r="J74" s="116">
        <v>263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16">
        <v>101.46648</v>
      </c>
      <c r="I75" s="116">
        <v>113.3268</v>
      </c>
      <c r="J75" s="116">
        <v>128.299115212235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16">
        <v>6.94349</v>
      </c>
      <c r="I76" s="116">
        <v>5.1473</v>
      </c>
      <c r="J76" s="116">
        <v>6.379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16">
        <v>231.49621</v>
      </c>
      <c r="I77" s="116">
        <v>528.8037</v>
      </c>
      <c r="J77" s="116">
        <v>540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16">
        <v>61.26717</v>
      </c>
      <c r="I78" s="116">
        <v>71.679</v>
      </c>
      <c r="J78" s="116">
        <v>50.9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16">
        <v>91.66241</v>
      </c>
      <c r="I79" s="116">
        <v>105.7268</v>
      </c>
      <c r="J79" s="116">
        <v>99.5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17">
        <v>675.5002999999999</v>
      </c>
      <c r="I80" s="118">
        <v>1117.1147</v>
      </c>
      <c r="J80" s="118">
        <v>1110.574115212235</v>
      </c>
      <c r="K80" s="41">
        <f>IF(I80&gt;0,100*J80/I80,0)</f>
        <v>99.41451090136357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>
        <v>0.015</v>
      </c>
      <c r="I82" s="116">
        <v>0.062</v>
      </c>
      <c r="J82" s="116">
        <v>0.062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>
        <v>0.007</v>
      </c>
      <c r="I83" s="116">
        <v>0.01</v>
      </c>
      <c r="J83" s="116">
        <v>0.02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>
        <v>0.022</v>
      </c>
      <c r="I84" s="118">
        <v>0.072</v>
      </c>
      <c r="J84" s="118">
        <v>0.082</v>
      </c>
      <c r="K84" s="41">
        <f>IF(I84&gt;0,100*J84/I84,0)</f>
        <v>113.88888888888891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21">
        <v>841.98959</v>
      </c>
      <c r="I87" s="122">
        <v>1395.075523434992</v>
      </c>
      <c r="J87" s="122">
        <v>1316.868935212235</v>
      </c>
      <c r="K87" s="54">
        <f>IF(I87&gt;0,100*J87/I87,0)</f>
        <v>94.39409645506542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">
      <c r="A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70" zoomScaleNormal="70" zoomScaleSheetLayoutView="70" zoomScalePageLayoutView="0" workbookViewId="0" topLeftCell="A1">
      <selection activeCell="F80" sqref="F8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1209</v>
      </c>
      <c r="F9" s="31"/>
      <c r="G9" s="31"/>
      <c r="H9" s="116">
        <v>5.306</v>
      </c>
      <c r="I9" s="116">
        <v>5.369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2012</v>
      </c>
      <c r="F10" s="31"/>
      <c r="G10" s="31"/>
      <c r="H10" s="116">
        <v>10.139</v>
      </c>
      <c r="I10" s="116">
        <v>9.822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7896</v>
      </c>
      <c r="F11" s="31"/>
      <c r="G11" s="31"/>
      <c r="H11" s="116">
        <v>30.111</v>
      </c>
      <c r="I11" s="116">
        <v>26.76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223</v>
      </c>
      <c r="F12" s="31"/>
      <c r="G12" s="31"/>
      <c r="H12" s="116">
        <v>1.252</v>
      </c>
      <c r="I12" s="116">
        <v>0.97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11340</v>
      </c>
      <c r="F13" s="39">
        <f>IF(D13&gt;0,100*E13/D13,0)</f>
        <v>80.84985027805504</v>
      </c>
      <c r="G13" s="40"/>
      <c r="H13" s="117">
        <v>46.808</v>
      </c>
      <c r="I13" s="118">
        <v>42.921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45</v>
      </c>
      <c r="F15" s="39">
        <f>IF(D15&gt;0,100*E15/D15,0)</f>
        <v>107.14285714285714</v>
      </c>
      <c r="G15" s="40"/>
      <c r="H15" s="117">
        <v>0.054</v>
      </c>
      <c r="I15" s="118">
        <v>0.054</v>
      </c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17">
        <v>1.663</v>
      </c>
      <c r="I17" s="118">
        <v>1.55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16">
        <v>121.514</v>
      </c>
      <c r="I19" s="116">
        <v>161.295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17">
        <v>121.514</v>
      </c>
      <c r="I22" s="118">
        <v>161.295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72964</v>
      </c>
      <c r="D24" s="38">
        <v>75405</v>
      </c>
      <c r="E24" s="38">
        <v>76000</v>
      </c>
      <c r="F24" s="39">
        <f>IF(D24&gt;0,100*E24/D24,0)</f>
        <v>100.78907234268284</v>
      </c>
      <c r="G24" s="40"/>
      <c r="H24" s="117">
        <v>312.426</v>
      </c>
      <c r="I24" s="118">
        <v>428.284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29701</v>
      </c>
      <c r="D26" s="38">
        <v>29500</v>
      </c>
      <c r="E26" s="38">
        <v>32000</v>
      </c>
      <c r="F26" s="39">
        <f>IF(D26&gt;0,100*E26/D26,0)</f>
        <v>108.47457627118644</v>
      </c>
      <c r="G26" s="40"/>
      <c r="H26" s="117">
        <v>118.874</v>
      </c>
      <c r="I26" s="118">
        <v>158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60226</v>
      </c>
      <c r="D28" s="30">
        <v>57373</v>
      </c>
      <c r="E28" s="30">
        <v>52350</v>
      </c>
      <c r="F28" s="31"/>
      <c r="G28" s="31"/>
      <c r="H28" s="116">
        <v>195.473</v>
      </c>
      <c r="I28" s="116">
        <v>265.787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40550</v>
      </c>
      <c r="D29" s="30">
        <v>41111</v>
      </c>
      <c r="E29" s="30">
        <v>39707</v>
      </c>
      <c r="F29" s="31"/>
      <c r="G29" s="31"/>
      <c r="H29" s="116">
        <v>74.714</v>
      </c>
      <c r="I29" s="116">
        <v>90.923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62106</v>
      </c>
      <c r="D30" s="30">
        <v>53613</v>
      </c>
      <c r="E30" s="30">
        <v>53613</v>
      </c>
      <c r="F30" s="31"/>
      <c r="G30" s="31"/>
      <c r="H30" s="116">
        <v>187.696</v>
      </c>
      <c r="I30" s="116">
        <v>202.695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162882</v>
      </c>
      <c r="D31" s="38">
        <v>152097</v>
      </c>
      <c r="E31" s="38">
        <v>145670</v>
      </c>
      <c r="F31" s="39">
        <f>IF(D31&gt;0,100*E31/D31,0)</f>
        <v>95.77440712177098</v>
      </c>
      <c r="G31" s="40"/>
      <c r="H31" s="117">
        <v>457.88300000000004</v>
      </c>
      <c r="I31" s="118">
        <v>559.405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23943</v>
      </c>
      <c r="D33" s="30">
        <v>24900</v>
      </c>
      <c r="E33" s="30">
        <v>24900</v>
      </c>
      <c r="F33" s="31"/>
      <c r="G33" s="31"/>
      <c r="H33" s="116">
        <v>64.057</v>
      </c>
      <c r="I33" s="116">
        <v>101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12541</v>
      </c>
      <c r="D34" s="30">
        <v>13600</v>
      </c>
      <c r="E34" s="30">
        <v>13500</v>
      </c>
      <c r="F34" s="31"/>
      <c r="G34" s="31"/>
      <c r="H34" s="116">
        <v>44.778</v>
      </c>
      <c r="I34" s="116">
        <v>54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51826</v>
      </c>
      <c r="D35" s="30">
        <v>49200</v>
      </c>
      <c r="E35" s="30">
        <v>50000</v>
      </c>
      <c r="F35" s="31"/>
      <c r="G35" s="31"/>
      <c r="H35" s="116">
        <v>155.433</v>
      </c>
      <c r="I35" s="116">
        <v>177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6846</v>
      </c>
      <c r="F36" s="31"/>
      <c r="G36" s="31"/>
      <c r="H36" s="116">
        <v>16.843</v>
      </c>
      <c r="I36" s="116">
        <v>26.08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94480</v>
      </c>
      <c r="D37" s="38">
        <v>94220</v>
      </c>
      <c r="E37" s="38">
        <v>95246</v>
      </c>
      <c r="F37" s="39">
        <f>IF(D37&gt;0,100*E37/D37,0)</f>
        <v>101.08894077690512</v>
      </c>
      <c r="G37" s="40"/>
      <c r="H37" s="117">
        <v>281.11100000000005</v>
      </c>
      <c r="I37" s="118">
        <v>358.08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5100</v>
      </c>
      <c r="F39" s="39">
        <f>IF(D39&gt;0,100*E39/D39,0)</f>
        <v>110.3896103896104</v>
      </c>
      <c r="G39" s="40"/>
      <c r="H39" s="117">
        <v>7.491</v>
      </c>
      <c r="I39" s="118">
        <v>7.8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38910</v>
      </c>
      <c r="E41" s="30">
        <v>39000</v>
      </c>
      <c r="F41" s="31"/>
      <c r="G41" s="31"/>
      <c r="H41" s="116">
        <v>104.345</v>
      </c>
      <c r="I41" s="116">
        <v>126.861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213815</v>
      </c>
      <c r="D42" s="30">
        <v>231379</v>
      </c>
      <c r="E42" s="30">
        <v>232000</v>
      </c>
      <c r="F42" s="31"/>
      <c r="G42" s="31"/>
      <c r="H42" s="116">
        <v>823.133</v>
      </c>
      <c r="I42" s="116">
        <v>1095.965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57556</v>
      </c>
      <c r="D43" s="30">
        <v>58467</v>
      </c>
      <c r="E43" s="30">
        <v>59000</v>
      </c>
      <c r="F43" s="31"/>
      <c r="G43" s="31"/>
      <c r="H43" s="116">
        <v>243.667</v>
      </c>
      <c r="I43" s="116">
        <v>290.579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126999</v>
      </c>
      <c r="D44" s="30">
        <v>131877</v>
      </c>
      <c r="E44" s="30">
        <v>127000</v>
      </c>
      <c r="F44" s="31"/>
      <c r="G44" s="31"/>
      <c r="H44" s="116">
        <v>451.063</v>
      </c>
      <c r="I44" s="116">
        <v>620.342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72890</v>
      </c>
      <c r="D45" s="30">
        <v>75219</v>
      </c>
      <c r="E45" s="30">
        <v>74000</v>
      </c>
      <c r="F45" s="31"/>
      <c r="G45" s="31"/>
      <c r="H45" s="116">
        <v>197.201</v>
      </c>
      <c r="I45" s="116">
        <v>303.698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73237</v>
      </c>
      <c r="D46" s="30">
        <v>74477</v>
      </c>
      <c r="E46" s="30">
        <v>74850</v>
      </c>
      <c r="F46" s="31"/>
      <c r="G46" s="31"/>
      <c r="H46" s="116">
        <v>185.884</v>
      </c>
      <c r="I46" s="116">
        <v>246.303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103394</v>
      </c>
      <c r="D47" s="30">
        <v>108161</v>
      </c>
      <c r="E47" s="30">
        <v>104000</v>
      </c>
      <c r="F47" s="31"/>
      <c r="G47" s="31"/>
      <c r="H47" s="116">
        <v>290.404</v>
      </c>
      <c r="I47" s="116">
        <v>419.148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100912</v>
      </c>
      <c r="D48" s="30">
        <v>109184</v>
      </c>
      <c r="E48" s="30">
        <v>109000</v>
      </c>
      <c r="F48" s="31"/>
      <c r="G48" s="31"/>
      <c r="H48" s="116">
        <v>326.118</v>
      </c>
      <c r="I48" s="116">
        <v>541.77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76114</v>
      </c>
      <c r="D49" s="30">
        <v>72574</v>
      </c>
      <c r="E49" s="30">
        <v>72500</v>
      </c>
      <c r="F49" s="31"/>
      <c r="G49" s="31"/>
      <c r="H49" s="116">
        <v>211.137</v>
      </c>
      <c r="I49" s="116">
        <v>314.479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864131</v>
      </c>
      <c r="D50" s="38">
        <v>900248</v>
      </c>
      <c r="E50" s="38">
        <v>891350</v>
      </c>
      <c r="F50" s="39">
        <f>IF(D50&gt;0,100*E50/D50,0)</f>
        <v>99.0116056908763</v>
      </c>
      <c r="G50" s="40"/>
      <c r="H50" s="117">
        <v>2832.952</v>
      </c>
      <c r="I50" s="118">
        <v>3959.1449999999995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26391</v>
      </c>
      <c r="D52" s="38">
        <v>26391</v>
      </c>
      <c r="E52" s="38">
        <v>26391</v>
      </c>
      <c r="F52" s="39">
        <f>IF(D52&gt;0,100*E52/D52,0)</f>
        <v>100</v>
      </c>
      <c r="G52" s="40"/>
      <c r="H52" s="117">
        <v>70.554</v>
      </c>
      <c r="I52" s="118">
        <v>70.554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72623</v>
      </c>
      <c r="D54" s="30">
        <v>72070</v>
      </c>
      <c r="E54" s="30">
        <v>72000</v>
      </c>
      <c r="F54" s="31"/>
      <c r="G54" s="31"/>
      <c r="H54" s="116">
        <v>199.921</v>
      </c>
      <c r="I54" s="116">
        <v>221.754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56618</v>
      </c>
      <c r="D55" s="30">
        <v>52525</v>
      </c>
      <c r="E55" s="30">
        <v>54960</v>
      </c>
      <c r="F55" s="31"/>
      <c r="G55" s="31"/>
      <c r="H55" s="116">
        <v>92.611</v>
      </c>
      <c r="I55" s="116">
        <v>93.337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38995</v>
      </c>
      <c r="D56" s="30">
        <v>49000</v>
      </c>
      <c r="E56" s="30">
        <v>49000</v>
      </c>
      <c r="F56" s="31"/>
      <c r="G56" s="31"/>
      <c r="H56" s="116">
        <v>116.054</v>
      </c>
      <c r="I56" s="116">
        <v>109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66810</v>
      </c>
      <c r="D57" s="30">
        <v>66720</v>
      </c>
      <c r="E57" s="30">
        <v>66720</v>
      </c>
      <c r="F57" s="31"/>
      <c r="G57" s="31"/>
      <c r="H57" s="116">
        <v>123.743</v>
      </c>
      <c r="I57" s="116">
        <v>266.88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63073</v>
      </c>
      <c r="D58" s="30">
        <v>53814</v>
      </c>
      <c r="E58" s="30">
        <v>53813.7</v>
      </c>
      <c r="F58" s="31"/>
      <c r="G58" s="31"/>
      <c r="H58" s="116">
        <v>78.901</v>
      </c>
      <c r="I58" s="116">
        <v>114.952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298119</v>
      </c>
      <c r="D59" s="38">
        <v>294129</v>
      </c>
      <c r="E59" s="38">
        <v>296493.7</v>
      </c>
      <c r="F59" s="39">
        <f>IF(D59&gt;0,100*E59/D59,0)</f>
        <v>100.80396696687508</v>
      </c>
      <c r="G59" s="40"/>
      <c r="H59" s="117">
        <v>611.23</v>
      </c>
      <c r="I59" s="118">
        <v>805.923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1601</v>
      </c>
      <c r="D61" s="30">
        <v>1400</v>
      </c>
      <c r="E61" s="30">
        <v>1500</v>
      </c>
      <c r="F61" s="31"/>
      <c r="G61" s="31"/>
      <c r="H61" s="116">
        <v>4.07</v>
      </c>
      <c r="I61" s="116">
        <v>2.32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846</v>
      </c>
      <c r="D62" s="30">
        <v>1040</v>
      </c>
      <c r="E62" s="30">
        <v>1040</v>
      </c>
      <c r="F62" s="31"/>
      <c r="G62" s="31"/>
      <c r="H62" s="116">
        <v>1.845</v>
      </c>
      <c r="I62" s="116">
        <v>2.011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1995</v>
      </c>
      <c r="D63" s="30">
        <v>2456</v>
      </c>
      <c r="E63" s="30">
        <v>2450</v>
      </c>
      <c r="F63" s="31"/>
      <c r="G63" s="31"/>
      <c r="H63" s="116">
        <v>2.504</v>
      </c>
      <c r="I63" s="116">
        <v>1.8077176062965084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4442</v>
      </c>
      <c r="D64" s="38">
        <v>4896</v>
      </c>
      <c r="E64" s="38">
        <v>4990</v>
      </c>
      <c r="F64" s="39">
        <f>IF(D64&gt;0,100*E64/D64,0)</f>
        <v>101.91993464052288</v>
      </c>
      <c r="G64" s="40"/>
      <c r="H64" s="117">
        <v>8.419</v>
      </c>
      <c r="I64" s="118">
        <v>6.138717606296508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7018</v>
      </c>
      <c r="D66" s="38">
        <v>4366</v>
      </c>
      <c r="E66" s="38">
        <v>6522</v>
      </c>
      <c r="F66" s="39">
        <f>IF(D66&gt;0,100*E66/D66,0)</f>
        <v>149.38158497480532</v>
      </c>
      <c r="G66" s="40"/>
      <c r="H66" s="117">
        <v>8.529</v>
      </c>
      <c r="I66" s="118">
        <v>5.304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72462</v>
      </c>
      <c r="D68" s="30">
        <v>64500</v>
      </c>
      <c r="E68" s="30">
        <v>66000</v>
      </c>
      <c r="F68" s="31"/>
      <c r="G68" s="31"/>
      <c r="H68" s="116">
        <v>153.32</v>
      </c>
      <c r="I68" s="116">
        <v>130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4896</v>
      </c>
      <c r="D69" s="30">
        <v>4350</v>
      </c>
      <c r="E69" s="30">
        <v>4400</v>
      </c>
      <c r="F69" s="31"/>
      <c r="G69" s="31"/>
      <c r="H69" s="116">
        <v>8.004</v>
      </c>
      <c r="I69" s="116">
        <v>7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77358</v>
      </c>
      <c r="D70" s="38">
        <v>68850</v>
      </c>
      <c r="E70" s="38">
        <v>70400</v>
      </c>
      <c r="F70" s="39">
        <f>IF(D70&gt;0,100*E70/D70,0)</f>
        <v>102.25127087872185</v>
      </c>
      <c r="G70" s="40"/>
      <c r="H70" s="117">
        <v>161.32399999999998</v>
      </c>
      <c r="I70" s="118">
        <v>137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2261</v>
      </c>
      <c r="D72" s="30">
        <v>2653</v>
      </c>
      <c r="E72" s="30">
        <v>2653</v>
      </c>
      <c r="F72" s="31"/>
      <c r="G72" s="31"/>
      <c r="H72" s="116">
        <v>2.845</v>
      </c>
      <c r="I72" s="116">
        <v>0.598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17077</v>
      </c>
      <c r="D73" s="30">
        <v>9715</v>
      </c>
      <c r="E73" s="30">
        <v>9715</v>
      </c>
      <c r="F73" s="31"/>
      <c r="G73" s="31"/>
      <c r="H73" s="116">
        <v>62.553</v>
      </c>
      <c r="I73" s="116">
        <v>24.2875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31281</v>
      </c>
      <c r="D74" s="30">
        <v>22358</v>
      </c>
      <c r="E74" s="30">
        <v>22222</v>
      </c>
      <c r="F74" s="31"/>
      <c r="G74" s="31"/>
      <c r="H74" s="116">
        <v>72.657</v>
      </c>
      <c r="I74" s="116">
        <v>42.257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10521</v>
      </c>
      <c r="D75" s="30">
        <v>10355.646</v>
      </c>
      <c r="E75" s="30">
        <v>10355.646</v>
      </c>
      <c r="F75" s="31"/>
      <c r="G75" s="31"/>
      <c r="H75" s="116">
        <v>11.836</v>
      </c>
      <c r="I75" s="116">
        <v>16.09504051283195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5310</v>
      </c>
      <c r="D76" s="30">
        <v>4046</v>
      </c>
      <c r="E76" s="30">
        <v>4300</v>
      </c>
      <c r="F76" s="31"/>
      <c r="G76" s="31"/>
      <c r="H76" s="116">
        <v>19.531</v>
      </c>
      <c r="I76" s="116">
        <v>12.259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2906</v>
      </c>
      <c r="D77" s="30">
        <v>2547</v>
      </c>
      <c r="E77" s="30">
        <v>2600</v>
      </c>
      <c r="F77" s="31"/>
      <c r="G77" s="31"/>
      <c r="H77" s="116">
        <v>7.79</v>
      </c>
      <c r="I77" s="116">
        <v>5.353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6563</v>
      </c>
      <c r="D78" s="30">
        <v>4971</v>
      </c>
      <c r="E78" s="30">
        <v>4971</v>
      </c>
      <c r="F78" s="31"/>
      <c r="G78" s="31"/>
      <c r="H78" s="116">
        <v>9.564</v>
      </c>
      <c r="I78" s="116">
        <v>10.34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70813</v>
      </c>
      <c r="D79" s="30">
        <v>48845</v>
      </c>
      <c r="E79" s="30">
        <v>48726</v>
      </c>
      <c r="F79" s="31"/>
      <c r="G79" s="31"/>
      <c r="H79" s="116">
        <v>209.779</v>
      </c>
      <c r="I79" s="116">
        <v>100.505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146732</v>
      </c>
      <c r="D80" s="38">
        <v>105490.64600000001</v>
      </c>
      <c r="E80" s="38">
        <v>105542.64600000001</v>
      </c>
      <c r="F80" s="125">
        <f>IF(D80&gt;0,100*E80/D80,0)</f>
        <v>100.049293470058</v>
      </c>
      <c r="G80" s="40"/>
      <c r="H80" s="117">
        <v>396.555</v>
      </c>
      <c r="I80" s="118">
        <v>211.69454051283194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16">
        <v>0.163</v>
      </c>
      <c r="I82" s="116">
        <v>0.163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190</v>
      </c>
      <c r="F83" s="31"/>
      <c r="G83" s="31"/>
      <c r="H83" s="116">
        <v>0.186</v>
      </c>
      <c r="I83" s="116">
        <v>0.19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299</v>
      </c>
      <c r="F84" s="39">
        <f>IF(D84&gt;0,100*E84/D84,0)</f>
        <v>100</v>
      </c>
      <c r="G84" s="40"/>
      <c r="H84" s="117">
        <v>0.349</v>
      </c>
      <c r="I84" s="118">
        <v>0.353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1828423</v>
      </c>
      <c r="D87" s="53">
        <v>1800361.646</v>
      </c>
      <c r="E87" s="53">
        <v>1793171.346</v>
      </c>
      <c r="F87" s="54">
        <f>IF(D87&gt;0,100*E87/D87,0)</f>
        <v>99.60061913027445</v>
      </c>
      <c r="G87" s="40"/>
      <c r="H87" s="121">
        <v>5437.736</v>
      </c>
      <c r="I87" s="122">
        <v>6913.501258119128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70" zoomScaleSheetLayoutView="70" zoomScalePageLayoutView="0" workbookViewId="0" topLeftCell="A49">
      <selection activeCell="I9" sqref="I9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>
        <v>30</v>
      </c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12</v>
      </c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8</v>
      </c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50</v>
      </c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561</v>
      </c>
      <c r="D24" s="38">
        <v>1011</v>
      </c>
      <c r="E24" s="38">
        <v>1000</v>
      </c>
      <c r="F24" s="39">
        <f>IF(D24&gt;0,100*E24/D24,0)</f>
        <v>98.91196834817013</v>
      </c>
      <c r="G24" s="40"/>
      <c r="H24" s="117">
        <v>1.852</v>
      </c>
      <c r="I24" s="118">
        <v>4.068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30</v>
      </c>
      <c r="D26" s="38">
        <v>45</v>
      </c>
      <c r="E26" s="38">
        <v>100</v>
      </c>
      <c r="F26" s="39">
        <f>IF(D26&gt;0,100*E26/D26,0)</f>
        <v>222.22222222222223</v>
      </c>
      <c r="G26" s="40"/>
      <c r="H26" s="117">
        <v>0.136</v>
      </c>
      <c r="I26" s="118">
        <v>0.25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3579</v>
      </c>
      <c r="D28" s="30">
        <v>5539</v>
      </c>
      <c r="E28" s="30">
        <v>4456</v>
      </c>
      <c r="F28" s="31"/>
      <c r="G28" s="31"/>
      <c r="H28" s="116">
        <v>9.124</v>
      </c>
      <c r="I28" s="116">
        <v>21.692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1244</v>
      </c>
      <c r="D29" s="30">
        <v>2383</v>
      </c>
      <c r="E29" s="30">
        <v>2383</v>
      </c>
      <c r="F29" s="31"/>
      <c r="G29" s="31"/>
      <c r="H29" s="116">
        <v>1.379</v>
      </c>
      <c r="I29" s="116">
        <v>3.431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97698</v>
      </c>
      <c r="D30" s="30">
        <v>121904</v>
      </c>
      <c r="E30" s="30">
        <v>121904</v>
      </c>
      <c r="F30" s="31"/>
      <c r="G30" s="31"/>
      <c r="H30" s="116">
        <v>183.078</v>
      </c>
      <c r="I30" s="116">
        <v>337.907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102521</v>
      </c>
      <c r="D31" s="38">
        <v>129826</v>
      </c>
      <c r="E31" s="38">
        <v>128743</v>
      </c>
      <c r="F31" s="39">
        <f>IF(D31&gt;0,100*E31/D31,0)</f>
        <v>99.16580654106265</v>
      </c>
      <c r="G31" s="40"/>
      <c r="H31" s="117">
        <v>193.58100000000002</v>
      </c>
      <c r="I31" s="118">
        <v>363.03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24</v>
      </c>
      <c r="D33" s="30">
        <v>24</v>
      </c>
      <c r="E33" s="30">
        <v>30</v>
      </c>
      <c r="F33" s="31"/>
      <c r="G33" s="31"/>
      <c r="H33" s="116">
        <v>0.064</v>
      </c>
      <c r="I33" s="116">
        <v>0.1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8</v>
      </c>
      <c r="E34" s="30">
        <v>10</v>
      </c>
      <c r="F34" s="31"/>
      <c r="G34" s="31"/>
      <c r="H34" s="116">
        <v>0.036</v>
      </c>
      <c r="I34" s="116">
        <v>0.03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156</v>
      </c>
      <c r="D35" s="30">
        <v>220</v>
      </c>
      <c r="E35" s="30">
        <v>550</v>
      </c>
      <c r="F35" s="31"/>
      <c r="G35" s="31"/>
      <c r="H35" s="116">
        <v>0.788</v>
      </c>
      <c r="I35" s="116">
        <v>0.8</v>
      </c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15</v>
      </c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>
        <v>192</v>
      </c>
      <c r="D37" s="38">
        <v>252</v>
      </c>
      <c r="E37" s="38">
        <v>605</v>
      </c>
      <c r="F37" s="39">
        <f>IF(D37&gt;0,100*E37/D37,0)</f>
        <v>240.0793650793651</v>
      </c>
      <c r="G37" s="40"/>
      <c r="H37" s="117">
        <v>0.888</v>
      </c>
      <c r="I37" s="118">
        <v>0.93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>
        <v>15</v>
      </c>
      <c r="F39" s="39"/>
      <c r="G39" s="40"/>
      <c r="H39" s="117"/>
      <c r="I39" s="118"/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/>
      <c r="D41" s="30">
        <v>11</v>
      </c>
      <c r="E41" s="30"/>
      <c r="F41" s="31"/>
      <c r="G41" s="31"/>
      <c r="H41" s="116"/>
      <c r="I41" s="116">
        <v>0.028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396</v>
      </c>
      <c r="D42" s="30">
        <v>885</v>
      </c>
      <c r="E42" s="30">
        <v>1150</v>
      </c>
      <c r="F42" s="31"/>
      <c r="G42" s="31"/>
      <c r="H42" s="116">
        <v>1.269</v>
      </c>
      <c r="I42" s="116">
        <v>3.582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51</v>
      </c>
      <c r="D43" s="30">
        <v>298</v>
      </c>
      <c r="E43" s="30">
        <v>340</v>
      </c>
      <c r="F43" s="31"/>
      <c r="G43" s="31"/>
      <c r="H43" s="116">
        <v>0.244</v>
      </c>
      <c r="I43" s="116">
        <v>1.844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183</v>
      </c>
      <c r="D44" s="30">
        <v>735</v>
      </c>
      <c r="E44" s="30">
        <v>700</v>
      </c>
      <c r="F44" s="31"/>
      <c r="G44" s="31"/>
      <c r="H44" s="116">
        <v>0.778</v>
      </c>
      <c r="I44" s="116">
        <v>3.085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62</v>
      </c>
      <c r="D45" s="30">
        <v>163</v>
      </c>
      <c r="E45" s="30">
        <v>150</v>
      </c>
      <c r="F45" s="31"/>
      <c r="G45" s="31"/>
      <c r="H45" s="116">
        <v>0.181</v>
      </c>
      <c r="I45" s="116">
        <v>0.565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62</v>
      </c>
      <c r="D46" s="30">
        <v>150</v>
      </c>
      <c r="E46" s="30">
        <v>150</v>
      </c>
      <c r="F46" s="31"/>
      <c r="G46" s="31"/>
      <c r="H46" s="116">
        <v>0.167</v>
      </c>
      <c r="I46" s="116">
        <v>0.551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161</v>
      </c>
      <c r="D47" s="30">
        <v>163</v>
      </c>
      <c r="E47" s="30">
        <v>155</v>
      </c>
      <c r="F47" s="31"/>
      <c r="G47" s="31"/>
      <c r="H47" s="116">
        <v>0.343</v>
      </c>
      <c r="I47" s="116">
        <v>0.458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180</v>
      </c>
      <c r="D48" s="30">
        <v>1847</v>
      </c>
      <c r="E48" s="30">
        <v>1800</v>
      </c>
      <c r="F48" s="31"/>
      <c r="G48" s="31"/>
      <c r="H48" s="116">
        <v>0.759</v>
      </c>
      <c r="I48" s="116">
        <v>9.864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56</v>
      </c>
      <c r="D49" s="30">
        <v>202</v>
      </c>
      <c r="E49" s="30">
        <v>210</v>
      </c>
      <c r="F49" s="31"/>
      <c r="G49" s="31"/>
      <c r="H49" s="116">
        <v>0.081</v>
      </c>
      <c r="I49" s="116">
        <v>0.535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1151</v>
      </c>
      <c r="D50" s="38">
        <v>4454</v>
      </c>
      <c r="E50" s="38">
        <v>4655</v>
      </c>
      <c r="F50" s="39">
        <f>IF(D50&gt;0,100*E50/D50,0)</f>
        <v>104.51279748540638</v>
      </c>
      <c r="G50" s="40"/>
      <c r="H50" s="117">
        <v>3.8219999999999996</v>
      </c>
      <c r="I50" s="118">
        <v>20.512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87</v>
      </c>
      <c r="D52" s="38">
        <v>87</v>
      </c>
      <c r="E52" s="38">
        <v>87</v>
      </c>
      <c r="F52" s="39">
        <f>IF(D52&gt;0,100*E52/D52,0)</f>
        <v>100</v>
      </c>
      <c r="G52" s="40"/>
      <c r="H52" s="117">
        <v>0.248</v>
      </c>
      <c r="I52" s="118">
        <v>0.248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411</v>
      </c>
      <c r="D54" s="30">
        <v>3098</v>
      </c>
      <c r="E54" s="30">
        <v>3200</v>
      </c>
      <c r="F54" s="31"/>
      <c r="G54" s="31"/>
      <c r="H54" s="116">
        <v>1.947</v>
      </c>
      <c r="I54" s="116">
        <v>20.036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335</v>
      </c>
      <c r="D55" s="30">
        <v>137</v>
      </c>
      <c r="E55" s="30">
        <v>140</v>
      </c>
      <c r="F55" s="31"/>
      <c r="G55" s="31"/>
      <c r="H55" s="116">
        <v>0.548</v>
      </c>
      <c r="I55" s="116">
        <v>0.267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394</v>
      </c>
      <c r="D56" s="30">
        <v>800</v>
      </c>
      <c r="E56" s="30">
        <v>800</v>
      </c>
      <c r="F56" s="31"/>
      <c r="G56" s="31"/>
      <c r="H56" s="116">
        <v>1.173</v>
      </c>
      <c r="I56" s="116">
        <v>1.5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293</v>
      </c>
      <c r="D57" s="30">
        <v>1820</v>
      </c>
      <c r="E57" s="30">
        <v>1820</v>
      </c>
      <c r="F57" s="31"/>
      <c r="G57" s="31"/>
      <c r="H57" s="116">
        <v>0.391</v>
      </c>
      <c r="I57" s="116">
        <v>6.37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1955</v>
      </c>
      <c r="D58" s="30">
        <v>3694</v>
      </c>
      <c r="E58" s="30">
        <v>3694</v>
      </c>
      <c r="F58" s="31"/>
      <c r="G58" s="31"/>
      <c r="H58" s="116">
        <v>2.32</v>
      </c>
      <c r="I58" s="116">
        <v>9.1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3388</v>
      </c>
      <c r="D59" s="38">
        <v>9549</v>
      </c>
      <c r="E59" s="38">
        <v>9654</v>
      </c>
      <c r="F59" s="39">
        <f>IF(D59&gt;0,100*E59/D59,0)</f>
        <v>101.09959158027019</v>
      </c>
      <c r="G59" s="40"/>
      <c r="H59" s="117">
        <v>6.379</v>
      </c>
      <c r="I59" s="118">
        <v>37.273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44</v>
      </c>
      <c r="D61" s="30">
        <v>30</v>
      </c>
      <c r="E61" s="30">
        <v>25</v>
      </c>
      <c r="F61" s="31"/>
      <c r="G61" s="31"/>
      <c r="H61" s="116">
        <v>0.175</v>
      </c>
      <c r="I61" s="116">
        <v>0.069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34</v>
      </c>
      <c r="D62" s="30">
        <v>59</v>
      </c>
      <c r="E62" s="30">
        <v>59</v>
      </c>
      <c r="F62" s="31"/>
      <c r="G62" s="31"/>
      <c r="H62" s="116">
        <v>0.072</v>
      </c>
      <c r="I62" s="116">
        <v>0.11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122</v>
      </c>
      <c r="D63" s="30">
        <v>176</v>
      </c>
      <c r="E63" s="30">
        <v>176</v>
      </c>
      <c r="F63" s="31"/>
      <c r="G63" s="31"/>
      <c r="H63" s="116">
        <v>0.154</v>
      </c>
      <c r="I63" s="116">
        <v>0.1427276899875421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200</v>
      </c>
      <c r="D64" s="38">
        <v>265</v>
      </c>
      <c r="E64" s="38">
        <v>260</v>
      </c>
      <c r="F64" s="39">
        <f>IF(D64&gt;0,100*E64/D64,0)</f>
        <v>98.11320754716981</v>
      </c>
      <c r="G64" s="40"/>
      <c r="H64" s="117">
        <v>0.401</v>
      </c>
      <c r="I64" s="118">
        <v>0.3217276899875421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694</v>
      </c>
      <c r="D66" s="38">
        <v>1514</v>
      </c>
      <c r="E66" s="38">
        <v>96</v>
      </c>
      <c r="F66" s="39">
        <f>IF(D66&gt;0,100*E66/D66,0)</f>
        <v>6.340819022457067</v>
      </c>
      <c r="G66" s="40"/>
      <c r="H66" s="117">
        <v>0.737</v>
      </c>
      <c r="I66" s="118">
        <v>1.606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6398</v>
      </c>
      <c r="D68" s="30">
        <v>10000</v>
      </c>
      <c r="E68" s="30">
        <v>10000</v>
      </c>
      <c r="F68" s="31"/>
      <c r="G68" s="31"/>
      <c r="H68" s="116">
        <v>12.941</v>
      </c>
      <c r="I68" s="116">
        <v>22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13</v>
      </c>
      <c r="D69" s="30">
        <v>30</v>
      </c>
      <c r="E69" s="30">
        <v>25</v>
      </c>
      <c r="F69" s="31"/>
      <c r="G69" s="31"/>
      <c r="H69" s="116">
        <v>0.024</v>
      </c>
      <c r="I69" s="116">
        <v>0.05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6411</v>
      </c>
      <c r="D70" s="38">
        <v>10030</v>
      </c>
      <c r="E70" s="38">
        <v>10025</v>
      </c>
      <c r="F70" s="125">
        <f>IF(D70&gt;0,100*E70/D70,0)</f>
        <v>99.95014955134596</v>
      </c>
      <c r="G70" s="40"/>
      <c r="H70" s="117">
        <v>12.965</v>
      </c>
      <c r="I70" s="118">
        <v>22.05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225</v>
      </c>
      <c r="D72" s="30">
        <v>442</v>
      </c>
      <c r="E72" s="30">
        <v>442</v>
      </c>
      <c r="F72" s="31"/>
      <c r="G72" s="31"/>
      <c r="H72" s="116">
        <v>0.09</v>
      </c>
      <c r="I72" s="116">
        <v>0.066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49623</v>
      </c>
      <c r="D73" s="30">
        <v>65100</v>
      </c>
      <c r="E73" s="30">
        <v>65100</v>
      </c>
      <c r="F73" s="31"/>
      <c r="G73" s="31"/>
      <c r="H73" s="116">
        <v>159.75</v>
      </c>
      <c r="I73" s="116">
        <v>162.75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53033</v>
      </c>
      <c r="D74" s="30">
        <v>59950</v>
      </c>
      <c r="E74" s="30">
        <v>59867</v>
      </c>
      <c r="F74" s="31"/>
      <c r="G74" s="31"/>
      <c r="H74" s="116">
        <v>135.384</v>
      </c>
      <c r="I74" s="116">
        <v>127.693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2304</v>
      </c>
      <c r="D75" s="30">
        <v>3139.0589999999997</v>
      </c>
      <c r="E75" s="30">
        <v>3139.0589999999997</v>
      </c>
      <c r="F75" s="31"/>
      <c r="G75" s="31"/>
      <c r="H75" s="116">
        <v>3.588</v>
      </c>
      <c r="I75" s="116">
        <v>6.342211778270516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10708</v>
      </c>
      <c r="D76" s="30">
        <v>13058</v>
      </c>
      <c r="E76" s="30">
        <v>12800</v>
      </c>
      <c r="F76" s="31"/>
      <c r="G76" s="31"/>
      <c r="H76" s="116">
        <v>41.048</v>
      </c>
      <c r="I76" s="116">
        <v>36.171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6431</v>
      </c>
      <c r="D77" s="30">
        <v>8250</v>
      </c>
      <c r="E77" s="30">
        <v>8500</v>
      </c>
      <c r="F77" s="31"/>
      <c r="G77" s="31"/>
      <c r="H77" s="116">
        <v>18.154</v>
      </c>
      <c r="I77" s="116">
        <v>12.59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15315</v>
      </c>
      <c r="D78" s="30">
        <v>17742</v>
      </c>
      <c r="E78" s="30">
        <v>17742</v>
      </c>
      <c r="F78" s="31"/>
      <c r="G78" s="31"/>
      <c r="H78" s="116">
        <v>43.57</v>
      </c>
      <c r="I78" s="116">
        <v>41.25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95068</v>
      </c>
      <c r="D79" s="30">
        <v>124081</v>
      </c>
      <c r="E79" s="30">
        <v>111568</v>
      </c>
      <c r="F79" s="31"/>
      <c r="G79" s="31"/>
      <c r="H79" s="116">
        <v>302.399</v>
      </c>
      <c r="I79" s="116">
        <v>192.741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232707</v>
      </c>
      <c r="D80" s="38">
        <v>291762.059</v>
      </c>
      <c r="E80" s="38">
        <v>279158.059</v>
      </c>
      <c r="F80" s="39">
        <f>IF(D80&gt;0,100*E80/D80,0)</f>
        <v>95.68004145460189</v>
      </c>
      <c r="G80" s="40"/>
      <c r="H80" s="117">
        <v>703.983</v>
      </c>
      <c r="I80" s="118">
        <v>579.6032117782705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16"/>
      <c r="I82" s="116"/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17"/>
      <c r="I84" s="118"/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347942</v>
      </c>
      <c r="D87" s="53">
        <v>448795.059</v>
      </c>
      <c r="E87" s="53">
        <v>434448.059</v>
      </c>
      <c r="F87" s="54">
        <f>IF(D87&gt;0,100*E87/D87,0)</f>
        <v>96.80321792491034</v>
      </c>
      <c r="G87" s="40"/>
      <c r="H87" s="121">
        <v>924.992</v>
      </c>
      <c r="I87" s="122">
        <v>1029.891939468258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="70" zoomScaleNormal="70" zoomScalePageLayoutView="0" workbookViewId="0" topLeftCell="A58">
      <selection activeCell="L1" sqref="L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1711</v>
      </c>
      <c r="D9" s="30">
        <v>1730</v>
      </c>
      <c r="E9" s="30">
        <v>1209</v>
      </c>
      <c r="F9" s="31"/>
      <c r="G9" s="31"/>
      <c r="H9" s="116">
        <v>5.306</v>
      </c>
      <c r="I9" s="116">
        <v>5.369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3826</v>
      </c>
      <c r="D10" s="30">
        <v>3682</v>
      </c>
      <c r="E10" s="30">
        <v>2042</v>
      </c>
      <c r="F10" s="31"/>
      <c r="G10" s="31"/>
      <c r="H10" s="116">
        <v>10.139</v>
      </c>
      <c r="I10" s="116">
        <v>9.822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9248</v>
      </c>
      <c r="D11" s="30">
        <v>8234</v>
      </c>
      <c r="E11" s="30">
        <v>7908</v>
      </c>
      <c r="F11" s="31"/>
      <c r="G11" s="31"/>
      <c r="H11" s="116">
        <v>30.111</v>
      </c>
      <c r="I11" s="116">
        <v>26.76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420</v>
      </c>
      <c r="D12" s="30">
        <v>380</v>
      </c>
      <c r="E12" s="30">
        <v>231</v>
      </c>
      <c r="F12" s="31"/>
      <c r="G12" s="31"/>
      <c r="H12" s="116">
        <v>1.252</v>
      </c>
      <c r="I12" s="116">
        <v>0.97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15205</v>
      </c>
      <c r="D13" s="38">
        <v>14026</v>
      </c>
      <c r="E13" s="38">
        <v>11390</v>
      </c>
      <c r="F13" s="39">
        <f>IF(D13&gt;0,100*E13/D13,0)</f>
        <v>81.20633109938686</v>
      </c>
      <c r="G13" s="40"/>
      <c r="H13" s="117">
        <v>46.808</v>
      </c>
      <c r="I13" s="118">
        <v>42.921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>
        <v>45</v>
      </c>
      <c r="D15" s="38">
        <v>42</v>
      </c>
      <c r="E15" s="38">
        <v>45</v>
      </c>
      <c r="F15" s="39">
        <f>IF(D15&gt;0,100*E15/D15,0)</f>
        <v>107.14285714285714</v>
      </c>
      <c r="G15" s="40"/>
      <c r="H15" s="117">
        <v>0.054</v>
      </c>
      <c r="I15" s="118">
        <v>0.054</v>
      </c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679</v>
      </c>
      <c r="D17" s="38">
        <v>775</v>
      </c>
      <c r="E17" s="38">
        <v>775</v>
      </c>
      <c r="F17" s="39">
        <f>IF(D17&gt;0,100*E17/D17,0)</f>
        <v>100</v>
      </c>
      <c r="G17" s="40"/>
      <c r="H17" s="117">
        <v>1.663</v>
      </c>
      <c r="I17" s="118">
        <v>1.55</v>
      </c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23368</v>
      </c>
      <c r="D19" s="30">
        <v>25007</v>
      </c>
      <c r="E19" s="30">
        <v>25007</v>
      </c>
      <c r="F19" s="31"/>
      <c r="G19" s="31"/>
      <c r="H19" s="116">
        <v>121.514</v>
      </c>
      <c r="I19" s="116">
        <v>161.295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23368</v>
      </c>
      <c r="D22" s="38">
        <v>25007</v>
      </c>
      <c r="E22" s="38">
        <v>25007</v>
      </c>
      <c r="F22" s="39">
        <f>IF(D22&gt;0,100*E22/D22,0)</f>
        <v>100</v>
      </c>
      <c r="G22" s="40"/>
      <c r="H22" s="117">
        <v>121.514</v>
      </c>
      <c r="I22" s="118">
        <v>161.295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73525</v>
      </c>
      <c r="D24" s="38">
        <v>76416</v>
      </c>
      <c r="E24" s="38">
        <v>77000</v>
      </c>
      <c r="F24" s="39">
        <f>IF(D24&gt;0,100*E24/D24,0)</f>
        <v>100.7642378559464</v>
      </c>
      <c r="G24" s="40"/>
      <c r="H24" s="117">
        <v>314.27799999999996</v>
      </c>
      <c r="I24" s="118">
        <v>432.352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29731</v>
      </c>
      <c r="D26" s="38">
        <v>29545</v>
      </c>
      <c r="E26" s="38">
        <v>32100</v>
      </c>
      <c r="F26" s="39">
        <f>IF(D26&gt;0,100*E26/D26,0)</f>
        <v>108.64782535115926</v>
      </c>
      <c r="G26" s="40"/>
      <c r="H26" s="117">
        <v>119.00999999999999</v>
      </c>
      <c r="I26" s="118">
        <v>158.25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63805</v>
      </c>
      <c r="D28" s="30">
        <v>62912</v>
      </c>
      <c r="E28" s="30">
        <v>56806</v>
      </c>
      <c r="F28" s="31"/>
      <c r="G28" s="31"/>
      <c r="H28" s="116">
        <v>204.597</v>
      </c>
      <c r="I28" s="116">
        <v>287.479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41794</v>
      </c>
      <c r="D29" s="30">
        <v>43494</v>
      </c>
      <c r="E29" s="30">
        <v>42090</v>
      </c>
      <c r="F29" s="31"/>
      <c r="G29" s="31"/>
      <c r="H29" s="116">
        <v>76.093</v>
      </c>
      <c r="I29" s="116">
        <v>94.354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159804</v>
      </c>
      <c r="D30" s="30">
        <v>175517</v>
      </c>
      <c r="E30" s="30">
        <v>175517</v>
      </c>
      <c r="F30" s="31"/>
      <c r="G30" s="31"/>
      <c r="H30" s="116">
        <v>370.774</v>
      </c>
      <c r="I30" s="116">
        <v>540.602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265403</v>
      </c>
      <c r="D31" s="38">
        <v>281923</v>
      </c>
      <c r="E31" s="38">
        <v>274413</v>
      </c>
      <c r="F31" s="39">
        <f>IF(D31&gt;0,100*E31/D31,0)</f>
        <v>97.33615206989143</v>
      </c>
      <c r="G31" s="40"/>
      <c r="H31" s="117">
        <v>651.4639999999999</v>
      </c>
      <c r="I31" s="118">
        <v>922.435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23967</v>
      </c>
      <c r="D33" s="30">
        <v>24924</v>
      </c>
      <c r="E33" s="30">
        <v>24930</v>
      </c>
      <c r="F33" s="31"/>
      <c r="G33" s="31"/>
      <c r="H33" s="116">
        <v>64.121</v>
      </c>
      <c r="I33" s="116">
        <v>101.1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12553</v>
      </c>
      <c r="D34" s="30">
        <v>13608</v>
      </c>
      <c r="E34" s="30">
        <v>13510</v>
      </c>
      <c r="F34" s="31"/>
      <c r="G34" s="31"/>
      <c r="H34" s="116">
        <v>44.814</v>
      </c>
      <c r="I34" s="116">
        <v>54.03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51982</v>
      </c>
      <c r="D35" s="30">
        <v>49420</v>
      </c>
      <c r="E35" s="30">
        <v>50550</v>
      </c>
      <c r="F35" s="31"/>
      <c r="G35" s="31"/>
      <c r="H35" s="116">
        <v>156.221</v>
      </c>
      <c r="I35" s="116">
        <v>177.8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6170</v>
      </c>
      <c r="D36" s="30">
        <v>6520</v>
      </c>
      <c r="E36" s="30">
        <v>6861</v>
      </c>
      <c r="F36" s="31"/>
      <c r="G36" s="31"/>
      <c r="H36" s="116">
        <v>16.843</v>
      </c>
      <c r="I36" s="116">
        <v>26.08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94672</v>
      </c>
      <c r="D37" s="38">
        <v>94472</v>
      </c>
      <c r="E37" s="38">
        <v>95851</v>
      </c>
      <c r="F37" s="39">
        <f>IF(D37&gt;0,100*E37/D37,0)</f>
        <v>101.45969176052164</v>
      </c>
      <c r="G37" s="40"/>
      <c r="H37" s="117">
        <v>281.999</v>
      </c>
      <c r="I37" s="118">
        <v>359.01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4613</v>
      </c>
      <c r="D39" s="38">
        <v>4620</v>
      </c>
      <c r="E39" s="38">
        <v>5115</v>
      </c>
      <c r="F39" s="39">
        <f>IF(D39&gt;0,100*E39/D39,0)</f>
        <v>110.71428571428571</v>
      </c>
      <c r="G39" s="40"/>
      <c r="H39" s="117">
        <v>7.491</v>
      </c>
      <c r="I39" s="118">
        <v>7.8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39214</v>
      </c>
      <c r="D41" s="30">
        <v>38921</v>
      </c>
      <c r="E41" s="30">
        <v>39000</v>
      </c>
      <c r="F41" s="31"/>
      <c r="G41" s="31"/>
      <c r="H41" s="116">
        <v>104.345</v>
      </c>
      <c r="I41" s="116">
        <v>126.889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214211</v>
      </c>
      <c r="D42" s="30">
        <v>232264</v>
      </c>
      <c r="E42" s="30">
        <v>233150</v>
      </c>
      <c r="F42" s="31"/>
      <c r="G42" s="31"/>
      <c r="H42" s="116">
        <v>824.402</v>
      </c>
      <c r="I42" s="116">
        <v>1099.547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57607</v>
      </c>
      <c r="D43" s="30">
        <v>58765</v>
      </c>
      <c r="E43" s="30">
        <v>59340</v>
      </c>
      <c r="F43" s="31"/>
      <c r="G43" s="31"/>
      <c r="H43" s="116">
        <v>243.911</v>
      </c>
      <c r="I43" s="116">
        <v>292.423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127182</v>
      </c>
      <c r="D44" s="30">
        <v>132612</v>
      </c>
      <c r="E44" s="30">
        <v>127700</v>
      </c>
      <c r="F44" s="31"/>
      <c r="G44" s="31"/>
      <c r="H44" s="116">
        <v>451.841</v>
      </c>
      <c r="I44" s="116">
        <v>623.427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72952</v>
      </c>
      <c r="D45" s="30">
        <v>75382</v>
      </c>
      <c r="E45" s="30">
        <v>74150</v>
      </c>
      <c r="F45" s="31"/>
      <c r="G45" s="31"/>
      <c r="H45" s="116">
        <v>197.382</v>
      </c>
      <c r="I45" s="116">
        <v>304.263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73299</v>
      </c>
      <c r="D46" s="30">
        <v>74627</v>
      </c>
      <c r="E46" s="30">
        <v>75000</v>
      </c>
      <c r="F46" s="31"/>
      <c r="G46" s="31"/>
      <c r="H46" s="116">
        <v>186.051</v>
      </c>
      <c r="I46" s="116">
        <v>246.854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103555</v>
      </c>
      <c r="D47" s="30">
        <v>108208</v>
      </c>
      <c r="E47" s="30">
        <v>104155</v>
      </c>
      <c r="F47" s="31"/>
      <c r="G47" s="31"/>
      <c r="H47" s="116">
        <v>290.747</v>
      </c>
      <c r="I47" s="116">
        <v>419.163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101092</v>
      </c>
      <c r="D48" s="30">
        <v>111031</v>
      </c>
      <c r="E48" s="30">
        <v>110800</v>
      </c>
      <c r="F48" s="31"/>
      <c r="G48" s="31"/>
      <c r="H48" s="116">
        <v>326.877</v>
      </c>
      <c r="I48" s="116">
        <v>551.634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76170</v>
      </c>
      <c r="D49" s="30">
        <v>72776</v>
      </c>
      <c r="E49" s="30">
        <v>72710</v>
      </c>
      <c r="F49" s="31"/>
      <c r="G49" s="31"/>
      <c r="H49" s="116">
        <v>211.218</v>
      </c>
      <c r="I49" s="116">
        <v>315.014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865282</v>
      </c>
      <c r="D50" s="38">
        <v>904586</v>
      </c>
      <c r="E50" s="38">
        <v>896005</v>
      </c>
      <c r="F50" s="39">
        <f>IF(D50&gt;0,100*E50/D50,0)</f>
        <v>99.0513892543108</v>
      </c>
      <c r="G50" s="40"/>
      <c r="H50" s="117">
        <v>2836.774</v>
      </c>
      <c r="I50" s="118">
        <v>3979.214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26478</v>
      </c>
      <c r="D52" s="38">
        <v>26478</v>
      </c>
      <c r="E52" s="38">
        <v>26478</v>
      </c>
      <c r="F52" s="39">
        <f>IF(D52&gt;0,100*E52/D52,0)</f>
        <v>100</v>
      </c>
      <c r="G52" s="40"/>
      <c r="H52" s="117">
        <v>70.802</v>
      </c>
      <c r="I52" s="118">
        <v>70.802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73034</v>
      </c>
      <c r="D54" s="30">
        <v>75168</v>
      </c>
      <c r="E54" s="30">
        <v>75200</v>
      </c>
      <c r="F54" s="31"/>
      <c r="G54" s="31"/>
      <c r="H54" s="116">
        <v>201.868</v>
      </c>
      <c r="I54" s="116">
        <v>241.79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56953</v>
      </c>
      <c r="D55" s="30">
        <v>52662</v>
      </c>
      <c r="E55" s="30">
        <v>55100</v>
      </c>
      <c r="F55" s="31"/>
      <c r="G55" s="31"/>
      <c r="H55" s="116">
        <v>93.159</v>
      </c>
      <c r="I55" s="116">
        <v>93.604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39389</v>
      </c>
      <c r="D56" s="30">
        <v>49800</v>
      </c>
      <c r="E56" s="30">
        <v>49800</v>
      </c>
      <c r="F56" s="31"/>
      <c r="G56" s="31"/>
      <c r="H56" s="116">
        <v>117.227</v>
      </c>
      <c r="I56" s="116">
        <v>110.5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67103</v>
      </c>
      <c r="D57" s="30">
        <v>68540</v>
      </c>
      <c r="E57" s="30">
        <v>68540</v>
      </c>
      <c r="F57" s="31"/>
      <c r="G57" s="31"/>
      <c r="H57" s="116">
        <v>124.134</v>
      </c>
      <c r="I57" s="116">
        <v>273.25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65028</v>
      </c>
      <c r="D58" s="30">
        <v>57508</v>
      </c>
      <c r="E58" s="30">
        <v>57507.7</v>
      </c>
      <c r="F58" s="31"/>
      <c r="G58" s="31"/>
      <c r="H58" s="116">
        <v>81.22099999999999</v>
      </c>
      <c r="I58" s="116">
        <v>124.052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301507</v>
      </c>
      <c r="D59" s="38">
        <v>303678</v>
      </c>
      <c r="E59" s="38">
        <v>306147.7</v>
      </c>
      <c r="F59" s="39">
        <f>IF(D59&gt;0,100*E59/D59,0)</f>
        <v>100.81326273223611</v>
      </c>
      <c r="G59" s="40"/>
      <c r="H59" s="117">
        <v>617.609</v>
      </c>
      <c r="I59" s="118">
        <v>843.196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1645</v>
      </c>
      <c r="D61" s="30">
        <v>1430</v>
      </c>
      <c r="E61" s="30">
        <v>1525</v>
      </c>
      <c r="F61" s="31"/>
      <c r="G61" s="31"/>
      <c r="H61" s="116">
        <v>4.245</v>
      </c>
      <c r="I61" s="116">
        <v>2.389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880</v>
      </c>
      <c r="D62" s="30">
        <v>1099</v>
      </c>
      <c r="E62" s="30">
        <v>1099</v>
      </c>
      <c r="F62" s="31"/>
      <c r="G62" s="31"/>
      <c r="H62" s="116">
        <v>1.917</v>
      </c>
      <c r="I62" s="116">
        <v>2.121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2117</v>
      </c>
      <c r="D63" s="30">
        <v>2632</v>
      </c>
      <c r="E63" s="30">
        <v>2626</v>
      </c>
      <c r="F63" s="31"/>
      <c r="G63" s="31"/>
      <c r="H63" s="116">
        <v>2.658</v>
      </c>
      <c r="I63" s="116">
        <v>1.95044529628405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4642</v>
      </c>
      <c r="D64" s="38">
        <v>5161</v>
      </c>
      <c r="E64" s="38">
        <v>5250</v>
      </c>
      <c r="F64" s="39">
        <f>IF(D64&gt;0,100*E64/D64,0)</f>
        <v>101.72447200155008</v>
      </c>
      <c r="G64" s="40"/>
      <c r="H64" s="117">
        <v>8.82</v>
      </c>
      <c r="I64" s="118">
        <v>6.46044529628405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7712</v>
      </c>
      <c r="D66" s="38">
        <v>5880</v>
      </c>
      <c r="E66" s="38">
        <v>6618</v>
      </c>
      <c r="F66" s="39">
        <f>IF(D66&gt;0,100*E66/D66,0)</f>
        <v>112.55102040816327</v>
      </c>
      <c r="G66" s="40"/>
      <c r="H66" s="117">
        <v>9.266</v>
      </c>
      <c r="I66" s="118">
        <v>6.91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78860</v>
      </c>
      <c r="D68" s="30">
        <v>74500</v>
      </c>
      <c r="E68" s="30">
        <v>76000</v>
      </c>
      <c r="F68" s="31"/>
      <c r="G68" s="31"/>
      <c r="H68" s="116">
        <v>166.261</v>
      </c>
      <c r="I68" s="116">
        <v>152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4909</v>
      </c>
      <c r="D69" s="30">
        <v>4380</v>
      </c>
      <c r="E69" s="30">
        <v>4425</v>
      </c>
      <c r="F69" s="31"/>
      <c r="G69" s="31"/>
      <c r="H69" s="116">
        <v>8.027999999999999</v>
      </c>
      <c r="I69" s="116">
        <v>7.05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83769</v>
      </c>
      <c r="D70" s="38">
        <v>78880</v>
      </c>
      <c r="E70" s="38">
        <v>80425</v>
      </c>
      <c r="F70" s="39">
        <f>IF(D70&gt;0,100*E70/D70,0)</f>
        <v>101.95867139959432</v>
      </c>
      <c r="G70" s="40"/>
      <c r="H70" s="117">
        <v>174.289</v>
      </c>
      <c r="I70" s="118">
        <v>159.05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2486</v>
      </c>
      <c r="D72" s="30">
        <v>3095</v>
      </c>
      <c r="E72" s="30">
        <v>3095</v>
      </c>
      <c r="F72" s="31"/>
      <c r="G72" s="31"/>
      <c r="H72" s="116">
        <v>2.935</v>
      </c>
      <c r="I72" s="116">
        <v>0.664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66700</v>
      </c>
      <c r="D73" s="30">
        <v>74815</v>
      </c>
      <c r="E73" s="30">
        <v>74815</v>
      </c>
      <c r="F73" s="31"/>
      <c r="G73" s="31"/>
      <c r="H73" s="116">
        <v>222.303</v>
      </c>
      <c r="I73" s="116">
        <v>187.0375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84314</v>
      </c>
      <c r="D74" s="30">
        <v>82308</v>
      </c>
      <c r="E74" s="30">
        <v>82089</v>
      </c>
      <c r="F74" s="31"/>
      <c r="G74" s="31"/>
      <c r="H74" s="116">
        <v>208.041</v>
      </c>
      <c r="I74" s="116">
        <v>169.95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12825</v>
      </c>
      <c r="D75" s="30">
        <v>13494.705</v>
      </c>
      <c r="E75" s="30">
        <v>13494.705</v>
      </c>
      <c r="F75" s="31"/>
      <c r="G75" s="31"/>
      <c r="H75" s="116">
        <v>15.424</v>
      </c>
      <c r="I75" s="116">
        <v>22.437252291102467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16018</v>
      </c>
      <c r="D76" s="30">
        <v>17104</v>
      </c>
      <c r="E76" s="30">
        <v>17100</v>
      </c>
      <c r="F76" s="31"/>
      <c r="G76" s="31"/>
      <c r="H76" s="116">
        <v>60.579</v>
      </c>
      <c r="I76" s="116">
        <v>48.43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9337</v>
      </c>
      <c r="D77" s="30">
        <v>10797</v>
      </c>
      <c r="E77" s="30">
        <v>11100</v>
      </c>
      <c r="F77" s="31"/>
      <c r="G77" s="31"/>
      <c r="H77" s="116">
        <v>25.944</v>
      </c>
      <c r="I77" s="116">
        <v>17.943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21878</v>
      </c>
      <c r="D78" s="30">
        <v>22713</v>
      </c>
      <c r="E78" s="30">
        <v>22713</v>
      </c>
      <c r="F78" s="31"/>
      <c r="G78" s="31"/>
      <c r="H78" s="116">
        <v>53.134</v>
      </c>
      <c r="I78" s="116">
        <v>51.59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165881</v>
      </c>
      <c r="D79" s="30">
        <v>172926</v>
      </c>
      <c r="E79" s="30">
        <v>160294</v>
      </c>
      <c r="F79" s="31"/>
      <c r="G79" s="31"/>
      <c r="H79" s="116">
        <v>512.178</v>
      </c>
      <c r="I79" s="116">
        <v>293.246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379439</v>
      </c>
      <c r="D80" s="38">
        <v>397252.70499999996</v>
      </c>
      <c r="E80" s="38">
        <v>384700.70499999996</v>
      </c>
      <c r="F80" s="39">
        <f>IF(D80&gt;0,100*E80/D80,0)</f>
        <v>96.84029841911334</v>
      </c>
      <c r="G80" s="40"/>
      <c r="H80" s="117">
        <v>1100.538</v>
      </c>
      <c r="I80" s="118">
        <v>791.2977522911024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16">
        <v>0.163</v>
      </c>
      <c r="I82" s="116">
        <v>0.163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186</v>
      </c>
      <c r="D83" s="30">
        <v>190</v>
      </c>
      <c r="E83" s="30">
        <v>190</v>
      </c>
      <c r="F83" s="31"/>
      <c r="G83" s="31"/>
      <c r="H83" s="116">
        <v>0.186</v>
      </c>
      <c r="I83" s="116">
        <v>0.19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295</v>
      </c>
      <c r="D84" s="38">
        <v>299</v>
      </c>
      <c r="E84" s="38">
        <v>299</v>
      </c>
      <c r="F84" s="39">
        <f>IF(D84&gt;0,100*E84/D84,0)</f>
        <v>100</v>
      </c>
      <c r="G84" s="40"/>
      <c r="H84" s="117">
        <v>0.349</v>
      </c>
      <c r="I84" s="118">
        <v>0.353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2176365</v>
      </c>
      <c r="D87" s="53">
        <v>2249040.705</v>
      </c>
      <c r="E87" s="53">
        <v>2227619.405</v>
      </c>
      <c r="F87" s="54">
        <f>IF(D87&gt;0,100*E87/D87,0)</f>
        <v>99.04753613607895</v>
      </c>
      <c r="G87" s="40"/>
      <c r="H87" s="121">
        <v>6362.727999999999</v>
      </c>
      <c r="I87" s="122">
        <v>7942.950197587386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="70" zoomScaleNormal="70" zoomScalePageLayoutView="0" workbookViewId="0" topLeftCell="A49">
      <selection activeCell="J69" sqref="J69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16"/>
      <c r="I9" s="116"/>
      <c r="J9" s="116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16"/>
      <c r="I10" s="116"/>
      <c r="J10" s="116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16"/>
      <c r="I11" s="116"/>
      <c r="J11" s="116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16"/>
      <c r="I12" s="116"/>
      <c r="J12" s="116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17"/>
      <c r="I13" s="118"/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17">
        <v>0.188</v>
      </c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16"/>
      <c r="I19" s="116"/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17"/>
      <c r="I22" s="118"/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17"/>
      <c r="I24" s="118"/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17"/>
      <c r="I26" s="118"/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5433</v>
      </c>
      <c r="D28" s="30">
        <v>2689</v>
      </c>
      <c r="E28" s="30">
        <v>2689</v>
      </c>
      <c r="F28" s="31"/>
      <c r="G28" s="31"/>
      <c r="H28" s="116">
        <v>18.822</v>
      </c>
      <c r="I28" s="116">
        <v>12.809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2756</v>
      </c>
      <c r="D29" s="30">
        <v>4730</v>
      </c>
      <c r="E29" s="30">
        <v>4730</v>
      </c>
      <c r="F29" s="31"/>
      <c r="G29" s="31"/>
      <c r="H29" s="116">
        <v>3.949</v>
      </c>
      <c r="I29" s="116">
        <v>8.769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19717</v>
      </c>
      <c r="D30" s="30">
        <v>3079</v>
      </c>
      <c r="E30" s="30">
        <v>3079</v>
      </c>
      <c r="F30" s="31"/>
      <c r="G30" s="31"/>
      <c r="H30" s="116">
        <v>36.927</v>
      </c>
      <c r="I30" s="116">
        <v>10.009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27906</v>
      </c>
      <c r="D31" s="38">
        <v>10498</v>
      </c>
      <c r="E31" s="38">
        <v>10498</v>
      </c>
      <c r="F31" s="39">
        <f>IF(D31&gt;0,100*E31/D31,0)</f>
        <v>100</v>
      </c>
      <c r="G31" s="40"/>
      <c r="H31" s="117">
        <v>59.698</v>
      </c>
      <c r="I31" s="118">
        <v>31.587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373</v>
      </c>
      <c r="D33" s="30">
        <v>350</v>
      </c>
      <c r="E33" s="30">
        <v>350</v>
      </c>
      <c r="F33" s="31"/>
      <c r="G33" s="31"/>
      <c r="H33" s="116">
        <v>0.845</v>
      </c>
      <c r="I33" s="116">
        <v>1.56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804</v>
      </c>
      <c r="D34" s="30">
        <v>805</v>
      </c>
      <c r="E34" s="30">
        <v>700</v>
      </c>
      <c r="F34" s="31"/>
      <c r="G34" s="31"/>
      <c r="H34" s="116">
        <v>2.388</v>
      </c>
      <c r="I34" s="116">
        <v>3.05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13651</v>
      </c>
      <c r="D35" s="30">
        <v>5000</v>
      </c>
      <c r="E35" s="30">
        <v>4500</v>
      </c>
      <c r="F35" s="31"/>
      <c r="G35" s="31"/>
      <c r="H35" s="116">
        <v>36.321</v>
      </c>
      <c r="I35" s="116">
        <v>19</v>
      </c>
      <c r="J35" s="116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72.4</v>
      </c>
      <c r="F36" s="31"/>
      <c r="G36" s="31"/>
      <c r="H36" s="116"/>
      <c r="I36" s="116"/>
      <c r="J36" s="116"/>
      <c r="K36" s="32"/>
    </row>
    <row r="37" spans="1:11" s="42" customFormat="1" ht="11.25" customHeight="1">
      <c r="A37" s="36" t="s">
        <v>29</v>
      </c>
      <c r="B37" s="37"/>
      <c r="C37" s="38">
        <v>14828</v>
      </c>
      <c r="D37" s="38">
        <v>6155</v>
      </c>
      <c r="E37" s="38">
        <v>5622.4</v>
      </c>
      <c r="F37" s="39">
        <f>IF(D37&gt;0,100*E37/D37,0)</f>
        <v>91.34687246141348</v>
      </c>
      <c r="G37" s="40"/>
      <c r="H37" s="117">
        <v>39.553999999999995</v>
      </c>
      <c r="I37" s="118">
        <v>23.61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11467</v>
      </c>
      <c r="D39" s="38">
        <v>11480</v>
      </c>
      <c r="E39" s="38">
        <v>12820</v>
      </c>
      <c r="F39" s="39">
        <f>IF(D39&gt;0,100*E39/D39,0)</f>
        <v>111.67247386759581</v>
      </c>
      <c r="G39" s="40"/>
      <c r="H39" s="117">
        <v>18.53</v>
      </c>
      <c r="I39" s="118">
        <v>18.5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12030</v>
      </c>
      <c r="D41" s="30">
        <v>11250</v>
      </c>
      <c r="E41" s="30">
        <v>11040</v>
      </c>
      <c r="F41" s="31"/>
      <c r="G41" s="31"/>
      <c r="H41" s="116">
        <v>24.796</v>
      </c>
      <c r="I41" s="116">
        <v>36.523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4000</v>
      </c>
      <c r="D42" s="30">
        <v>4500</v>
      </c>
      <c r="E42" s="30">
        <v>4500</v>
      </c>
      <c r="F42" s="31"/>
      <c r="G42" s="31"/>
      <c r="H42" s="116">
        <v>13</v>
      </c>
      <c r="I42" s="116">
        <v>19.508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1100</v>
      </c>
      <c r="D43" s="30">
        <v>1400</v>
      </c>
      <c r="E43" s="30">
        <v>1400</v>
      </c>
      <c r="F43" s="31"/>
      <c r="G43" s="31"/>
      <c r="H43" s="116">
        <v>3.08</v>
      </c>
      <c r="I43" s="116">
        <v>5.491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16">
        <v>31.028</v>
      </c>
      <c r="I44" s="116">
        <v>46.086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2800</v>
      </c>
      <c r="D45" s="30">
        <v>1000</v>
      </c>
      <c r="E45" s="30">
        <v>1000</v>
      </c>
      <c r="F45" s="31"/>
      <c r="G45" s="31"/>
      <c r="H45" s="116">
        <v>7.168</v>
      </c>
      <c r="I45" s="116">
        <v>3.809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19000</v>
      </c>
      <c r="D46" s="30">
        <v>18000</v>
      </c>
      <c r="E46" s="30">
        <v>18000</v>
      </c>
      <c r="F46" s="31"/>
      <c r="G46" s="31"/>
      <c r="H46" s="116">
        <v>44.26</v>
      </c>
      <c r="I46" s="116">
        <v>60.474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5000</v>
      </c>
      <c r="D47" s="30">
        <v>5000</v>
      </c>
      <c r="E47" s="30">
        <v>8000</v>
      </c>
      <c r="F47" s="31"/>
      <c r="G47" s="31"/>
      <c r="H47" s="116">
        <v>13.52</v>
      </c>
      <c r="I47" s="116">
        <v>18.98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2000</v>
      </c>
      <c r="D48" s="30">
        <v>1840</v>
      </c>
      <c r="E48" s="30">
        <v>1800</v>
      </c>
      <c r="F48" s="31"/>
      <c r="G48" s="31"/>
      <c r="H48" s="116">
        <v>5.666</v>
      </c>
      <c r="I48" s="116">
        <v>8.345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9237</v>
      </c>
      <c r="D49" s="30">
        <v>9620</v>
      </c>
      <c r="E49" s="30">
        <v>9500</v>
      </c>
      <c r="F49" s="31"/>
      <c r="G49" s="31"/>
      <c r="H49" s="116">
        <v>24.165</v>
      </c>
      <c r="I49" s="116">
        <v>41.706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65167</v>
      </c>
      <c r="D50" s="38">
        <v>62610</v>
      </c>
      <c r="E50" s="38">
        <v>65240</v>
      </c>
      <c r="F50" s="39">
        <f>IF(D50&gt;0,100*E50/D50,0)</f>
        <v>104.20060693180004</v>
      </c>
      <c r="G50" s="40"/>
      <c r="H50" s="117">
        <v>166.683</v>
      </c>
      <c r="I50" s="118">
        <v>240.92199999999997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517</v>
      </c>
      <c r="D52" s="38">
        <v>517</v>
      </c>
      <c r="E52" s="38">
        <v>517</v>
      </c>
      <c r="F52" s="39">
        <f>IF(D52&gt;0,100*E52/D52,0)</f>
        <v>100</v>
      </c>
      <c r="G52" s="40"/>
      <c r="H52" s="117">
        <v>1.369</v>
      </c>
      <c r="I52" s="118">
        <v>1.369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33022</v>
      </c>
      <c r="D54" s="30">
        <v>33000</v>
      </c>
      <c r="E54" s="30">
        <v>33000</v>
      </c>
      <c r="F54" s="31"/>
      <c r="G54" s="31"/>
      <c r="H54" s="116">
        <v>55.632</v>
      </c>
      <c r="I54" s="116">
        <v>87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56980</v>
      </c>
      <c r="D55" s="30">
        <v>44873</v>
      </c>
      <c r="E55" s="30">
        <v>45240</v>
      </c>
      <c r="F55" s="31"/>
      <c r="G55" s="31"/>
      <c r="H55" s="116">
        <v>133.607</v>
      </c>
      <c r="I55" s="116">
        <v>134.619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59867</v>
      </c>
      <c r="D56" s="30">
        <v>45000</v>
      </c>
      <c r="E56" s="30">
        <v>28000</v>
      </c>
      <c r="F56" s="31"/>
      <c r="G56" s="31"/>
      <c r="H56" s="116">
        <v>201.732</v>
      </c>
      <c r="I56" s="116">
        <v>125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7365</v>
      </c>
      <c r="D57" s="30">
        <v>8667</v>
      </c>
      <c r="E57" s="30">
        <v>8667</v>
      </c>
      <c r="F57" s="31"/>
      <c r="G57" s="31"/>
      <c r="H57" s="116">
        <v>12.782</v>
      </c>
      <c r="I57" s="116">
        <v>43.335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4143</v>
      </c>
      <c r="D58" s="30">
        <v>3964</v>
      </c>
      <c r="E58" s="30">
        <v>4015</v>
      </c>
      <c r="F58" s="31"/>
      <c r="G58" s="31"/>
      <c r="H58" s="116">
        <v>5.22</v>
      </c>
      <c r="I58" s="116">
        <v>14.072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161377</v>
      </c>
      <c r="D59" s="38">
        <v>135504</v>
      </c>
      <c r="E59" s="38">
        <v>118922</v>
      </c>
      <c r="F59" s="39">
        <f>IF(D59&gt;0,100*E59/D59,0)</f>
        <v>87.76272287164954</v>
      </c>
      <c r="G59" s="40"/>
      <c r="H59" s="117">
        <v>408.973</v>
      </c>
      <c r="I59" s="118">
        <v>404.026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1019</v>
      </c>
      <c r="D61" s="30">
        <v>775</v>
      </c>
      <c r="E61" s="30">
        <v>700</v>
      </c>
      <c r="F61" s="31"/>
      <c r="G61" s="31"/>
      <c r="H61" s="116">
        <v>1.351</v>
      </c>
      <c r="I61" s="116">
        <v>0.8815625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415</v>
      </c>
      <c r="D62" s="30">
        <v>336</v>
      </c>
      <c r="E62" s="30">
        <v>336</v>
      </c>
      <c r="F62" s="31"/>
      <c r="G62" s="31"/>
      <c r="H62" s="116">
        <v>0.821</v>
      </c>
      <c r="I62" s="116">
        <v>0.581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2132</v>
      </c>
      <c r="D63" s="30">
        <v>1811</v>
      </c>
      <c r="E63" s="30">
        <v>1829</v>
      </c>
      <c r="F63" s="31"/>
      <c r="G63" s="31"/>
      <c r="H63" s="116">
        <v>2.939</v>
      </c>
      <c r="I63" s="116">
        <v>1.2756083428739953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3566</v>
      </c>
      <c r="D64" s="38">
        <v>2922</v>
      </c>
      <c r="E64" s="38">
        <v>2865</v>
      </c>
      <c r="F64" s="39">
        <f>IF(D64&gt;0,100*E64/D64,0)</f>
        <v>98.04928131416838</v>
      </c>
      <c r="G64" s="40"/>
      <c r="H64" s="117">
        <v>5.111</v>
      </c>
      <c r="I64" s="118">
        <v>2.7381708428739953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11281</v>
      </c>
      <c r="D66" s="38">
        <v>10085</v>
      </c>
      <c r="E66" s="38">
        <v>8032</v>
      </c>
      <c r="F66" s="39">
        <f>IF(D66&gt;0,100*E66/D66,0)</f>
        <v>79.64303420922161</v>
      </c>
      <c r="G66" s="40"/>
      <c r="H66" s="117">
        <v>11.155</v>
      </c>
      <c r="I66" s="118">
        <v>6.182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16"/>
      <c r="I68" s="116"/>
      <c r="J68" s="116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16"/>
      <c r="I69" s="116"/>
      <c r="J69" s="116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17"/>
      <c r="I70" s="118"/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9627</v>
      </c>
      <c r="F72" s="31"/>
      <c r="G72" s="31"/>
      <c r="H72" s="116">
        <v>18.197</v>
      </c>
      <c r="I72" s="116">
        <v>3.022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6650</v>
      </c>
      <c r="D73" s="30">
        <v>5900</v>
      </c>
      <c r="E73" s="30">
        <v>5900</v>
      </c>
      <c r="F73" s="31"/>
      <c r="G73" s="31"/>
      <c r="H73" s="116">
        <v>17.82</v>
      </c>
      <c r="I73" s="116">
        <v>14.455000000000002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8075</v>
      </c>
      <c r="D74" s="30">
        <v>8807</v>
      </c>
      <c r="E74" s="30">
        <v>8723</v>
      </c>
      <c r="F74" s="31"/>
      <c r="G74" s="31"/>
      <c r="H74" s="116">
        <v>12.93</v>
      </c>
      <c r="I74" s="116">
        <v>12.99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37997</v>
      </c>
      <c r="D75" s="30">
        <v>33900.804096403765</v>
      </c>
      <c r="E75" s="30">
        <v>33900.804096403765</v>
      </c>
      <c r="F75" s="31"/>
      <c r="G75" s="31"/>
      <c r="H75" s="116">
        <v>26.473</v>
      </c>
      <c r="I75" s="116">
        <v>33.5691379836552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1183</v>
      </c>
      <c r="D76" s="30">
        <v>830</v>
      </c>
      <c r="E76" s="30">
        <v>800</v>
      </c>
      <c r="F76" s="31"/>
      <c r="G76" s="31"/>
      <c r="H76" s="116">
        <v>2.958</v>
      </c>
      <c r="I76" s="116">
        <v>2.739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4950</v>
      </c>
      <c r="D77" s="30">
        <v>2763</v>
      </c>
      <c r="E77" s="30">
        <v>3000</v>
      </c>
      <c r="F77" s="31"/>
      <c r="G77" s="31"/>
      <c r="H77" s="116">
        <v>14.6</v>
      </c>
      <c r="I77" s="116">
        <v>5.633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1477</v>
      </c>
      <c r="D78" s="30">
        <v>2300</v>
      </c>
      <c r="E78" s="30">
        <v>2300</v>
      </c>
      <c r="F78" s="31"/>
      <c r="G78" s="31"/>
      <c r="H78" s="116">
        <v>3.831</v>
      </c>
      <c r="I78" s="116">
        <v>5.405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425</v>
      </c>
      <c r="D79" s="30">
        <v>499</v>
      </c>
      <c r="E79" s="30">
        <v>524</v>
      </c>
      <c r="F79" s="31"/>
      <c r="G79" s="31"/>
      <c r="H79" s="116">
        <v>1.134</v>
      </c>
      <c r="I79" s="116">
        <v>1.577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72116</v>
      </c>
      <c r="D80" s="38">
        <v>64626.804096403765</v>
      </c>
      <c r="E80" s="38">
        <v>64774.804096403765</v>
      </c>
      <c r="F80" s="39">
        <f>IF(D80&gt;0,100*E80/D80,0)</f>
        <v>100.22900714660008</v>
      </c>
      <c r="G80" s="40"/>
      <c r="H80" s="117">
        <v>97.94299999999998</v>
      </c>
      <c r="I80" s="118">
        <v>79.39013798365521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64</v>
      </c>
      <c r="D82" s="30">
        <v>64</v>
      </c>
      <c r="E82" s="30"/>
      <c r="F82" s="31"/>
      <c r="G82" s="31"/>
      <c r="H82" s="116">
        <v>0.096</v>
      </c>
      <c r="I82" s="116">
        <v>0.096</v>
      </c>
      <c r="J82" s="116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16"/>
      <c r="I83" s="116"/>
      <c r="J83" s="116"/>
      <c r="K83" s="32"/>
    </row>
    <row r="84" spans="1:11" s="42" customFormat="1" ht="11.25" customHeight="1">
      <c r="A84" s="36" t="s">
        <v>67</v>
      </c>
      <c r="B84" s="37"/>
      <c r="C84" s="38">
        <v>64</v>
      </c>
      <c r="D84" s="38">
        <v>64</v>
      </c>
      <c r="E84" s="38"/>
      <c r="F84" s="39"/>
      <c r="G84" s="40"/>
      <c r="H84" s="117">
        <v>0.096</v>
      </c>
      <c r="I84" s="118">
        <v>0.096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368434</v>
      </c>
      <c r="D87" s="53">
        <v>304461.80409640376</v>
      </c>
      <c r="E87" s="53">
        <v>289436.2040964038</v>
      </c>
      <c r="F87" s="54">
        <f>IF(D87&gt;0,100*E87/D87,0)</f>
        <v>95.06486534670789</v>
      </c>
      <c r="G87" s="40"/>
      <c r="H87" s="121">
        <v>809.3</v>
      </c>
      <c r="I87" s="122">
        <v>808.4203088265292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="70" zoomScaleNormal="70" zoomScalePageLayoutView="0" workbookViewId="0" topLeftCell="A52">
      <selection activeCell="J11" sqref="J1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48</v>
      </c>
      <c r="F9" s="31"/>
      <c r="G9" s="31"/>
      <c r="H9" s="116">
        <v>0.15</v>
      </c>
      <c r="I9" s="116">
        <v>0.125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132</v>
      </c>
      <c r="F10" s="31"/>
      <c r="G10" s="31"/>
      <c r="H10" s="116">
        <v>0.493</v>
      </c>
      <c r="I10" s="116">
        <v>0.383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256</v>
      </c>
      <c r="F11" s="31"/>
      <c r="G11" s="31"/>
      <c r="H11" s="116">
        <v>0.637</v>
      </c>
      <c r="I11" s="116">
        <v>0.633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4</v>
      </c>
      <c r="F12" s="31"/>
      <c r="G12" s="31"/>
      <c r="H12" s="116">
        <v>0.003</v>
      </c>
      <c r="I12" s="116">
        <v>0.006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440</v>
      </c>
      <c r="F13" s="39">
        <f>IF(D13&gt;0,100*E13/D13,0)</f>
        <v>79.56600361663652</v>
      </c>
      <c r="G13" s="40"/>
      <c r="H13" s="117">
        <v>1.283</v>
      </c>
      <c r="I13" s="118">
        <v>1.147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17"/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16">
        <v>59.207</v>
      </c>
      <c r="I19" s="116">
        <v>84.741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17">
        <v>59.207</v>
      </c>
      <c r="I22" s="118">
        <v>84.741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17">
        <v>314.121</v>
      </c>
      <c r="I24" s="118">
        <v>397.768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17">
        <v>65.581</v>
      </c>
      <c r="I26" s="118">
        <v>90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173593</v>
      </c>
      <c r="D28" s="30">
        <v>186384</v>
      </c>
      <c r="E28" s="30">
        <v>179384</v>
      </c>
      <c r="F28" s="31"/>
      <c r="G28" s="31"/>
      <c r="H28" s="116">
        <v>577.271</v>
      </c>
      <c r="I28" s="116">
        <v>857.273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101668</v>
      </c>
      <c r="D29" s="30">
        <v>84323</v>
      </c>
      <c r="E29" s="30">
        <v>84323</v>
      </c>
      <c r="F29" s="31"/>
      <c r="G29" s="31"/>
      <c r="H29" s="116">
        <v>174.024</v>
      </c>
      <c r="I29" s="116">
        <v>214.703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144596</v>
      </c>
      <c r="D30" s="30">
        <v>153339</v>
      </c>
      <c r="E30" s="30">
        <v>153339</v>
      </c>
      <c r="F30" s="31"/>
      <c r="G30" s="31"/>
      <c r="H30" s="116">
        <v>354.894</v>
      </c>
      <c r="I30" s="116">
        <v>518.059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419857</v>
      </c>
      <c r="D31" s="38">
        <v>424046</v>
      </c>
      <c r="E31" s="38">
        <v>417046</v>
      </c>
      <c r="F31" s="39">
        <f>IF(D31&gt;0,100*E31/D31,0)</f>
        <v>98.34923569612731</v>
      </c>
      <c r="G31" s="40"/>
      <c r="H31" s="117">
        <v>1106.1889999999999</v>
      </c>
      <c r="I31" s="118">
        <v>1590.035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36957</v>
      </c>
      <c r="D33" s="30">
        <v>36500</v>
      </c>
      <c r="E33" s="30">
        <v>36650</v>
      </c>
      <c r="F33" s="31"/>
      <c r="G33" s="31"/>
      <c r="H33" s="116">
        <v>83.642</v>
      </c>
      <c r="I33" s="116">
        <v>163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19292</v>
      </c>
      <c r="D34" s="30">
        <v>19315</v>
      </c>
      <c r="E34" s="30">
        <v>18800</v>
      </c>
      <c r="F34" s="31"/>
      <c r="G34" s="31"/>
      <c r="H34" s="116">
        <v>72.236</v>
      </c>
      <c r="I34" s="116">
        <v>80.05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91360</v>
      </c>
      <c r="D35" s="30">
        <v>100000</v>
      </c>
      <c r="E35" s="30">
        <v>100000</v>
      </c>
      <c r="F35" s="31"/>
      <c r="G35" s="31"/>
      <c r="H35" s="116">
        <v>243.071</v>
      </c>
      <c r="I35" s="116">
        <v>371.5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14480</v>
      </c>
      <c r="F36" s="31"/>
      <c r="G36" s="31"/>
      <c r="H36" s="116">
        <v>39.308</v>
      </c>
      <c r="I36" s="116">
        <v>57.92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162730</v>
      </c>
      <c r="D37" s="38">
        <v>170295</v>
      </c>
      <c r="E37" s="38">
        <v>169930</v>
      </c>
      <c r="F37" s="39">
        <f>IF(D37&gt;0,100*E37/D37,0)</f>
        <v>99.78566605008955</v>
      </c>
      <c r="G37" s="40"/>
      <c r="H37" s="117">
        <v>438.25699999999995</v>
      </c>
      <c r="I37" s="118">
        <v>672.47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7644</v>
      </c>
      <c r="D39" s="38">
        <v>7655</v>
      </c>
      <c r="E39" s="38">
        <v>8540</v>
      </c>
      <c r="F39" s="39">
        <f>IF(D39&gt;0,100*E39/D39,0)</f>
        <v>111.56107119529719</v>
      </c>
      <c r="G39" s="40"/>
      <c r="H39" s="117">
        <v>12.353</v>
      </c>
      <c r="I39" s="118">
        <v>12.3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36726</v>
      </c>
      <c r="D41" s="30">
        <v>40315</v>
      </c>
      <c r="E41" s="30">
        <v>39520</v>
      </c>
      <c r="F41" s="31"/>
      <c r="G41" s="31"/>
      <c r="H41" s="116">
        <v>95.469</v>
      </c>
      <c r="I41" s="116">
        <v>131.727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149325</v>
      </c>
      <c r="D42" s="30">
        <v>139996</v>
      </c>
      <c r="E42" s="30">
        <v>140000</v>
      </c>
      <c r="F42" s="31"/>
      <c r="G42" s="31"/>
      <c r="H42" s="116">
        <v>486.046</v>
      </c>
      <c r="I42" s="116">
        <v>612.774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17839</v>
      </c>
      <c r="D43" s="30">
        <v>18266</v>
      </c>
      <c r="E43" s="30">
        <v>18000</v>
      </c>
      <c r="F43" s="31"/>
      <c r="G43" s="31"/>
      <c r="H43" s="116">
        <v>58.589</v>
      </c>
      <c r="I43" s="116">
        <v>77.336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113339</v>
      </c>
      <c r="D44" s="30">
        <v>114456</v>
      </c>
      <c r="E44" s="30">
        <v>111000</v>
      </c>
      <c r="F44" s="31"/>
      <c r="G44" s="31"/>
      <c r="H44" s="116">
        <v>347.809</v>
      </c>
      <c r="I44" s="116">
        <v>525.995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33813</v>
      </c>
      <c r="D45" s="30">
        <v>36981</v>
      </c>
      <c r="E45" s="30">
        <v>38000</v>
      </c>
      <c r="F45" s="31"/>
      <c r="G45" s="31"/>
      <c r="H45" s="116">
        <v>89.544</v>
      </c>
      <c r="I45" s="116">
        <v>143.006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60448</v>
      </c>
      <c r="D46" s="30">
        <v>56922</v>
      </c>
      <c r="E46" s="30">
        <v>58000</v>
      </c>
      <c r="F46" s="31"/>
      <c r="G46" s="31"/>
      <c r="H46" s="116">
        <v>149.948</v>
      </c>
      <c r="I46" s="116">
        <v>192.289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94638</v>
      </c>
      <c r="D47" s="30">
        <v>85890</v>
      </c>
      <c r="E47" s="30">
        <v>84000</v>
      </c>
      <c r="F47" s="31"/>
      <c r="G47" s="31"/>
      <c r="H47" s="116">
        <v>262.458</v>
      </c>
      <c r="I47" s="116">
        <v>330.356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187481</v>
      </c>
      <c r="D48" s="30">
        <v>183885</v>
      </c>
      <c r="E48" s="30">
        <v>184000</v>
      </c>
      <c r="F48" s="31"/>
      <c r="G48" s="31"/>
      <c r="H48" s="116">
        <v>525.076</v>
      </c>
      <c r="I48" s="116">
        <v>833.916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45185</v>
      </c>
      <c r="D49" s="30">
        <v>46966</v>
      </c>
      <c r="E49" s="30">
        <v>46900</v>
      </c>
      <c r="F49" s="31"/>
      <c r="G49" s="31"/>
      <c r="H49" s="116">
        <v>118.41</v>
      </c>
      <c r="I49" s="116">
        <v>203.615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738794</v>
      </c>
      <c r="D50" s="38">
        <v>723677</v>
      </c>
      <c r="E50" s="38">
        <v>719420</v>
      </c>
      <c r="F50" s="39">
        <f>IF(D50&gt;0,100*E50/D50,0)</f>
        <v>99.41175413893215</v>
      </c>
      <c r="G50" s="40"/>
      <c r="H50" s="117">
        <v>2133.349</v>
      </c>
      <c r="I50" s="118">
        <v>3051.014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36515</v>
      </c>
      <c r="D52" s="38">
        <v>36515</v>
      </c>
      <c r="E52" s="38">
        <v>36515</v>
      </c>
      <c r="F52" s="39">
        <f>IF(D52&gt;0,100*E52/D52,0)</f>
        <v>100</v>
      </c>
      <c r="G52" s="40"/>
      <c r="H52" s="117">
        <v>78.712</v>
      </c>
      <c r="I52" s="118">
        <v>78.712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121592</v>
      </c>
      <c r="D54" s="30">
        <v>110000</v>
      </c>
      <c r="E54" s="30">
        <v>107700</v>
      </c>
      <c r="F54" s="31"/>
      <c r="G54" s="31"/>
      <c r="H54" s="116">
        <v>252.07</v>
      </c>
      <c r="I54" s="116">
        <v>353.719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85466</v>
      </c>
      <c r="D55" s="30">
        <v>104700</v>
      </c>
      <c r="E55" s="30">
        <v>105560</v>
      </c>
      <c r="F55" s="31"/>
      <c r="G55" s="31"/>
      <c r="H55" s="116">
        <v>200.401</v>
      </c>
      <c r="I55" s="116">
        <v>298.081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179600</v>
      </c>
      <c r="D56" s="30">
        <v>226000</v>
      </c>
      <c r="E56" s="30">
        <v>240000</v>
      </c>
      <c r="F56" s="31"/>
      <c r="G56" s="31"/>
      <c r="H56" s="116">
        <v>605.198</v>
      </c>
      <c r="I56" s="116">
        <v>675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82763</v>
      </c>
      <c r="D57" s="30">
        <v>78003</v>
      </c>
      <c r="E57" s="30">
        <v>78003</v>
      </c>
      <c r="F57" s="31"/>
      <c r="G57" s="31"/>
      <c r="H57" s="116">
        <v>143.037</v>
      </c>
      <c r="I57" s="116">
        <v>390.015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145231</v>
      </c>
      <c r="D58" s="30">
        <v>142006</v>
      </c>
      <c r="E58" s="30">
        <v>142006</v>
      </c>
      <c r="F58" s="31"/>
      <c r="G58" s="31"/>
      <c r="H58" s="116">
        <v>229.132</v>
      </c>
      <c r="I58" s="116">
        <v>545.794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614652</v>
      </c>
      <c r="D59" s="38">
        <v>660709</v>
      </c>
      <c r="E59" s="38">
        <v>673269</v>
      </c>
      <c r="F59" s="39">
        <f>IF(D59&gt;0,100*E59/D59,0)</f>
        <v>101.90098818087841</v>
      </c>
      <c r="G59" s="40"/>
      <c r="H59" s="117">
        <v>1429.838</v>
      </c>
      <c r="I59" s="118">
        <v>2262.609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2999</v>
      </c>
      <c r="D61" s="30">
        <v>2325</v>
      </c>
      <c r="E61" s="30">
        <v>2500</v>
      </c>
      <c r="F61" s="31"/>
      <c r="G61" s="31"/>
      <c r="H61" s="116">
        <v>4.226</v>
      </c>
      <c r="I61" s="116">
        <v>2.6446875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3998</v>
      </c>
      <c r="D62" s="30">
        <v>3319</v>
      </c>
      <c r="E62" s="30">
        <v>3319</v>
      </c>
      <c r="F62" s="31"/>
      <c r="G62" s="31"/>
      <c r="H62" s="116">
        <v>7.669</v>
      </c>
      <c r="I62" s="116">
        <v>5.415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8527</v>
      </c>
      <c r="D63" s="30">
        <v>7246</v>
      </c>
      <c r="E63" s="30">
        <v>7316</v>
      </c>
      <c r="F63" s="31"/>
      <c r="G63" s="31"/>
      <c r="H63" s="116">
        <v>11.752</v>
      </c>
      <c r="I63" s="116">
        <v>5.101026356908756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15524</v>
      </c>
      <c r="D64" s="38">
        <v>12890</v>
      </c>
      <c r="E64" s="38">
        <v>13135</v>
      </c>
      <c r="F64" s="39">
        <f>IF(D64&gt;0,100*E64/D64,0)</f>
        <v>101.90069821567106</v>
      </c>
      <c r="G64" s="40"/>
      <c r="H64" s="117">
        <v>23.647</v>
      </c>
      <c r="I64" s="118">
        <v>13.160713856908755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17275</v>
      </c>
      <c r="D66" s="38">
        <v>10261</v>
      </c>
      <c r="E66" s="38">
        <v>12048</v>
      </c>
      <c r="F66" s="39">
        <f>IF(D66&gt;0,100*E66/D66,0)</f>
        <v>117.41545658317902</v>
      </c>
      <c r="G66" s="40"/>
      <c r="H66" s="117">
        <v>17.245</v>
      </c>
      <c r="I66" s="118">
        <v>6.351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16">
        <v>96.991</v>
      </c>
      <c r="I68" s="116">
        <v>107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16">
        <v>1.3</v>
      </c>
      <c r="I69" s="116">
        <v>1.2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17">
        <v>98.291</v>
      </c>
      <c r="I70" s="118">
        <v>108.2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16"/>
      <c r="I72" s="116"/>
      <c r="J72" s="116"/>
      <c r="K72" s="32"/>
    </row>
    <row r="73" spans="1:11" s="33" customFormat="1" ht="11.25" customHeight="1">
      <c r="A73" s="35" t="s">
        <v>57</v>
      </c>
      <c r="B73" s="29"/>
      <c r="C73" s="30">
        <v>2365</v>
      </c>
      <c r="D73" s="30">
        <v>2000</v>
      </c>
      <c r="E73" s="30">
        <v>2000</v>
      </c>
      <c r="F73" s="31"/>
      <c r="G73" s="31"/>
      <c r="H73" s="116">
        <v>6.404</v>
      </c>
      <c r="I73" s="116">
        <v>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2026</v>
      </c>
      <c r="D74" s="30">
        <v>2202</v>
      </c>
      <c r="E74" s="30">
        <v>2180</v>
      </c>
      <c r="F74" s="31"/>
      <c r="G74" s="31"/>
      <c r="H74" s="116">
        <v>3.064</v>
      </c>
      <c r="I74" s="116">
        <v>3.523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16441</v>
      </c>
      <c r="D75" s="30">
        <v>14668.867403596238</v>
      </c>
      <c r="E75" s="30">
        <v>14668.867403596238</v>
      </c>
      <c r="F75" s="31"/>
      <c r="G75" s="31"/>
      <c r="H75" s="116">
        <v>27.228</v>
      </c>
      <c r="I75" s="116">
        <v>32.06865929158884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120</v>
      </c>
      <c r="D76" s="30">
        <v>300</v>
      </c>
      <c r="E76" s="30">
        <v>250</v>
      </c>
      <c r="F76" s="31"/>
      <c r="G76" s="31"/>
      <c r="H76" s="116">
        <v>0.42</v>
      </c>
      <c r="I76" s="116">
        <v>1.35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3300</v>
      </c>
      <c r="D77" s="30">
        <v>4321</v>
      </c>
      <c r="E77" s="30">
        <v>4500</v>
      </c>
      <c r="F77" s="31"/>
      <c r="G77" s="31"/>
      <c r="H77" s="116">
        <v>9.72</v>
      </c>
      <c r="I77" s="116">
        <v>8.809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11971</v>
      </c>
      <c r="D78" s="30">
        <v>11392</v>
      </c>
      <c r="E78" s="30">
        <v>11392</v>
      </c>
      <c r="F78" s="31"/>
      <c r="G78" s="31"/>
      <c r="H78" s="116">
        <v>30.382</v>
      </c>
      <c r="I78" s="116">
        <v>28.48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14500</v>
      </c>
      <c r="D79" s="30">
        <v>14484</v>
      </c>
      <c r="E79" s="30">
        <v>14763</v>
      </c>
      <c r="F79" s="31"/>
      <c r="G79" s="31"/>
      <c r="H79" s="116">
        <v>40.358</v>
      </c>
      <c r="I79" s="116">
        <v>33.44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50723</v>
      </c>
      <c r="D80" s="38">
        <v>49367.86740359624</v>
      </c>
      <c r="E80" s="38">
        <v>49753.86740359624</v>
      </c>
      <c r="F80" s="39">
        <f>IF(D80&gt;0,100*E80/D80,0)</f>
        <v>100.78188510118198</v>
      </c>
      <c r="G80" s="40"/>
      <c r="H80" s="117">
        <v>117.576</v>
      </c>
      <c r="I80" s="118">
        <v>112.67065929158883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65</v>
      </c>
      <c r="D82" s="30">
        <v>65</v>
      </c>
      <c r="E82" s="30">
        <v>130</v>
      </c>
      <c r="F82" s="31"/>
      <c r="G82" s="31"/>
      <c r="H82" s="116">
        <v>0.098</v>
      </c>
      <c r="I82" s="116">
        <v>0.098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60</v>
      </c>
      <c r="F83" s="31"/>
      <c r="G83" s="31"/>
      <c r="H83" s="116">
        <v>0.059</v>
      </c>
      <c r="I83" s="116">
        <v>0.06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123</v>
      </c>
      <c r="D84" s="38">
        <v>124</v>
      </c>
      <c r="E84" s="38">
        <v>190</v>
      </c>
      <c r="F84" s="39">
        <f>IF(D84&gt;0,100*E84/D84,0)</f>
        <v>153.2258064516129</v>
      </c>
      <c r="G84" s="40"/>
      <c r="H84" s="117">
        <v>0.157</v>
      </c>
      <c r="I84" s="118">
        <v>0.158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2230462</v>
      </c>
      <c r="D87" s="53">
        <v>2265187.867403596</v>
      </c>
      <c r="E87" s="53">
        <v>2273931.867403596</v>
      </c>
      <c r="F87" s="54">
        <f>IF(D87&gt;0,100*E87/D87,0)</f>
        <v>100.38601654749381</v>
      </c>
      <c r="G87" s="40"/>
      <c r="H87" s="121">
        <v>5895.8060000000005</v>
      </c>
      <c r="I87" s="122">
        <v>8481.336373148499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="70" zoomScaleNormal="70" zoomScalePageLayoutView="0" workbookViewId="0" topLeftCell="A49">
      <selection activeCell="J10" sqref="J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5625" style="60" customWidth="1"/>
    <col min="8" max="11" width="12.421875" style="60" customWidth="1"/>
    <col min="12" max="15" width="10.8515625" style="0" customWidth="1"/>
    <col min="16" max="16384" width="9.8515625" style="60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7" t="s">
        <v>70</v>
      </c>
      <c r="K2" s="19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1" t="s">
        <v>3</v>
      </c>
      <c r="D4" s="192"/>
      <c r="E4" s="192"/>
      <c r="F4" s="193"/>
      <c r="G4" s="9"/>
      <c r="H4" s="194" t="s">
        <v>4</v>
      </c>
      <c r="I4" s="195"/>
      <c r="J4" s="195"/>
      <c r="K4" s="196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256</v>
      </c>
      <c r="D7" s="21" t="s">
        <v>7</v>
      </c>
      <c r="E7" s="21">
        <v>1</v>
      </c>
      <c r="F7" s="22" t="str">
        <f>CONCATENATE(D6,"=100")</f>
        <v>2016=100</v>
      </c>
      <c r="G7" s="23"/>
      <c r="H7" s="20" t="s">
        <v>256</v>
      </c>
      <c r="I7" s="21" t="s">
        <v>7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57</v>
      </c>
      <c r="D9" s="30">
        <v>48</v>
      </c>
      <c r="E9" s="30">
        <v>48</v>
      </c>
      <c r="F9" s="31"/>
      <c r="G9" s="31"/>
      <c r="H9" s="116">
        <v>0.15</v>
      </c>
      <c r="I9" s="116">
        <v>0.125</v>
      </c>
      <c r="J9" s="116"/>
      <c r="K9" s="32"/>
    </row>
    <row r="10" spans="1:11" s="33" customFormat="1" ht="11.25" customHeight="1">
      <c r="A10" s="35" t="s">
        <v>9</v>
      </c>
      <c r="B10" s="29"/>
      <c r="C10" s="30">
        <v>244</v>
      </c>
      <c r="D10" s="30">
        <v>190</v>
      </c>
      <c r="E10" s="30">
        <v>132</v>
      </c>
      <c r="F10" s="31"/>
      <c r="G10" s="31"/>
      <c r="H10" s="116">
        <v>0.493</v>
      </c>
      <c r="I10" s="116">
        <v>0.383</v>
      </c>
      <c r="J10" s="116"/>
      <c r="K10" s="32"/>
    </row>
    <row r="11" spans="1:11" s="33" customFormat="1" ht="11.25" customHeight="1">
      <c r="A11" s="28" t="s">
        <v>10</v>
      </c>
      <c r="B11" s="29"/>
      <c r="C11" s="30">
        <v>317</v>
      </c>
      <c r="D11" s="30">
        <v>313</v>
      </c>
      <c r="E11" s="30">
        <v>256</v>
      </c>
      <c r="F11" s="31"/>
      <c r="G11" s="31"/>
      <c r="H11" s="116">
        <v>0.637</v>
      </c>
      <c r="I11" s="116">
        <v>0.633</v>
      </c>
      <c r="J11" s="116"/>
      <c r="K11" s="32"/>
    </row>
    <row r="12" spans="1:11" s="33" customFormat="1" ht="11.25" customHeight="1">
      <c r="A12" s="35" t="s">
        <v>11</v>
      </c>
      <c r="B12" s="29"/>
      <c r="C12" s="30">
        <v>1</v>
      </c>
      <c r="D12" s="30">
        <v>2</v>
      </c>
      <c r="E12" s="30">
        <v>4</v>
      </c>
      <c r="F12" s="31"/>
      <c r="G12" s="31"/>
      <c r="H12" s="116">
        <v>0.003</v>
      </c>
      <c r="I12" s="116">
        <v>0.006</v>
      </c>
      <c r="J12" s="116"/>
      <c r="K12" s="32"/>
    </row>
    <row r="13" spans="1:11" s="42" customFormat="1" ht="11.25" customHeight="1">
      <c r="A13" s="36" t="s">
        <v>12</v>
      </c>
      <c r="B13" s="37"/>
      <c r="C13" s="38">
        <v>619</v>
      </c>
      <c r="D13" s="38">
        <v>553</v>
      </c>
      <c r="E13" s="38">
        <v>440</v>
      </c>
      <c r="F13" s="39">
        <f>IF(D13&gt;0,100*E13/D13,0)</f>
        <v>79.56600361663652</v>
      </c>
      <c r="G13" s="40"/>
      <c r="H13" s="117">
        <v>1.283</v>
      </c>
      <c r="I13" s="118">
        <v>1.147</v>
      </c>
      <c r="J13" s="11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6"/>
      <c r="I14" s="116"/>
      <c r="J14" s="116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17"/>
      <c r="I15" s="118"/>
      <c r="J15" s="11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6"/>
      <c r="I16" s="116"/>
      <c r="J16" s="116"/>
      <c r="K16" s="32"/>
    </row>
    <row r="17" spans="1:11" s="42" customFormat="1" ht="11.25" customHeight="1">
      <c r="A17" s="36" t="s">
        <v>14</v>
      </c>
      <c r="B17" s="37"/>
      <c r="C17" s="38">
        <v>145</v>
      </c>
      <c r="D17" s="38"/>
      <c r="E17" s="38">
        <v>145</v>
      </c>
      <c r="F17" s="39"/>
      <c r="G17" s="40"/>
      <c r="H17" s="117">
        <v>0.188</v>
      </c>
      <c r="I17" s="118"/>
      <c r="J17" s="11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6"/>
      <c r="I18" s="116"/>
      <c r="J18" s="116"/>
      <c r="K18" s="32"/>
    </row>
    <row r="19" spans="1:11" s="33" customFormat="1" ht="11.25" customHeight="1">
      <c r="A19" s="28" t="s">
        <v>15</v>
      </c>
      <c r="B19" s="29"/>
      <c r="C19" s="30">
        <v>14097</v>
      </c>
      <c r="D19" s="30">
        <v>13345</v>
      </c>
      <c r="E19" s="30">
        <v>13345</v>
      </c>
      <c r="F19" s="31"/>
      <c r="G19" s="31"/>
      <c r="H19" s="116">
        <v>59.207</v>
      </c>
      <c r="I19" s="116">
        <v>84.741</v>
      </c>
      <c r="J19" s="116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16"/>
      <c r="I20" s="116"/>
      <c r="J20" s="116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16"/>
      <c r="I21" s="116"/>
      <c r="J21" s="116"/>
      <c r="K21" s="32"/>
    </row>
    <row r="22" spans="1:11" s="42" customFormat="1" ht="11.25" customHeight="1">
      <c r="A22" s="36" t="s">
        <v>18</v>
      </c>
      <c r="B22" s="37"/>
      <c r="C22" s="38">
        <v>14097</v>
      </c>
      <c r="D22" s="38">
        <v>13345</v>
      </c>
      <c r="E22" s="38">
        <v>13345</v>
      </c>
      <c r="F22" s="39">
        <f>IF(D22&gt;0,100*E22/D22,0)</f>
        <v>100</v>
      </c>
      <c r="G22" s="40"/>
      <c r="H22" s="117">
        <v>59.207</v>
      </c>
      <c r="I22" s="118">
        <v>84.741</v>
      </c>
      <c r="J22" s="11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6"/>
      <c r="I23" s="116"/>
      <c r="J23" s="116"/>
      <c r="K23" s="32"/>
    </row>
    <row r="24" spans="1:11" s="42" customFormat="1" ht="11.25" customHeight="1">
      <c r="A24" s="36" t="s">
        <v>19</v>
      </c>
      <c r="B24" s="37"/>
      <c r="C24" s="38">
        <v>85501</v>
      </c>
      <c r="D24" s="38">
        <v>83380</v>
      </c>
      <c r="E24" s="38">
        <v>86000</v>
      </c>
      <c r="F24" s="39">
        <f>IF(D24&gt;0,100*E24/D24,0)</f>
        <v>103.14224034540658</v>
      </c>
      <c r="G24" s="40"/>
      <c r="H24" s="117">
        <v>314.121</v>
      </c>
      <c r="I24" s="118">
        <v>397.768</v>
      </c>
      <c r="J24" s="11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6"/>
      <c r="I25" s="116"/>
      <c r="J25" s="116"/>
      <c r="K25" s="32"/>
    </row>
    <row r="26" spans="1:11" s="42" customFormat="1" ht="11.25" customHeight="1">
      <c r="A26" s="36" t="s">
        <v>20</v>
      </c>
      <c r="B26" s="37"/>
      <c r="C26" s="38">
        <v>18677</v>
      </c>
      <c r="D26" s="38">
        <v>17600</v>
      </c>
      <c r="E26" s="38">
        <v>18500</v>
      </c>
      <c r="F26" s="39">
        <f>IF(D26&gt;0,100*E26/D26,0)</f>
        <v>105.11363636363636</v>
      </c>
      <c r="G26" s="40"/>
      <c r="H26" s="117">
        <v>65.581</v>
      </c>
      <c r="I26" s="118">
        <v>90</v>
      </c>
      <c r="J26" s="11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6"/>
      <c r="I27" s="116"/>
      <c r="J27" s="116"/>
      <c r="K27" s="32"/>
    </row>
    <row r="28" spans="1:11" s="33" customFormat="1" ht="11.25" customHeight="1">
      <c r="A28" s="35" t="s">
        <v>21</v>
      </c>
      <c r="B28" s="29"/>
      <c r="C28" s="30">
        <v>179026</v>
      </c>
      <c r="D28" s="30">
        <v>189073</v>
      </c>
      <c r="E28" s="30">
        <v>182073</v>
      </c>
      <c r="F28" s="31"/>
      <c r="G28" s="31"/>
      <c r="H28" s="116">
        <v>596.093</v>
      </c>
      <c r="I28" s="116">
        <v>870.082</v>
      </c>
      <c r="J28" s="116"/>
      <c r="K28" s="32"/>
    </row>
    <row r="29" spans="1:11" s="33" customFormat="1" ht="11.25" customHeight="1">
      <c r="A29" s="35" t="s">
        <v>22</v>
      </c>
      <c r="B29" s="29"/>
      <c r="C29" s="30">
        <v>104424</v>
      </c>
      <c r="D29" s="30">
        <v>89053</v>
      </c>
      <c r="E29" s="30">
        <v>89053</v>
      </c>
      <c r="F29" s="31"/>
      <c r="G29" s="31"/>
      <c r="H29" s="116">
        <v>177.973</v>
      </c>
      <c r="I29" s="116">
        <v>223.472</v>
      </c>
      <c r="J29" s="116"/>
      <c r="K29" s="32"/>
    </row>
    <row r="30" spans="1:11" s="33" customFormat="1" ht="11.25" customHeight="1">
      <c r="A30" s="35" t="s">
        <v>23</v>
      </c>
      <c r="B30" s="29"/>
      <c r="C30" s="30">
        <v>164313</v>
      </c>
      <c r="D30" s="30">
        <v>156418</v>
      </c>
      <c r="E30" s="30">
        <v>156418</v>
      </c>
      <c r="F30" s="31"/>
      <c r="G30" s="31"/>
      <c r="H30" s="116">
        <v>391.821</v>
      </c>
      <c r="I30" s="116">
        <v>528.068</v>
      </c>
      <c r="J30" s="116"/>
      <c r="K30" s="32"/>
    </row>
    <row r="31" spans="1:11" s="42" customFormat="1" ht="11.25" customHeight="1">
      <c r="A31" s="43" t="s">
        <v>24</v>
      </c>
      <c r="B31" s="37"/>
      <c r="C31" s="38">
        <v>447763</v>
      </c>
      <c r="D31" s="38">
        <v>434544</v>
      </c>
      <c r="E31" s="38">
        <v>427544</v>
      </c>
      <c r="F31" s="39">
        <f>IF(D31&gt;0,100*E31/D31,0)</f>
        <v>98.38911594683162</v>
      </c>
      <c r="G31" s="40"/>
      <c r="H31" s="117">
        <v>1165.8870000000002</v>
      </c>
      <c r="I31" s="118">
        <v>1621.622</v>
      </c>
      <c r="J31" s="11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6"/>
      <c r="I32" s="116"/>
      <c r="J32" s="116"/>
      <c r="K32" s="32"/>
    </row>
    <row r="33" spans="1:11" s="33" customFormat="1" ht="11.25" customHeight="1">
      <c r="A33" s="35" t="s">
        <v>25</v>
      </c>
      <c r="B33" s="29"/>
      <c r="C33" s="30">
        <v>37330</v>
      </c>
      <c r="D33" s="30">
        <v>36850</v>
      </c>
      <c r="E33" s="30">
        <v>37000</v>
      </c>
      <c r="F33" s="31"/>
      <c r="G33" s="31"/>
      <c r="H33" s="116">
        <v>84.487</v>
      </c>
      <c r="I33" s="116">
        <v>164.56</v>
      </c>
      <c r="J33" s="116"/>
      <c r="K33" s="32"/>
    </row>
    <row r="34" spans="1:11" s="33" customFormat="1" ht="11.25" customHeight="1">
      <c r="A34" s="35" t="s">
        <v>26</v>
      </c>
      <c r="B34" s="29"/>
      <c r="C34" s="30">
        <v>20096</v>
      </c>
      <c r="D34" s="30">
        <v>20120</v>
      </c>
      <c r="E34" s="30">
        <v>19500</v>
      </c>
      <c r="F34" s="31"/>
      <c r="G34" s="31"/>
      <c r="H34" s="116">
        <v>74.62400000000001</v>
      </c>
      <c r="I34" s="116">
        <v>83.1</v>
      </c>
      <c r="J34" s="116"/>
      <c r="K34" s="32"/>
    </row>
    <row r="35" spans="1:11" s="33" customFormat="1" ht="11.25" customHeight="1">
      <c r="A35" s="35" t="s">
        <v>27</v>
      </c>
      <c r="B35" s="29"/>
      <c r="C35" s="30">
        <v>105011</v>
      </c>
      <c r="D35" s="30">
        <v>105000</v>
      </c>
      <c r="E35" s="30">
        <v>104500</v>
      </c>
      <c r="F35" s="31"/>
      <c r="G35" s="31"/>
      <c r="H35" s="116">
        <v>279.392</v>
      </c>
      <c r="I35" s="116">
        <v>390.5</v>
      </c>
      <c r="J35" s="116"/>
      <c r="K35" s="32"/>
    </row>
    <row r="36" spans="1:11" s="33" customFormat="1" ht="11.25" customHeight="1">
      <c r="A36" s="35" t="s">
        <v>28</v>
      </c>
      <c r="B36" s="29"/>
      <c r="C36" s="30">
        <v>15121</v>
      </c>
      <c r="D36" s="30">
        <v>14480</v>
      </c>
      <c r="E36" s="30">
        <v>14552.4</v>
      </c>
      <c r="F36" s="31"/>
      <c r="G36" s="31"/>
      <c r="H36" s="116">
        <v>39.308</v>
      </c>
      <c r="I36" s="116">
        <v>57.92</v>
      </c>
      <c r="J36" s="116"/>
      <c r="K36" s="32"/>
    </row>
    <row r="37" spans="1:11" s="42" customFormat="1" ht="11.25" customHeight="1">
      <c r="A37" s="36" t="s">
        <v>29</v>
      </c>
      <c r="B37" s="37"/>
      <c r="C37" s="38">
        <v>177558</v>
      </c>
      <c r="D37" s="38">
        <v>176450</v>
      </c>
      <c r="E37" s="38">
        <v>175552.4</v>
      </c>
      <c r="F37" s="39">
        <f>IF(D37&gt;0,100*E37/D37,0)</f>
        <v>99.4913006517427</v>
      </c>
      <c r="G37" s="40"/>
      <c r="H37" s="117">
        <v>477.811</v>
      </c>
      <c r="I37" s="118">
        <v>696.08</v>
      </c>
      <c r="J37" s="11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6"/>
      <c r="I38" s="116"/>
      <c r="J38" s="116"/>
      <c r="K38" s="32"/>
    </row>
    <row r="39" spans="1:11" s="42" customFormat="1" ht="11.25" customHeight="1">
      <c r="A39" s="36" t="s">
        <v>30</v>
      </c>
      <c r="B39" s="37"/>
      <c r="C39" s="38">
        <v>19111</v>
      </c>
      <c r="D39" s="38">
        <v>19135</v>
      </c>
      <c r="E39" s="38">
        <v>21360</v>
      </c>
      <c r="F39" s="39">
        <f>IF(D39&gt;0,100*E39/D39,0)</f>
        <v>111.62790697674419</v>
      </c>
      <c r="G39" s="40"/>
      <c r="H39" s="117">
        <v>30.883000000000003</v>
      </c>
      <c r="I39" s="118">
        <v>30.8</v>
      </c>
      <c r="J39" s="11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6"/>
      <c r="I40" s="116"/>
      <c r="J40" s="116"/>
      <c r="K40" s="32"/>
    </row>
    <row r="41" spans="1:11" s="33" customFormat="1" ht="11.25" customHeight="1">
      <c r="A41" s="28" t="s">
        <v>31</v>
      </c>
      <c r="B41" s="29"/>
      <c r="C41" s="30">
        <v>48756</v>
      </c>
      <c r="D41" s="30">
        <v>51565</v>
      </c>
      <c r="E41" s="30">
        <v>50560</v>
      </c>
      <c r="F41" s="31"/>
      <c r="G41" s="31"/>
      <c r="H41" s="116">
        <v>120.26499999999999</v>
      </c>
      <c r="I41" s="116">
        <v>168.25</v>
      </c>
      <c r="J41" s="116"/>
      <c r="K41" s="32"/>
    </row>
    <row r="42" spans="1:11" s="33" customFormat="1" ht="11.25" customHeight="1">
      <c r="A42" s="35" t="s">
        <v>32</v>
      </c>
      <c r="B42" s="29"/>
      <c r="C42" s="30">
        <v>153325</v>
      </c>
      <c r="D42" s="30">
        <v>144496</v>
      </c>
      <c r="E42" s="30">
        <v>144500</v>
      </c>
      <c r="F42" s="31"/>
      <c r="G42" s="31"/>
      <c r="H42" s="116">
        <v>499.046</v>
      </c>
      <c r="I42" s="116">
        <v>632.282</v>
      </c>
      <c r="J42" s="116"/>
      <c r="K42" s="32"/>
    </row>
    <row r="43" spans="1:11" s="33" customFormat="1" ht="11.25" customHeight="1">
      <c r="A43" s="35" t="s">
        <v>33</v>
      </c>
      <c r="B43" s="29"/>
      <c r="C43" s="30">
        <v>18939</v>
      </c>
      <c r="D43" s="30">
        <v>19666</v>
      </c>
      <c r="E43" s="30">
        <v>19400</v>
      </c>
      <c r="F43" s="31"/>
      <c r="G43" s="31"/>
      <c r="H43" s="116">
        <v>61.669</v>
      </c>
      <c r="I43" s="116">
        <v>82.827</v>
      </c>
      <c r="J43" s="116"/>
      <c r="K43" s="32"/>
    </row>
    <row r="44" spans="1:11" s="33" customFormat="1" ht="11.25" customHeight="1">
      <c r="A44" s="35" t="s">
        <v>34</v>
      </c>
      <c r="B44" s="29"/>
      <c r="C44" s="30">
        <v>123339</v>
      </c>
      <c r="D44" s="30">
        <v>124456</v>
      </c>
      <c r="E44" s="30">
        <v>121000</v>
      </c>
      <c r="F44" s="31"/>
      <c r="G44" s="31"/>
      <c r="H44" s="116">
        <v>378.83700000000005</v>
      </c>
      <c r="I44" s="116">
        <v>572.081</v>
      </c>
      <c r="J44" s="116"/>
      <c r="K44" s="32"/>
    </row>
    <row r="45" spans="1:11" s="33" customFormat="1" ht="11.25" customHeight="1">
      <c r="A45" s="35" t="s">
        <v>35</v>
      </c>
      <c r="B45" s="29"/>
      <c r="C45" s="30">
        <v>36613</v>
      </c>
      <c r="D45" s="30">
        <v>37981</v>
      </c>
      <c r="E45" s="30">
        <v>39000</v>
      </c>
      <c r="F45" s="31"/>
      <c r="G45" s="31"/>
      <c r="H45" s="116">
        <v>96.712</v>
      </c>
      <c r="I45" s="116">
        <v>146.815</v>
      </c>
      <c r="J45" s="116"/>
      <c r="K45" s="32"/>
    </row>
    <row r="46" spans="1:11" s="33" customFormat="1" ht="11.25" customHeight="1">
      <c r="A46" s="35" t="s">
        <v>36</v>
      </c>
      <c r="B46" s="29"/>
      <c r="C46" s="30">
        <v>79448</v>
      </c>
      <c r="D46" s="30">
        <v>74922</v>
      </c>
      <c r="E46" s="30">
        <v>76000</v>
      </c>
      <c r="F46" s="31"/>
      <c r="G46" s="31"/>
      <c r="H46" s="116">
        <v>194.208</v>
      </c>
      <c r="I46" s="116">
        <v>252.763</v>
      </c>
      <c r="J46" s="116"/>
      <c r="K46" s="32"/>
    </row>
    <row r="47" spans="1:11" s="33" customFormat="1" ht="11.25" customHeight="1">
      <c r="A47" s="35" t="s">
        <v>37</v>
      </c>
      <c r="B47" s="29"/>
      <c r="C47" s="30">
        <v>99638</v>
      </c>
      <c r="D47" s="30">
        <v>90890</v>
      </c>
      <c r="E47" s="30">
        <v>92000</v>
      </c>
      <c r="F47" s="31"/>
      <c r="G47" s="31"/>
      <c r="H47" s="116">
        <v>275.978</v>
      </c>
      <c r="I47" s="116">
        <v>349.336</v>
      </c>
      <c r="J47" s="116"/>
      <c r="K47" s="32"/>
    </row>
    <row r="48" spans="1:11" s="33" customFormat="1" ht="11.25" customHeight="1">
      <c r="A48" s="35" t="s">
        <v>38</v>
      </c>
      <c r="B48" s="29"/>
      <c r="C48" s="30">
        <v>189481</v>
      </c>
      <c r="D48" s="30">
        <v>185725</v>
      </c>
      <c r="E48" s="30">
        <v>185800</v>
      </c>
      <c r="F48" s="31"/>
      <c r="G48" s="31"/>
      <c r="H48" s="116">
        <v>530.7420000000001</v>
      </c>
      <c r="I48" s="116">
        <v>842.261</v>
      </c>
      <c r="J48" s="116"/>
      <c r="K48" s="32"/>
    </row>
    <row r="49" spans="1:11" s="33" customFormat="1" ht="11.25" customHeight="1">
      <c r="A49" s="35" t="s">
        <v>39</v>
      </c>
      <c r="B49" s="29"/>
      <c r="C49" s="30">
        <v>54422</v>
      </c>
      <c r="D49" s="30">
        <v>56586</v>
      </c>
      <c r="E49" s="30">
        <v>56400</v>
      </c>
      <c r="F49" s="31"/>
      <c r="G49" s="31"/>
      <c r="H49" s="116">
        <v>142.575</v>
      </c>
      <c r="I49" s="116">
        <v>245.321</v>
      </c>
      <c r="J49" s="116"/>
      <c r="K49" s="32"/>
    </row>
    <row r="50" spans="1:11" s="42" customFormat="1" ht="11.25" customHeight="1">
      <c r="A50" s="43" t="s">
        <v>40</v>
      </c>
      <c r="B50" s="37"/>
      <c r="C50" s="38">
        <v>803961</v>
      </c>
      <c r="D50" s="38">
        <v>786287</v>
      </c>
      <c r="E50" s="38">
        <v>784660</v>
      </c>
      <c r="F50" s="39">
        <f>IF(D50&gt;0,100*E50/D50,0)</f>
        <v>99.7930780999813</v>
      </c>
      <c r="G50" s="40"/>
      <c r="H50" s="117">
        <v>2300.032</v>
      </c>
      <c r="I50" s="118">
        <v>3291.936</v>
      </c>
      <c r="J50" s="11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6"/>
      <c r="I51" s="116"/>
      <c r="J51" s="116"/>
      <c r="K51" s="32"/>
    </row>
    <row r="52" spans="1:11" s="42" customFormat="1" ht="11.25" customHeight="1">
      <c r="A52" s="36" t="s">
        <v>41</v>
      </c>
      <c r="B52" s="37"/>
      <c r="C52" s="38">
        <v>37032</v>
      </c>
      <c r="D52" s="38">
        <v>37032</v>
      </c>
      <c r="E52" s="38">
        <v>37032</v>
      </c>
      <c r="F52" s="39">
        <f>IF(D52&gt;0,100*E52/D52,0)</f>
        <v>100</v>
      </c>
      <c r="G52" s="40"/>
      <c r="H52" s="117">
        <v>80.081</v>
      </c>
      <c r="I52" s="118">
        <v>80.081</v>
      </c>
      <c r="J52" s="11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6"/>
      <c r="I53" s="116"/>
      <c r="J53" s="116"/>
      <c r="K53" s="32"/>
    </row>
    <row r="54" spans="1:11" s="33" customFormat="1" ht="11.25" customHeight="1">
      <c r="A54" s="35" t="s">
        <v>42</v>
      </c>
      <c r="B54" s="29"/>
      <c r="C54" s="30">
        <v>154614</v>
      </c>
      <c r="D54" s="30">
        <v>143000</v>
      </c>
      <c r="E54" s="30">
        <v>140700</v>
      </c>
      <c r="F54" s="31"/>
      <c r="G54" s="31"/>
      <c r="H54" s="116">
        <v>307.702</v>
      </c>
      <c r="I54" s="116">
        <v>440.719</v>
      </c>
      <c r="J54" s="116"/>
      <c r="K54" s="32"/>
    </row>
    <row r="55" spans="1:11" s="33" customFormat="1" ht="11.25" customHeight="1">
      <c r="A55" s="35" t="s">
        <v>43</v>
      </c>
      <c r="B55" s="29"/>
      <c r="C55" s="30">
        <v>142446</v>
      </c>
      <c r="D55" s="30">
        <v>149573</v>
      </c>
      <c r="E55" s="30">
        <v>150800</v>
      </c>
      <c r="F55" s="31"/>
      <c r="G55" s="31"/>
      <c r="H55" s="116">
        <v>334.00800000000004</v>
      </c>
      <c r="I55" s="116">
        <v>432.7</v>
      </c>
      <c r="J55" s="116"/>
      <c r="K55" s="32"/>
    </row>
    <row r="56" spans="1:11" s="33" customFormat="1" ht="11.25" customHeight="1">
      <c r="A56" s="35" t="s">
        <v>44</v>
      </c>
      <c r="B56" s="29"/>
      <c r="C56" s="30">
        <v>239467</v>
      </c>
      <c r="D56" s="30">
        <v>271000</v>
      </c>
      <c r="E56" s="30">
        <v>268000</v>
      </c>
      <c r="F56" s="31"/>
      <c r="G56" s="31"/>
      <c r="H56" s="116">
        <v>806.93</v>
      </c>
      <c r="I56" s="116">
        <v>800</v>
      </c>
      <c r="J56" s="116"/>
      <c r="K56" s="32"/>
    </row>
    <row r="57" spans="1:11" s="33" customFormat="1" ht="11.25" customHeight="1">
      <c r="A57" s="35" t="s">
        <v>45</v>
      </c>
      <c r="B57" s="29"/>
      <c r="C57" s="30">
        <v>90128</v>
      </c>
      <c r="D57" s="30">
        <v>86670</v>
      </c>
      <c r="E57" s="30">
        <v>86670</v>
      </c>
      <c r="F57" s="31"/>
      <c r="G57" s="31"/>
      <c r="H57" s="116">
        <v>155.81900000000002</v>
      </c>
      <c r="I57" s="116">
        <v>433.35</v>
      </c>
      <c r="J57" s="116"/>
      <c r="K57" s="32"/>
    </row>
    <row r="58" spans="1:11" s="33" customFormat="1" ht="11.25" customHeight="1">
      <c r="A58" s="35" t="s">
        <v>46</v>
      </c>
      <c r="B58" s="29"/>
      <c r="C58" s="30">
        <v>149374</v>
      </c>
      <c r="D58" s="30">
        <v>145970</v>
      </c>
      <c r="E58" s="30">
        <v>146021</v>
      </c>
      <c r="F58" s="31"/>
      <c r="G58" s="31"/>
      <c r="H58" s="116">
        <v>234.352</v>
      </c>
      <c r="I58" s="116">
        <v>559.866</v>
      </c>
      <c r="J58" s="116"/>
      <c r="K58" s="32"/>
    </row>
    <row r="59" spans="1:11" s="42" customFormat="1" ht="11.25" customHeight="1">
      <c r="A59" s="36" t="s">
        <v>47</v>
      </c>
      <c r="B59" s="37"/>
      <c r="C59" s="38">
        <v>776029</v>
      </c>
      <c r="D59" s="38">
        <v>796213</v>
      </c>
      <c r="E59" s="38">
        <v>792191</v>
      </c>
      <c r="F59" s="39">
        <f>IF(D59&gt;0,100*E59/D59,0)</f>
        <v>99.49485878778668</v>
      </c>
      <c r="G59" s="40"/>
      <c r="H59" s="117">
        <v>1838.811</v>
      </c>
      <c r="I59" s="118">
        <v>2666.6349999999998</v>
      </c>
      <c r="J59" s="11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6"/>
      <c r="I60" s="116"/>
      <c r="J60" s="116"/>
      <c r="K60" s="32"/>
    </row>
    <row r="61" spans="1:11" s="33" customFormat="1" ht="11.25" customHeight="1">
      <c r="A61" s="35" t="s">
        <v>48</v>
      </c>
      <c r="B61" s="29"/>
      <c r="C61" s="30">
        <v>4018</v>
      </c>
      <c r="D61" s="30">
        <v>3100</v>
      </c>
      <c r="E61" s="30">
        <v>3200</v>
      </c>
      <c r="F61" s="31"/>
      <c r="G61" s="31"/>
      <c r="H61" s="116">
        <v>5.577</v>
      </c>
      <c r="I61" s="116">
        <v>3.52625</v>
      </c>
      <c r="J61" s="116"/>
      <c r="K61" s="32"/>
    </row>
    <row r="62" spans="1:11" s="33" customFormat="1" ht="11.25" customHeight="1">
      <c r="A62" s="35" t="s">
        <v>49</v>
      </c>
      <c r="B62" s="29"/>
      <c r="C62" s="30">
        <v>4413</v>
      </c>
      <c r="D62" s="30">
        <v>3655</v>
      </c>
      <c r="E62" s="30">
        <v>3655</v>
      </c>
      <c r="F62" s="31"/>
      <c r="G62" s="31"/>
      <c r="H62" s="116">
        <v>8.49</v>
      </c>
      <c r="I62" s="116">
        <v>5.996</v>
      </c>
      <c r="J62" s="116"/>
      <c r="K62" s="32"/>
    </row>
    <row r="63" spans="1:11" s="33" customFormat="1" ht="11.25" customHeight="1">
      <c r="A63" s="35" t="s">
        <v>50</v>
      </c>
      <c r="B63" s="29"/>
      <c r="C63" s="30">
        <v>10659</v>
      </c>
      <c r="D63" s="30">
        <v>9057</v>
      </c>
      <c r="E63" s="30">
        <v>9145</v>
      </c>
      <c r="F63" s="31"/>
      <c r="G63" s="31"/>
      <c r="H63" s="116">
        <v>14.691</v>
      </c>
      <c r="I63" s="116">
        <v>6.37663469978275</v>
      </c>
      <c r="J63" s="116"/>
      <c r="K63" s="32"/>
    </row>
    <row r="64" spans="1:11" s="42" customFormat="1" ht="11.25" customHeight="1">
      <c r="A64" s="36" t="s">
        <v>51</v>
      </c>
      <c r="B64" s="37"/>
      <c r="C64" s="38">
        <v>19090</v>
      </c>
      <c r="D64" s="38">
        <v>15812</v>
      </c>
      <c r="E64" s="38">
        <v>16000</v>
      </c>
      <c r="F64" s="39">
        <f>IF(D64&gt;0,100*E64/D64,0)</f>
        <v>101.18897040222616</v>
      </c>
      <c r="G64" s="40"/>
      <c r="H64" s="117">
        <v>28.758000000000003</v>
      </c>
      <c r="I64" s="118">
        <v>15.89888469978275</v>
      </c>
      <c r="J64" s="11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6"/>
      <c r="I65" s="116"/>
      <c r="J65" s="116"/>
      <c r="K65" s="32"/>
    </row>
    <row r="66" spans="1:11" s="42" customFormat="1" ht="11.25" customHeight="1">
      <c r="A66" s="36" t="s">
        <v>52</v>
      </c>
      <c r="B66" s="37"/>
      <c r="C66" s="38">
        <v>28556</v>
      </c>
      <c r="D66" s="38">
        <v>20346</v>
      </c>
      <c r="E66" s="38">
        <v>20080</v>
      </c>
      <c r="F66" s="39">
        <f>IF(D66&gt;0,100*E66/D66,0)</f>
        <v>98.69261771355549</v>
      </c>
      <c r="G66" s="40"/>
      <c r="H66" s="117">
        <v>28.4</v>
      </c>
      <c r="I66" s="118">
        <v>12.533</v>
      </c>
      <c r="J66" s="11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6"/>
      <c r="I67" s="116"/>
      <c r="J67" s="116"/>
      <c r="K67" s="32"/>
    </row>
    <row r="68" spans="1:11" s="33" customFormat="1" ht="11.25" customHeight="1">
      <c r="A68" s="35" t="s">
        <v>53</v>
      </c>
      <c r="B68" s="29"/>
      <c r="C68" s="30">
        <v>46990</v>
      </c>
      <c r="D68" s="30">
        <v>54000</v>
      </c>
      <c r="E68" s="30">
        <v>55000</v>
      </c>
      <c r="F68" s="31"/>
      <c r="G68" s="31"/>
      <c r="H68" s="116">
        <v>96.991</v>
      </c>
      <c r="I68" s="116">
        <v>107</v>
      </c>
      <c r="J68" s="116"/>
      <c r="K68" s="32"/>
    </row>
    <row r="69" spans="1:11" s="33" customFormat="1" ht="11.25" customHeight="1">
      <c r="A69" s="35" t="s">
        <v>54</v>
      </c>
      <c r="B69" s="29"/>
      <c r="C69" s="30">
        <v>741</v>
      </c>
      <c r="D69" s="30">
        <v>770</v>
      </c>
      <c r="E69" s="30">
        <v>800</v>
      </c>
      <c r="F69" s="31"/>
      <c r="G69" s="31"/>
      <c r="H69" s="116">
        <v>1.3</v>
      </c>
      <c r="I69" s="116">
        <v>1.2</v>
      </c>
      <c r="J69" s="116"/>
      <c r="K69" s="32"/>
    </row>
    <row r="70" spans="1:11" s="42" customFormat="1" ht="11.25" customHeight="1">
      <c r="A70" s="36" t="s">
        <v>55</v>
      </c>
      <c r="B70" s="37"/>
      <c r="C70" s="38">
        <v>47731</v>
      </c>
      <c r="D70" s="38">
        <v>54770</v>
      </c>
      <c r="E70" s="38">
        <v>55800</v>
      </c>
      <c r="F70" s="39">
        <f>IF(D70&gt;0,100*E70/D70,0)</f>
        <v>101.88059156472521</v>
      </c>
      <c r="G70" s="40"/>
      <c r="H70" s="117">
        <v>98.291</v>
      </c>
      <c r="I70" s="118">
        <v>108.2</v>
      </c>
      <c r="J70" s="11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6"/>
      <c r="I71" s="116"/>
      <c r="J71" s="116"/>
      <c r="K71" s="32"/>
    </row>
    <row r="72" spans="1:11" s="33" customFormat="1" ht="11.25" customHeight="1">
      <c r="A72" s="35" t="s">
        <v>56</v>
      </c>
      <c r="B72" s="29"/>
      <c r="C72" s="30">
        <v>11359</v>
      </c>
      <c r="D72" s="30">
        <v>9627</v>
      </c>
      <c r="E72" s="30">
        <v>9627</v>
      </c>
      <c r="F72" s="31"/>
      <c r="G72" s="31"/>
      <c r="H72" s="116">
        <v>18.197</v>
      </c>
      <c r="I72" s="116">
        <v>3.022</v>
      </c>
      <c r="J72" s="116"/>
      <c r="K72" s="32"/>
    </row>
    <row r="73" spans="1:11" s="33" customFormat="1" ht="11.25" customHeight="1">
      <c r="A73" s="35" t="s">
        <v>57</v>
      </c>
      <c r="B73" s="29"/>
      <c r="C73" s="30">
        <v>9015</v>
      </c>
      <c r="D73" s="30">
        <v>7900</v>
      </c>
      <c r="E73" s="30">
        <v>7900</v>
      </c>
      <c r="F73" s="31"/>
      <c r="G73" s="31"/>
      <c r="H73" s="116">
        <v>24.224</v>
      </c>
      <c r="I73" s="116">
        <v>19.455</v>
      </c>
      <c r="J73" s="116"/>
      <c r="K73" s="32"/>
    </row>
    <row r="74" spans="1:11" s="33" customFormat="1" ht="11.25" customHeight="1">
      <c r="A74" s="35" t="s">
        <v>58</v>
      </c>
      <c r="B74" s="29"/>
      <c r="C74" s="30">
        <v>10101</v>
      </c>
      <c r="D74" s="30">
        <v>11009</v>
      </c>
      <c r="E74" s="30">
        <v>10903</v>
      </c>
      <c r="F74" s="31"/>
      <c r="G74" s="31"/>
      <c r="H74" s="116">
        <v>15.994</v>
      </c>
      <c r="I74" s="116">
        <v>16.513</v>
      </c>
      <c r="J74" s="116"/>
      <c r="K74" s="32"/>
    </row>
    <row r="75" spans="1:11" s="33" customFormat="1" ht="11.25" customHeight="1">
      <c r="A75" s="35" t="s">
        <v>59</v>
      </c>
      <c r="B75" s="29"/>
      <c r="C75" s="30">
        <v>54438</v>
      </c>
      <c r="D75" s="30">
        <v>48569.671500000004</v>
      </c>
      <c r="E75" s="30">
        <v>48569.671500000004</v>
      </c>
      <c r="F75" s="31"/>
      <c r="G75" s="31"/>
      <c r="H75" s="116">
        <v>53.701</v>
      </c>
      <c r="I75" s="116">
        <v>65.63779727524404</v>
      </c>
      <c r="J75" s="116"/>
      <c r="K75" s="32"/>
    </row>
    <row r="76" spans="1:11" s="33" customFormat="1" ht="11.25" customHeight="1">
      <c r="A76" s="35" t="s">
        <v>60</v>
      </c>
      <c r="B76" s="29"/>
      <c r="C76" s="30">
        <v>1303</v>
      </c>
      <c r="D76" s="30">
        <v>1130</v>
      </c>
      <c r="E76" s="30">
        <v>1050</v>
      </c>
      <c r="F76" s="31"/>
      <c r="G76" s="31"/>
      <c r="H76" s="116">
        <v>3.378</v>
      </c>
      <c r="I76" s="116">
        <v>4.089</v>
      </c>
      <c r="J76" s="116"/>
      <c r="K76" s="32"/>
    </row>
    <row r="77" spans="1:11" s="33" customFormat="1" ht="11.25" customHeight="1">
      <c r="A77" s="35" t="s">
        <v>61</v>
      </c>
      <c r="B77" s="29"/>
      <c r="C77" s="30">
        <v>8250</v>
      </c>
      <c r="D77" s="30">
        <v>7084</v>
      </c>
      <c r="E77" s="30">
        <v>7500</v>
      </c>
      <c r="F77" s="31"/>
      <c r="G77" s="31"/>
      <c r="H77" s="116">
        <v>24.32</v>
      </c>
      <c r="I77" s="116">
        <v>14.442</v>
      </c>
      <c r="J77" s="116"/>
      <c r="K77" s="32"/>
    </row>
    <row r="78" spans="1:11" s="33" customFormat="1" ht="11.25" customHeight="1">
      <c r="A78" s="35" t="s">
        <v>62</v>
      </c>
      <c r="B78" s="29"/>
      <c r="C78" s="30">
        <v>13448</v>
      </c>
      <c r="D78" s="30">
        <v>13692</v>
      </c>
      <c r="E78" s="30">
        <v>13692</v>
      </c>
      <c r="F78" s="31"/>
      <c r="G78" s="31"/>
      <c r="H78" s="116">
        <v>34.213</v>
      </c>
      <c r="I78" s="116">
        <v>33.885</v>
      </c>
      <c r="J78" s="116"/>
      <c r="K78" s="32"/>
    </row>
    <row r="79" spans="1:11" s="33" customFormat="1" ht="11.25" customHeight="1">
      <c r="A79" s="35" t="s">
        <v>63</v>
      </c>
      <c r="B79" s="29"/>
      <c r="C79" s="30">
        <v>14925</v>
      </c>
      <c r="D79" s="30">
        <v>14983</v>
      </c>
      <c r="E79" s="30">
        <v>15287</v>
      </c>
      <c r="F79" s="31"/>
      <c r="G79" s="31"/>
      <c r="H79" s="116">
        <v>41.492</v>
      </c>
      <c r="I79" s="116">
        <v>35.017</v>
      </c>
      <c r="J79" s="116"/>
      <c r="K79" s="32"/>
    </row>
    <row r="80" spans="1:11" s="42" customFormat="1" ht="11.25" customHeight="1">
      <c r="A80" s="43" t="s">
        <v>64</v>
      </c>
      <c r="B80" s="37"/>
      <c r="C80" s="38">
        <v>122839</v>
      </c>
      <c r="D80" s="38">
        <v>113994.6715</v>
      </c>
      <c r="E80" s="38">
        <v>114528.6715</v>
      </c>
      <c r="F80" s="39">
        <f>IF(D80&gt;0,100*E80/D80,0)</f>
        <v>100.46844294823026</v>
      </c>
      <c r="G80" s="40"/>
      <c r="H80" s="117">
        <v>215.51899999999998</v>
      </c>
      <c r="I80" s="118">
        <v>192.06079727524403</v>
      </c>
      <c r="J80" s="11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6"/>
      <c r="I81" s="116"/>
      <c r="J81" s="116"/>
      <c r="K81" s="32"/>
    </row>
    <row r="82" spans="1:11" s="33" customFormat="1" ht="11.25" customHeight="1">
      <c r="A82" s="35" t="s">
        <v>65</v>
      </c>
      <c r="B82" s="29"/>
      <c r="C82" s="30">
        <v>129</v>
      </c>
      <c r="D82" s="30">
        <v>129</v>
      </c>
      <c r="E82" s="30">
        <v>130</v>
      </c>
      <c r="F82" s="31"/>
      <c r="G82" s="31"/>
      <c r="H82" s="116">
        <v>0.194</v>
      </c>
      <c r="I82" s="116">
        <v>0.194</v>
      </c>
      <c r="J82" s="116"/>
      <c r="K82" s="32"/>
    </row>
    <row r="83" spans="1:11" s="33" customFormat="1" ht="11.25" customHeight="1">
      <c r="A83" s="35" t="s">
        <v>66</v>
      </c>
      <c r="B83" s="29"/>
      <c r="C83" s="30">
        <v>58</v>
      </c>
      <c r="D83" s="30">
        <v>59</v>
      </c>
      <c r="E83" s="30">
        <v>60</v>
      </c>
      <c r="F83" s="31"/>
      <c r="G83" s="31"/>
      <c r="H83" s="116">
        <v>0.059</v>
      </c>
      <c r="I83" s="116">
        <v>0.06</v>
      </c>
      <c r="J83" s="116"/>
      <c r="K83" s="32"/>
    </row>
    <row r="84" spans="1:11" s="42" customFormat="1" ht="11.25" customHeight="1">
      <c r="A84" s="36" t="s">
        <v>67</v>
      </c>
      <c r="B84" s="37"/>
      <c r="C84" s="38">
        <v>187</v>
      </c>
      <c r="D84" s="38">
        <v>188</v>
      </c>
      <c r="E84" s="38">
        <v>190</v>
      </c>
      <c r="F84" s="39">
        <f>IF(D84&gt;0,100*E84/D84,0)</f>
        <v>101.06382978723404</v>
      </c>
      <c r="G84" s="40"/>
      <c r="H84" s="117">
        <v>0.253</v>
      </c>
      <c r="I84" s="118">
        <v>0.254</v>
      </c>
      <c r="J84" s="11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6"/>
      <c r="I85" s="116"/>
      <c r="J85" s="11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19"/>
      <c r="I86" s="120"/>
      <c r="J86" s="120"/>
      <c r="K86" s="50"/>
    </row>
    <row r="87" spans="1:11" s="42" customFormat="1" ht="11.25" customHeight="1">
      <c r="A87" s="51" t="s">
        <v>68</v>
      </c>
      <c r="B87" s="52"/>
      <c r="C87" s="53">
        <v>2598896</v>
      </c>
      <c r="D87" s="53">
        <v>2569649.6715</v>
      </c>
      <c r="E87" s="53">
        <v>2563368.0715</v>
      </c>
      <c r="F87" s="54">
        <f>IF(D87&gt;0,100*E87/D87,0)</f>
        <v>99.75554644395034</v>
      </c>
      <c r="G87" s="40"/>
      <c r="H87" s="121">
        <v>6705.106</v>
      </c>
      <c r="I87" s="122">
        <v>9289.75668197503</v>
      </c>
      <c r="J87" s="12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3"/>
      <c r="I88" s="124"/>
      <c r="J88" s="124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</dc:creator>
  <cp:keywords/>
  <dc:description/>
  <cp:lastModifiedBy>rcarrillo</cp:lastModifiedBy>
  <cp:lastPrinted>2017-03-13T08:09:42Z</cp:lastPrinted>
  <dcterms:created xsi:type="dcterms:W3CDTF">2017-03-06T16:22:00Z</dcterms:created>
  <dcterms:modified xsi:type="dcterms:W3CDTF">2017-03-15T08:34:00Z</dcterms:modified>
  <cp:category/>
  <cp:version/>
  <cp:contentType/>
  <cp:contentStatus/>
</cp:coreProperties>
</file>