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8520" windowHeight="7455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rem18no)" sheetId="22" r:id="rId22"/>
    <sheet name="gir19sol" sheetId="23" r:id="rId23"/>
    <sheet name="col20lza" sheetId="24" r:id="rId24"/>
    <sheet name="vez21aje" sheetId="25" r:id="rId25"/>
    <sheet name="lec22tal" sheetId="26" r:id="rId26"/>
    <sheet name="tom23-V)" sheetId="27" r:id="rId27"/>
    <sheet name="tom24rva" sheetId="28" r:id="rId28"/>
    <sheet name="fre25són" sheetId="29" r:id="rId29"/>
    <sheet name="alc26ofa" sheetId="30" r:id="rId30"/>
    <sheet name="ceb27osa" sheetId="31" r:id="rId31"/>
    <sheet name="ceb28ano" sheetId="32" r:id="rId32"/>
    <sheet name="esp29cas" sheetId="33" r:id="rId33"/>
    <sheet name="cha30ñón" sheetId="34" r:id="rId34"/>
    <sheet name="otr31tas" sheetId="35" r:id="rId35"/>
    <sheet name="bró32oli" sheetId="36" r:id="rId36"/>
    <sheet name="cal33cín" sheetId="37" r:id="rId37"/>
    <sheet name="zan34ria" sheetId="38" r:id="rId38"/>
    <sheet name="nar35lce" sheetId="39" r:id="rId39"/>
    <sheet name="lim36món" sheetId="40" r:id="rId40"/>
    <sheet name="pom37elo" sheetId="41" r:id="rId41"/>
    <sheet name="plá38ano" sheetId="42" r:id="rId42"/>
    <sheet name="fra39esa" sheetId="43" r:id="rId43"/>
    <sheet name="ace40ara" sheetId="44" r:id="rId44"/>
    <sheet name="ace41ite" sheetId="45" r:id="rId45"/>
  </sheets>
  <definedNames>
    <definedName name="_xlnm.Print_Area" localSheetId="1">'índice'!$A$1:$I$82</definedName>
    <definedName name="_xlnm.Print_Area" localSheetId="0">'portada'!$A$1:$K$70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43">'ace40ara'!#REF!</definedName>
    <definedName name="Menú_cuaderno" localSheetId="44">'ace41ite'!#REF!</definedName>
    <definedName name="Menú_cuaderno" localSheetId="29">'alc26ofa'!#REF!</definedName>
    <definedName name="Menú_cuaderno" localSheetId="12">'arr9roz'!#REF!</definedName>
    <definedName name="Menú_cuaderno" localSheetId="9">'ave6ena'!#REF!</definedName>
    <definedName name="Menú_cuaderno" localSheetId="35">'bró32oli'!#REF!</definedName>
    <definedName name="Menú_cuaderno" localSheetId="36">'cal33cín'!#REF!</definedName>
    <definedName name="Menú_cuaderno" localSheetId="30">'ceb27osa'!#REF!</definedName>
    <definedName name="Menú_cuaderno" localSheetId="31">'ceb28ano'!#REF!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3">'cha30ñón'!#REF!</definedName>
    <definedName name="Menú_cuaderno" localSheetId="23">'col20lza'!#REF!</definedName>
    <definedName name="Menú_cuaderno" localSheetId="32">'esp29cas'!#REF!</definedName>
    <definedName name="Menú_cuaderno" localSheetId="42">'fra39esa'!#REF!</definedName>
    <definedName name="Menú_cuaderno" localSheetId="28">'fre25són'!#REF!</definedName>
    <definedName name="Menú_cuaderno" localSheetId="15">'gar12zos'!#REF!</definedName>
    <definedName name="Menú_cuaderno" localSheetId="22">'gir19sol'!#REF!</definedName>
    <definedName name="Menú_cuaderno" localSheetId="13">'hab10cas'!#REF!</definedName>
    <definedName name="Menú_cuaderno" localSheetId="25">'lec22tal'!#REF!</definedName>
    <definedName name="Menú_cuaderno" localSheetId="14">'len11jas'!#REF!</definedName>
    <definedName name="Menú_cuaderno" localSheetId="39">'lim36món'!#REF!</definedName>
    <definedName name="Menú_cuaderno" localSheetId="38">'nar35lce'!#REF!</definedName>
    <definedName name="Menú_cuaderno" localSheetId="34">'otr31tas'!#REF!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1">'plá38ano'!#REF!</definedName>
    <definedName name="Menú_cuaderno" localSheetId="40">'pom37elo'!#REF!</definedName>
    <definedName name="Menú_cuaderno" localSheetId="21">'rem18no)'!#REF!</definedName>
    <definedName name="Menú_cuaderno" localSheetId="26">'tom23-V)'!#REF!</definedName>
    <definedName name="Menú_cuaderno" localSheetId="27">'tom24rva'!#REF!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4">'vez21aje'!#REF!</definedName>
    <definedName name="Menú_cuaderno" localSheetId="17">'yer14ros'!#REF!</definedName>
    <definedName name="Menú_cuaderno" localSheetId="37">'zan34ria'!#REF!</definedName>
    <definedName name="Menú_cuaderno">'tri0ndo'!#REF!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>'resumen nacional'!$A$120:$D$133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<sst xmlns="http://schemas.openxmlformats.org/spreadsheetml/2006/main" count="3329" uniqueCount="300">
  <si>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</si>
  <si>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</si>
  <si>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</si>
  <si>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</si>
  <si>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</si>
  <si>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</si>
  <si>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</si>
  <si>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</si>
  <si>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</si>
  <si>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</si>
  <si>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</si>
  <si>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</si>
  <si>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</si>
  <si>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</si>
  <si>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</si>
  <si>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</si>
  <si>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</si>
  <si>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</si>
  <si>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</si>
  <si>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</si>
  <si>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</si>
  <si>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</si>
  <si>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</si>
  <si>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</si>
  <si>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</si>
  <si>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</si>
  <si>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</si>
  <si>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</si>
  <si>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</si>
  <si>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</si>
  <si>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</si>
  <si>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</si>
  <si>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</si>
  <si>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</si>
  <si>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</si>
  <si>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</si>
  <si>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</si>
  <si>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</si>
  <si>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</si>
  <si>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</si>
  <si>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</si>
  <si>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</si>
  <si>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</si>
  <si>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</si>
  <si>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</si>
  <si>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</si>
  <si>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</si>
  <si>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</si>
  <si>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</si>
  <si>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</si>
  <si>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</si>
  <si>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</si>
  <si>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</si>
  <si>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</si>
  <si>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</si>
  <si>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</si>
  <si>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</si>
  <si>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</si>
  <si>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</si>
  <si>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</si>
  <si>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</si>
  <si>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</si>
  <si>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</si>
  <si>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</si>
  <si>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</si>
  <si>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</si>
  <si>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</si>
  <si>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SUMA PROV. EST.</t>
  </si>
  <si>
    <t xml:space="preserve">   ESPAÑA</t>
  </si>
  <si>
    <t>TRIGO BLANDO</t>
  </si>
  <si>
    <t>2014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</si>
  <si>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</si>
  <si>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</si>
  <si>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</si>
  <si>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</si>
  <si>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</si>
  <si>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</si>
  <si>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</si>
  <si>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</si>
  <si>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</si>
  <si>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</si>
  <si>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</si>
  <si>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</si>
  <si>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</si>
  <si>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</si>
  <si>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</si>
  <si>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</si>
  <si>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</si>
  <si>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REMOLACHA AZUCARERA (R. INVIERNO)</t>
  </si>
  <si>
    <t>GIRASOL</t>
  </si>
  <si>
    <t>COLZA</t>
  </si>
  <si>
    <t>VEZA PARA FORRAJE</t>
  </si>
  <si>
    <t>LECHUGA TOTAL</t>
  </si>
  <si>
    <t>TOMATE (REC. 1-I/31-V)</t>
  </si>
  <si>
    <t>TOMATE CONSERVA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</si>
  <si>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</si>
  <si>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</si>
  <si>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</si>
  <si>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</si>
  <si>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</si>
  <si>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</si>
  <si>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</si>
  <si>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</si>
  <si>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</si>
  <si>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</si>
  <si>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</si>
  <si>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</si>
  <si>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</si>
  <si>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</si>
  <si>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</si>
  <si>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</si>
  <si>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</si>
  <si>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</si>
  <si>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</si>
  <si>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</si>
  <si>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</si>
  <si>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</si>
  <si>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</si>
  <si>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</si>
  <si>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</si>
  <si>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FEBRERO 2014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</si>
  <si>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</si>
  <si>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</si>
  <si>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</si>
  <si>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</si>
  <si>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</si>
  <si>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</si>
  <si>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</si>
  <si>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</si>
  <si>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</si>
  <si>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</si>
  <si>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</si>
  <si>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</si>
  <si>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</si>
  <si>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</si>
  <si>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</si>
  <si>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</si>
  <si>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</si>
  <si>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</si>
  <si>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</si>
  <si>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</si>
  <si>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</si>
  <si>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</si>
  <si>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</si>
  <si>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</si>
  <si>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</si>
  <si>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</si>
  <si>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</si>
  <si>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</si>
  <si>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</si>
  <si>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</si>
  <si>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</si>
  <si>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</si>
  <si>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</si>
  <si>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</si>
  <si>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</si>
  <si>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</si>
  <si>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</si>
  <si>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</si>
  <si>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</si>
  <si>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</si>
  <si>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</si>
  <si>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</si>
  <si>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</si>
  <si>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</si>
  <si>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</si>
  <si>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</si>
  <si>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</si>
  <si>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</si>
  <si>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</si>
  <si>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</si>
  <si>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</si>
  <si>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</si>
  <si>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</si>
  <si>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</si>
  <si>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</si>
  <si>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</si>
  <si>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</si>
  <si>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</si>
  <si>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</si>
  <si>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</si>
  <si>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</si>
  <si>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</si>
  <si>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</si>
  <si>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</si>
  <si>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</si>
  <si>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</si>
  <si>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</si>
  <si>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</si>
  <si>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</si>
  <si>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</si>
  <si>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</si>
  <si>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</si>
  <si>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</si>
  <si>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nabo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</si>
  <si>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</si>
  <si>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</si>
  <si>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</si>
  <si>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</si>
  <si>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</si>
  <si>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</si>
  <si>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</si>
  <si>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</si>
  <si>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</si>
  <si>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</si>
  <si>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</si>
  <si>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</si>
  <si>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</si>
  <si>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</si>
  <si>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</si>
  <si>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</si>
  <si>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</si>
  <si>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</si>
  <si>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</si>
  <si>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</si>
  <si>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</si>
  <si>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</si>
  <si>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</si>
  <si>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</si>
  <si>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</si>
  <si>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</si>
  <si>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</si>
  <si>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</si>
  <si>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</si>
  <si>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</si>
  <si>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</si>
  <si>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</si>
  <si>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</si>
  <si>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</si>
  <si>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</si>
  <si>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</si>
  <si>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</si>
  <si>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</si>
  <si>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</si>
  <si>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</si>
  <si>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</si>
  <si>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</si>
  <si>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</si>
  <si>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</si>
  <si>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</si>
  <si>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</si>
  <si>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</si>
  <si>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</si>
  <si>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</si>
  <si>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</si>
  <si>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</si>
  <si>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</si>
  <si>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</si>
  <si>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</si>
  <si>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</si>
  <si>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</si>
  <si>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remolacha azucarera (r. invierno)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</si>
  <si>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</si>
  <si>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</si>
  <si>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</si>
  <si>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</si>
  <si>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</si>
  <si>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</si>
  <si>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</si>
  <si>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</si>
  <si>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</si>
  <si>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</si>
  <si>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</si>
  <si>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</si>
  <si>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</si>
  <si>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</si>
  <si>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</si>
  <si>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</si>
  <si>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</si>
  <si>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</si>
  <si>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</si>
  <si>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</si>
  <si>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</si>
  <si>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</si>
  <si>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</si>
  <si>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 xml:space="preserve"> </t>
  </si>
  <si>
    <t>cereales otoño invierno</t>
  </si>
  <si>
    <t>remolacha total</t>
  </si>
  <si>
    <t>endivias   (**)</t>
  </si>
  <si>
    <t>champiñón   (**)</t>
  </si>
  <si>
    <t>otras setas   (**)</t>
  </si>
  <si>
    <t>mandarina total</t>
  </si>
  <si>
    <t>pepinillo   (**)</t>
  </si>
  <si>
    <t>rábano   (**)</t>
  </si>
  <si>
    <t>manzana total</t>
  </si>
  <si>
    <t>vino + mosto (***)</t>
  </si>
  <si>
    <t>(*) Mes al que corresponde la última estimación</t>
  </si>
  <si>
    <t>(**) La superficie se expresa en miles de áreas</t>
  </si>
  <si>
    <t>(***) Producción total de Vino y Mosto en miles de Hectolitros. No corresponde a las existencias  a 25 de noviembre</t>
  </si>
  <si>
    <t>Nota.-  Datos de la CA de Madrid sin actualizar desde el avance del mes de septiembre 2013  por falta de envío de los datos requeridos</t>
  </si>
  <si>
    <t>DEFINITIVO</t>
  </si>
  <si>
    <t>MINISTERIO DE AGRICULTURA, ALIMENTACIÓN Y MEDIO AMBIENTE</t>
  </si>
  <si>
    <t>SECRETARÍA GENERAL TÉCNICA</t>
  </si>
  <si>
    <t>SUBDIRECCIÓN GENERAL DE ESTADÍSTICA</t>
  </si>
  <si>
    <t>Área de Estadísticas Agrarias</t>
  </si>
  <si>
    <t>AVANCES DE SUPERFICIES Y PRODUCCIONES AGRÍCOLAS</t>
  </si>
  <si>
    <t xml:space="preserve"> DISPONIBLE EN LA WEB DEL MAGRAMA:</t>
  </si>
  <si>
    <t xml:space="preserve">     http://www.magrama.es/</t>
  </si>
  <si>
    <t>FECHA:  28/02/2014</t>
  </si>
  <si>
    <t>ESTIMACIONES DE FEBRERO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</si>
</sst>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0"/>
    <numFmt numFmtId="173" formatCode="000"/>
    <numFmt numFmtId="174" formatCode="#,##0.0"/>
    <numFmt numFmtId="175" formatCode="#,##0.0_);\(#,##0.0\)"/>
    <numFmt numFmtId="176" formatCode="0_)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#,##0.00000000000000000"/>
    <numFmt numFmtId="192" formatCode="#,##0.000000000000000000"/>
    <numFmt numFmtId="193" formatCode="#,##0.0000000000000000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vertical="justify"/>
    </xf>
    <xf numFmtId="0" fontId="5" fillId="2" borderId="0" xfId="0" applyFont="1" applyFill="1" applyAlignment="1">
      <alignment vertical="justify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justify"/>
    </xf>
    <xf numFmtId="0" fontId="6" fillId="2" borderId="0" xfId="0" applyFont="1" applyFill="1" applyBorder="1" applyAlignment="1" quotePrefix="1">
      <alignment horizontal="left" vertical="justify"/>
    </xf>
    <xf numFmtId="0" fontId="6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 quotePrefix="1">
      <alignment horizontal="center" vertical="justify"/>
    </xf>
    <xf numFmtId="0" fontId="7" fillId="2" borderId="0" xfId="0" applyFont="1" applyFill="1" applyBorder="1" applyAlignment="1">
      <alignment vertical="justify"/>
    </xf>
    <xf numFmtId="0" fontId="7" fillId="2" borderId="0" xfId="0" applyFont="1" applyFill="1" applyAlignment="1">
      <alignment vertical="justify"/>
    </xf>
    <xf numFmtId="0" fontId="6" fillId="0" borderId="0" xfId="0" applyFont="1" applyAlignment="1">
      <alignment vertical="justify"/>
    </xf>
    <xf numFmtId="0" fontId="7" fillId="3" borderId="2" xfId="0" applyFont="1" applyFill="1" applyBorder="1" applyAlignment="1" quotePrefix="1">
      <alignment horizontal="center" vertical="justify"/>
    </xf>
    <xf numFmtId="0" fontId="7" fillId="3" borderId="3" xfId="0" applyFont="1" applyFill="1" applyBorder="1" applyAlignment="1">
      <alignment vertical="justify"/>
    </xf>
    <xf numFmtId="0" fontId="7" fillId="3" borderId="4" xfId="0" applyFont="1" applyFill="1" applyBorder="1" applyAlignment="1">
      <alignment vertical="justify"/>
    </xf>
    <xf numFmtId="0" fontId="7" fillId="3" borderId="5" xfId="0" applyFont="1" applyFill="1" applyBorder="1" applyAlignment="1">
      <alignment vertical="justify"/>
    </xf>
    <xf numFmtId="1" fontId="7" fillId="3" borderId="6" xfId="0" applyNumberFormat="1" applyFont="1" applyFill="1" applyBorder="1" applyAlignment="1">
      <alignment horizontal="center" vertical="justify"/>
    </xf>
    <xf numFmtId="1" fontId="7" fillId="3" borderId="7" xfId="0" applyNumberFormat="1" applyFont="1" applyFill="1" applyBorder="1" applyAlignment="1">
      <alignment horizontal="center" vertical="justify"/>
    </xf>
    <xf numFmtId="1" fontId="7" fillId="3" borderId="8" xfId="0" applyNumberFormat="1" applyFont="1" applyFill="1" applyBorder="1" applyAlignment="1">
      <alignment horizontal="center" vertical="justify"/>
    </xf>
    <xf numFmtId="1" fontId="7" fillId="2" borderId="0" xfId="0" applyNumberFormat="1" applyFont="1" applyFill="1" applyAlignment="1">
      <alignment horizontal="center" vertical="justify"/>
    </xf>
    <xf numFmtId="0" fontId="7" fillId="3" borderId="9" xfId="0" applyFont="1" applyFill="1" applyBorder="1" applyAlignment="1">
      <alignment vertical="justify"/>
    </xf>
    <xf numFmtId="0" fontId="7" fillId="3" borderId="3" xfId="0" applyFont="1" applyFill="1" applyBorder="1" applyAlignment="1">
      <alignment horizontal="center" vertical="justify"/>
    </xf>
    <xf numFmtId="0" fontId="7" fillId="3" borderId="4" xfId="0" applyFont="1" applyFill="1" applyBorder="1" applyAlignment="1">
      <alignment horizontal="center" vertical="justify"/>
    </xf>
    <xf numFmtId="0" fontId="7" fillId="3" borderId="5" xfId="0" applyFont="1" applyFill="1" applyBorder="1" applyAlignment="1">
      <alignment horizontal="center" vertical="justify"/>
    </xf>
    <xf numFmtId="0" fontId="7" fillId="2" borderId="0" xfId="0" applyFont="1" applyFill="1" applyAlignment="1">
      <alignment horizontal="center" vertical="justify"/>
    </xf>
    <xf numFmtId="0" fontId="5" fillId="2" borderId="10" xfId="0" applyFont="1" applyFill="1" applyBorder="1" applyAlignment="1">
      <alignment horizontal="fill" vertical="justify"/>
    </xf>
    <xf numFmtId="0" fontId="5" fillId="2" borderId="0" xfId="0" applyFont="1" applyFill="1" applyAlignment="1">
      <alignment horizontal="fill" vertical="justify"/>
    </xf>
    <xf numFmtId="0" fontId="5" fillId="2" borderId="0" xfId="0" applyFont="1" applyFill="1" applyBorder="1" applyAlignment="1">
      <alignment horizontal="fill" vertical="justify"/>
    </xf>
    <xf numFmtId="0" fontId="5" fillId="2" borderId="11" xfId="0" applyFont="1" applyFill="1" applyBorder="1" applyAlignment="1">
      <alignment horizontal="fill" vertical="justify"/>
    </xf>
    <xf numFmtId="0" fontId="1" fillId="2" borderId="10" xfId="0" applyFont="1" applyFill="1" applyBorder="1" applyAlignment="1" quotePrefix="1">
      <alignment horizontal="left" vertical="justify"/>
    </xf>
    <xf numFmtId="0" fontId="1" fillId="2" borderId="0" xfId="0" applyFont="1" applyFill="1" applyAlignment="1">
      <alignment vertical="justify"/>
    </xf>
    <xf numFmtId="3" fontId="1" fillId="2" borderId="0" xfId="0" applyNumberFormat="1" applyFont="1" applyFill="1" applyAlignment="1" applyProtection="1">
      <alignment vertical="justify"/>
      <protection/>
    </xf>
    <xf numFmtId="175" fontId="1" fillId="2" borderId="0" xfId="0" applyNumberFormat="1" applyFont="1" applyFill="1" applyAlignment="1" applyProtection="1">
      <alignment vertical="justify"/>
      <protection/>
    </xf>
    <xf numFmtId="175" fontId="1" fillId="2" borderId="11" xfId="0" applyNumberFormat="1" applyFont="1" applyFill="1" applyBorder="1" applyAlignment="1" applyProtection="1">
      <alignment vertical="justify"/>
      <protection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vertical="justify"/>
    </xf>
    <xf numFmtId="0" fontId="1" fillId="2" borderId="10" xfId="0" applyFont="1" applyFill="1" applyBorder="1" applyAlignment="1">
      <alignment vertical="justify"/>
    </xf>
    <xf numFmtId="0" fontId="7" fillId="3" borderId="12" xfId="0" applyFont="1" applyFill="1" applyBorder="1" applyAlignment="1">
      <alignment vertical="justify"/>
    </xf>
    <xf numFmtId="0" fontId="7" fillId="3" borderId="13" xfId="0" applyFont="1" applyFill="1" applyBorder="1" applyAlignment="1">
      <alignment vertical="justify"/>
    </xf>
    <xf numFmtId="3" fontId="7" fillId="3" borderId="13" xfId="0" applyNumberFormat="1" applyFont="1" applyFill="1" applyBorder="1" applyAlignment="1" applyProtection="1">
      <alignment vertical="justify"/>
      <protection/>
    </xf>
    <xf numFmtId="175" fontId="7" fillId="3" borderId="14" xfId="0" applyNumberFormat="1" applyFont="1" applyFill="1" applyBorder="1" applyAlignment="1" applyProtection="1">
      <alignment vertical="justify"/>
      <protection/>
    </xf>
    <xf numFmtId="175" fontId="7" fillId="2" borderId="0" xfId="0" applyNumberFormat="1" applyFont="1" applyFill="1" applyAlignment="1" applyProtection="1">
      <alignment vertical="justify"/>
      <protection/>
    </xf>
    <xf numFmtId="175" fontId="7" fillId="3" borderId="15" xfId="0" applyNumberFormat="1" applyFont="1" applyFill="1" applyBorder="1" applyAlignment="1" applyProtection="1">
      <alignment vertical="justify"/>
      <protection/>
    </xf>
    <xf numFmtId="0" fontId="7" fillId="0" borderId="0" xfId="0" applyFont="1" applyAlignment="1">
      <alignment vertical="justify"/>
    </xf>
    <xf numFmtId="0" fontId="7" fillId="3" borderId="12" xfId="0" applyFont="1" applyFill="1" applyBorder="1" applyAlignment="1" quotePrefix="1">
      <alignment horizontal="left" vertical="justify"/>
    </xf>
    <xf numFmtId="0" fontId="1" fillId="2" borderId="0" xfId="0" applyFont="1" applyFill="1" applyBorder="1" applyAlignment="1">
      <alignment vertical="justify"/>
    </xf>
    <xf numFmtId="3" fontId="1" fillId="2" borderId="0" xfId="0" applyNumberFormat="1" applyFont="1" applyFill="1" applyBorder="1" applyAlignment="1" applyProtection="1">
      <alignment vertical="justify"/>
      <protection/>
    </xf>
    <xf numFmtId="175" fontId="1" fillId="2" borderId="0" xfId="0" applyNumberFormat="1" applyFont="1" applyFill="1" applyBorder="1" applyAlignment="1" applyProtection="1">
      <alignment vertical="justify"/>
      <protection/>
    </xf>
    <xf numFmtId="0" fontId="1" fillId="3" borderId="16" xfId="0" applyFont="1" applyFill="1" applyBorder="1" applyAlignment="1">
      <alignment vertical="justify"/>
    </xf>
    <xf numFmtId="0" fontId="1" fillId="3" borderId="7" xfId="0" applyFont="1" applyFill="1" applyBorder="1" applyAlignment="1">
      <alignment vertical="justify"/>
    </xf>
    <xf numFmtId="3" fontId="1" fillId="3" borderId="7" xfId="0" applyNumberFormat="1" applyFont="1" applyFill="1" applyBorder="1" applyAlignment="1" applyProtection="1">
      <alignment vertical="justify"/>
      <protection/>
    </xf>
    <xf numFmtId="175" fontId="1" fillId="3" borderId="8" xfId="0" applyNumberFormat="1" applyFont="1" applyFill="1" applyBorder="1" applyAlignment="1" applyProtection="1">
      <alignment vertical="justify"/>
      <protection/>
    </xf>
    <xf numFmtId="0" fontId="7" fillId="3" borderId="10" xfId="0" applyFont="1" applyFill="1" applyBorder="1" applyAlignment="1">
      <alignment vertical="justify"/>
    </xf>
    <xf numFmtId="0" fontId="7" fillId="3" borderId="0" xfId="0" applyFont="1" applyFill="1" applyBorder="1" applyAlignment="1">
      <alignment vertical="justify"/>
    </xf>
    <xf numFmtId="3" fontId="7" fillId="3" borderId="0" xfId="0" applyNumberFormat="1" applyFont="1" applyFill="1" applyBorder="1" applyAlignment="1" applyProtection="1">
      <alignment vertical="justify"/>
      <protection/>
    </xf>
    <xf numFmtId="175" fontId="7" fillId="3" borderId="11" xfId="0" applyNumberFormat="1" applyFont="1" applyFill="1" applyBorder="1" applyAlignment="1" applyProtection="1">
      <alignment vertical="justify"/>
      <protection/>
    </xf>
    <xf numFmtId="0" fontId="0" fillId="3" borderId="17" xfId="0" applyFont="1" applyFill="1" applyBorder="1" applyAlignment="1">
      <alignment vertical="justify"/>
    </xf>
    <xf numFmtId="0" fontId="0" fillId="3" borderId="4" xfId="0" applyFont="1" applyFill="1" applyBorder="1" applyAlignment="1">
      <alignment vertical="justify"/>
    </xf>
    <xf numFmtId="3" fontId="0" fillId="3" borderId="4" xfId="0" applyNumberFormat="1" applyFont="1" applyFill="1" applyBorder="1" applyAlignment="1">
      <alignment vertical="justify"/>
    </xf>
    <xf numFmtId="0" fontId="0" fillId="3" borderId="5" xfId="0" applyFont="1" applyFill="1" applyBorder="1" applyAlignment="1">
      <alignment vertical="justify"/>
    </xf>
    <xf numFmtId="0" fontId="0" fillId="2" borderId="4" xfId="0" applyFont="1" applyFill="1" applyBorder="1" applyAlignment="1">
      <alignment vertical="justify"/>
    </xf>
    <xf numFmtId="174" fontId="0" fillId="3" borderId="3" xfId="0" applyNumberFormat="1" applyFont="1" applyFill="1" applyBorder="1" applyAlignment="1">
      <alignment vertical="justify"/>
    </xf>
    <xf numFmtId="174" fontId="0" fillId="3" borderId="4" xfId="0" applyNumberFormat="1" applyFont="1" applyFill="1" applyBorder="1" applyAlignment="1">
      <alignment vertical="justify"/>
    </xf>
    <xf numFmtId="0" fontId="0" fillId="0" borderId="0" xfId="0" applyFont="1" applyAlignment="1">
      <alignment vertical="justify"/>
    </xf>
    <xf numFmtId="37" fontId="0" fillId="0" borderId="0" xfId="0" applyNumberFormat="1" applyFont="1" applyAlignment="1" applyProtection="1">
      <alignment vertical="justify"/>
      <protection/>
    </xf>
    <xf numFmtId="0" fontId="9" fillId="0" borderId="0" xfId="21" applyFont="1" applyFill="1">
      <alignment/>
      <protection/>
    </xf>
    <xf numFmtId="0" fontId="9" fillId="0" borderId="0" xfId="21" applyFont="1">
      <alignment/>
      <protection/>
    </xf>
    <xf numFmtId="0" fontId="7" fillId="0" borderId="0" xfId="21" applyFont="1" applyFill="1" applyAlignment="1" quotePrefix="1">
      <alignment horizontal="left"/>
      <protection/>
    </xf>
    <xf numFmtId="0" fontId="7" fillId="0" borderId="0" xfId="21" applyFont="1" applyFill="1">
      <alignment/>
      <protection/>
    </xf>
    <xf numFmtId="0" fontId="7" fillId="0" borderId="0" xfId="21" applyFont="1">
      <alignment/>
      <protection/>
    </xf>
    <xf numFmtId="0" fontId="7" fillId="3" borderId="6" xfId="21" applyFont="1" applyFill="1" applyBorder="1">
      <alignment/>
      <protection/>
    </xf>
    <xf numFmtId="0" fontId="7" fillId="3" borderId="8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3" borderId="18" xfId="21" applyFont="1" applyFill="1" applyBorder="1" applyAlignment="1" quotePrefix="1">
      <alignment horizontal="center"/>
      <protection/>
    </xf>
    <xf numFmtId="0" fontId="7" fillId="3" borderId="11" xfId="21" applyFont="1" applyFill="1" applyBorder="1">
      <alignment/>
      <protection/>
    </xf>
    <xf numFmtId="0" fontId="7" fillId="3" borderId="7" xfId="21" applyFont="1" applyFill="1" applyBorder="1" applyAlignment="1">
      <alignment horizontal="center"/>
      <protection/>
    </xf>
    <xf numFmtId="0" fontId="7" fillId="3" borderId="8" xfId="21" applyNumberFormat="1" applyFont="1" applyFill="1" applyBorder="1" applyAlignment="1" applyProtection="1">
      <alignment horizontal="center"/>
      <protection/>
    </xf>
    <xf numFmtId="0" fontId="7" fillId="3" borderId="3" xfId="21" applyFont="1" applyFill="1" applyBorder="1" applyAlignment="1">
      <alignment vertical="center"/>
      <protection/>
    </xf>
    <xf numFmtId="0" fontId="7" fillId="3" borderId="5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0" fontId="7" fillId="3" borderId="4" xfId="21" applyNumberFormat="1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Alignment="1">
      <alignment horizontal="center" vertical="center"/>
    </xf>
    <xf numFmtId="0" fontId="7" fillId="0" borderId="0" xfId="21" applyFont="1" applyAlignment="1">
      <alignment vertical="center"/>
      <protection/>
    </xf>
    <xf numFmtId="0" fontId="1" fillId="0" borderId="0" xfId="21" applyFont="1" applyFill="1" applyAlignment="1">
      <alignment vertical="justify"/>
      <protection/>
    </xf>
    <xf numFmtId="0" fontId="5" fillId="0" borderId="0" xfId="21" applyFont="1" applyFill="1" applyAlignment="1">
      <alignment vertical="justify"/>
      <protection/>
    </xf>
    <xf numFmtId="174" fontId="5" fillId="0" borderId="0" xfId="21" applyNumberFormat="1" applyFont="1" applyFill="1" applyAlignment="1">
      <alignment vertical="justify"/>
      <protection/>
    </xf>
    <xf numFmtId="0" fontId="5" fillId="0" borderId="0" xfId="21" applyFont="1" applyAlignment="1">
      <alignment vertical="justify"/>
      <protection/>
    </xf>
    <xf numFmtId="174" fontId="5" fillId="0" borderId="0" xfId="21" applyNumberFormat="1" applyFont="1" applyAlignment="1">
      <alignment vertical="justify"/>
      <protection/>
    </xf>
    <xf numFmtId="174" fontId="5" fillId="0" borderId="0" xfId="21" applyNumberFormat="1" applyFont="1" applyAlignment="1" applyProtection="1">
      <alignment vertical="justify"/>
      <protection/>
    </xf>
    <xf numFmtId="0" fontId="1" fillId="0" borderId="0" xfId="21" applyFont="1" applyAlignment="1">
      <alignment vertical="justify"/>
      <protection/>
    </xf>
    <xf numFmtId="0" fontId="5" fillId="0" borderId="0" xfId="21" applyFont="1" applyFill="1" applyAlignment="1">
      <alignment horizontal="right" vertical="justify"/>
      <protection/>
    </xf>
    <xf numFmtId="0" fontId="5" fillId="0" borderId="0" xfId="21" applyFont="1" applyAlignment="1">
      <alignment horizontal="right" vertical="justify"/>
      <protection/>
    </xf>
    <xf numFmtId="174" fontId="5" fillId="0" borderId="0" xfId="21" applyNumberFormat="1" applyFont="1" applyFill="1" applyAlignment="1" applyProtection="1">
      <alignment vertical="justify"/>
      <protection/>
    </xf>
    <xf numFmtId="0" fontId="1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174" fontId="5" fillId="0" borderId="0" xfId="21" applyNumberFormat="1" applyFont="1" applyFill="1" applyAlignment="1">
      <alignment horizontal="right" vertical="justify"/>
      <protection/>
    </xf>
    <xf numFmtId="174" fontId="5" fillId="0" borderId="0" xfId="21" applyNumberFormat="1" applyFont="1" applyAlignment="1">
      <alignment horizontal="right" vertical="justify"/>
      <protection/>
    </xf>
    <xf numFmtId="3" fontId="1" fillId="0" borderId="0" xfId="21" applyNumberFormat="1" applyFont="1" applyFill="1" applyAlignment="1">
      <alignment horizontal="right" vertical="justify"/>
      <protection/>
    </xf>
    <xf numFmtId="3" fontId="1" fillId="0" borderId="0" xfId="21" applyNumberFormat="1" applyFont="1" applyAlignment="1">
      <alignment horizontal="right" vertical="justify"/>
      <protection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3" borderId="19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6" fillId="3" borderId="21" xfId="0" applyFont="1" applyFill="1" applyBorder="1" applyAlignment="1" quotePrefix="1">
      <alignment horizontal="center"/>
    </xf>
    <xf numFmtId="0" fontId="6" fillId="2" borderId="0" xfId="0" applyFont="1" applyFill="1" applyAlignment="1">
      <alignment/>
    </xf>
    <xf numFmtId="0" fontId="6" fillId="3" borderId="1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1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178" fontId="5" fillId="0" borderId="0" xfId="21" applyNumberFormat="1" applyFont="1" applyFill="1" applyAlignment="1">
      <alignment vertical="justify"/>
      <protection/>
    </xf>
    <xf numFmtId="3" fontId="5" fillId="0" borderId="0" xfId="21" applyNumberFormat="1" applyFont="1" applyFill="1" applyAlignment="1" applyProtection="1">
      <alignment vertical="justify"/>
      <protection/>
    </xf>
    <xf numFmtId="0" fontId="0" fillId="0" borderId="0" xfId="0" applyAlignment="1">
      <alignment wrapText="1"/>
    </xf>
    <xf numFmtId="4" fontId="1" fillId="2" borderId="0" xfId="0" applyNumberFormat="1" applyFont="1" applyFill="1" applyBorder="1" applyAlignment="1" applyProtection="1">
      <alignment vertical="justify"/>
      <protection/>
    </xf>
    <xf numFmtId="4" fontId="7" fillId="3" borderId="12" xfId="0" applyNumberFormat="1" applyFont="1" applyFill="1" applyBorder="1" applyAlignment="1" applyProtection="1">
      <alignment vertical="justify"/>
      <protection/>
    </xf>
    <xf numFmtId="4" fontId="7" fillId="3" borderId="13" xfId="0" applyNumberFormat="1" applyFont="1" applyFill="1" applyBorder="1" applyAlignment="1" applyProtection="1">
      <alignment vertical="justify"/>
      <protection/>
    </xf>
    <xf numFmtId="4" fontId="1" fillId="3" borderId="6" xfId="0" applyNumberFormat="1" applyFont="1" applyFill="1" applyBorder="1" applyAlignment="1" applyProtection="1">
      <alignment vertical="justify"/>
      <protection/>
    </xf>
    <xf numFmtId="4" fontId="1" fillId="3" borderId="7" xfId="0" applyNumberFormat="1" applyFont="1" applyFill="1" applyBorder="1" applyAlignment="1" applyProtection="1">
      <alignment vertical="justify"/>
      <protection/>
    </xf>
    <xf numFmtId="4" fontId="7" fillId="3" borderId="18" xfId="0" applyNumberFormat="1" applyFont="1" applyFill="1" applyBorder="1" applyAlignment="1" applyProtection="1">
      <alignment vertical="justify"/>
      <protection/>
    </xf>
    <xf numFmtId="4" fontId="7" fillId="3" borderId="0" xfId="0" applyNumberFormat="1" applyFont="1" applyFill="1" applyBorder="1" applyAlignment="1" applyProtection="1">
      <alignment vertical="justify"/>
      <protection/>
    </xf>
    <xf numFmtId="177" fontId="1" fillId="2" borderId="0" xfId="0" applyNumberFormat="1" applyFont="1" applyFill="1" applyBorder="1" applyAlignment="1" applyProtection="1">
      <alignment vertical="justify"/>
      <protection/>
    </xf>
    <xf numFmtId="177" fontId="7" fillId="3" borderId="12" xfId="0" applyNumberFormat="1" applyFont="1" applyFill="1" applyBorder="1" applyAlignment="1" applyProtection="1">
      <alignment vertical="justify"/>
      <protection/>
    </xf>
    <xf numFmtId="177" fontId="7" fillId="3" borderId="13" xfId="0" applyNumberFormat="1" applyFont="1" applyFill="1" applyBorder="1" applyAlignment="1" applyProtection="1">
      <alignment vertical="justify"/>
      <protection/>
    </xf>
    <xf numFmtId="0" fontId="10" fillId="2" borderId="0" xfId="0" applyFont="1" applyFill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26" xfId="21" applyFont="1" applyFill="1" applyBorder="1" applyAlignment="1" quotePrefix="1">
      <alignment horizontal="center"/>
      <protection/>
    </xf>
    <xf numFmtId="0" fontId="7" fillId="3" borderId="27" xfId="21" applyFont="1" applyFill="1" applyBorder="1" applyAlignment="1" quotePrefix="1">
      <alignment horizontal="center"/>
      <protection/>
    </xf>
    <xf numFmtId="0" fontId="7" fillId="3" borderId="28" xfId="21" applyFont="1" applyFill="1" applyBorder="1" applyAlignment="1" quotePrefix="1">
      <alignment horizontal="center"/>
      <protection/>
    </xf>
    <xf numFmtId="0" fontId="1" fillId="0" borderId="0" xfId="21" applyFont="1" applyAlignment="1">
      <alignment vertical="justify" wrapText="1"/>
      <protection/>
    </xf>
    <xf numFmtId="0" fontId="0" fillId="0" borderId="0" xfId="0" applyAlignment="1">
      <alignment wrapText="1"/>
    </xf>
    <xf numFmtId="0" fontId="1" fillId="0" borderId="0" xfId="21" applyFont="1" applyAlignment="1">
      <alignment wrapText="1"/>
      <protection/>
    </xf>
    <xf numFmtId="0" fontId="4" fillId="2" borderId="0" xfId="0" applyFont="1" applyFill="1" applyBorder="1" applyAlignment="1" quotePrefix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 quotePrefix="1">
      <alignment horizontal="center" vertical="center"/>
    </xf>
    <xf numFmtId="0" fontId="7" fillId="3" borderId="7" xfId="0" applyFont="1" applyFill="1" applyBorder="1" applyAlignment="1" quotePrefix="1">
      <alignment horizontal="center" vertical="center"/>
    </xf>
    <xf numFmtId="0" fontId="7" fillId="3" borderId="8" xfId="0" applyFont="1" applyFill="1" applyBorder="1" applyAlignment="1" quotePrefix="1">
      <alignment horizontal="center" vertical="center"/>
    </xf>
    <xf numFmtId="0" fontId="6" fillId="2" borderId="0" xfId="0" applyFont="1" applyFill="1" applyBorder="1" applyAlignment="1">
      <alignment horizontal="center" vertical="justify"/>
    </xf>
    <xf numFmtId="0" fontId="0" fillId="2" borderId="0" xfId="0" applyFill="1" applyAlignment="1">
      <alignment horizontal="center" vertical="center" wrapText="1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1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3" xfId="0" applyFill="1" applyBorder="1" applyAlignment="1">
      <alignment/>
    </xf>
    <xf numFmtId="0" fontId="12" fillId="3" borderId="3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 quotePrefix="1">
      <alignment horizontal="center" vertical="center"/>
    </xf>
    <xf numFmtId="0" fontId="10" fillId="2" borderId="39" xfId="0" applyFont="1" applyFill="1" applyBorder="1" applyAlignment="1" quotePrefix="1">
      <alignment horizontal="center" vertical="center"/>
    </xf>
    <xf numFmtId="0" fontId="10" fillId="2" borderId="0" xfId="0" applyFont="1" applyFill="1" applyBorder="1" applyAlignment="1" quotePrefix="1">
      <alignment horizontal="center" vertical="center"/>
    </xf>
    <xf numFmtId="0" fontId="13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G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workbookViewId="0" topLeftCell="B1">
      <selection activeCell="H20" sqref="H20"/>
    </sheetView>
  </sheetViews>
  <sheetFormatPr defaultColWidth="11.421875" defaultRowHeight="12.75"/>
  <cols>
    <col min="11" max="11" width="1.57421875" style="0" customWidth="1"/>
  </cols>
  <sheetData>
    <row r="1" spans="1:11" ht="12.75">
      <c r="A1" s="100"/>
      <c r="B1" s="151" t="s">
        <v>291</v>
      </c>
      <c r="C1" s="151"/>
      <c r="D1" s="151"/>
      <c r="E1" s="100"/>
      <c r="F1" s="100"/>
      <c r="G1" s="100"/>
      <c r="H1" s="100"/>
      <c r="I1" s="100"/>
      <c r="J1" s="100"/>
      <c r="K1" s="100"/>
    </row>
    <row r="2" spans="1:11" ht="12.75">
      <c r="A2" s="100"/>
      <c r="B2" s="151"/>
      <c r="C2" s="151"/>
      <c r="D2" s="151"/>
      <c r="E2" s="100"/>
      <c r="F2" s="100"/>
      <c r="G2" s="152"/>
      <c r="H2" s="153"/>
      <c r="I2" s="153"/>
      <c r="J2" s="154"/>
      <c r="K2" s="155"/>
    </row>
    <row r="3" spans="1:11" ht="5.25" customHeight="1">
      <c r="A3" s="100"/>
      <c r="B3" s="151"/>
      <c r="C3" s="151"/>
      <c r="D3" s="151"/>
      <c r="E3" s="100"/>
      <c r="F3" s="100"/>
      <c r="G3" s="156"/>
      <c r="H3" s="157"/>
      <c r="I3" s="157"/>
      <c r="J3" s="158"/>
      <c r="K3" s="155"/>
    </row>
    <row r="4" spans="1:11" ht="12.75">
      <c r="A4" s="100"/>
      <c r="B4" s="151"/>
      <c r="C4" s="151"/>
      <c r="D4" s="151"/>
      <c r="E4" s="100"/>
      <c r="F4" s="100"/>
      <c r="G4" s="159" t="s">
        <v>292</v>
      </c>
      <c r="H4" s="160"/>
      <c r="I4" s="160"/>
      <c r="J4" s="161"/>
      <c r="K4" s="155"/>
    </row>
    <row r="5" spans="1:11" ht="12.75">
      <c r="A5" s="100"/>
      <c r="B5" s="100"/>
      <c r="C5" s="100"/>
      <c r="D5" s="100"/>
      <c r="E5" s="100"/>
      <c r="F5" s="100"/>
      <c r="G5" s="162"/>
      <c r="H5" s="163"/>
      <c r="I5" s="163"/>
      <c r="J5" s="164"/>
      <c r="K5" s="155"/>
    </row>
    <row r="6" spans="1:11" ht="12.75">
      <c r="A6" s="100"/>
      <c r="B6" s="100"/>
      <c r="C6" s="100"/>
      <c r="D6" s="100"/>
      <c r="E6" s="100"/>
      <c r="F6" s="100"/>
      <c r="G6" s="165"/>
      <c r="H6" s="165"/>
      <c r="I6" s="165"/>
      <c r="J6" s="165"/>
      <c r="K6" s="155"/>
    </row>
    <row r="7" spans="1:11" ht="5.25" customHeight="1">
      <c r="A7" s="100"/>
      <c r="B7" s="100"/>
      <c r="C7" s="100"/>
      <c r="D7" s="100"/>
      <c r="E7" s="100"/>
      <c r="F7" s="100"/>
      <c r="G7" s="166"/>
      <c r="H7" s="166"/>
      <c r="I7" s="166"/>
      <c r="J7" s="166"/>
      <c r="K7" s="155"/>
    </row>
    <row r="8" spans="1:11" ht="12.75">
      <c r="A8" s="100"/>
      <c r="B8" s="100"/>
      <c r="C8" s="100"/>
      <c r="D8" s="100"/>
      <c r="E8" s="100"/>
      <c r="F8" s="100"/>
      <c r="G8" s="167" t="s">
        <v>293</v>
      </c>
      <c r="H8" s="167"/>
      <c r="I8" s="167"/>
      <c r="J8" s="167"/>
      <c r="K8" s="167"/>
    </row>
    <row r="9" spans="1:11" ht="16.5" customHeight="1">
      <c r="A9" s="100"/>
      <c r="B9" s="100"/>
      <c r="C9" s="100"/>
      <c r="D9" s="168"/>
      <c r="E9" s="168"/>
      <c r="F9" s="100"/>
      <c r="G9" s="167" t="s">
        <v>294</v>
      </c>
      <c r="H9" s="167"/>
      <c r="I9" s="167"/>
      <c r="J9" s="167"/>
      <c r="K9" s="167"/>
    </row>
    <row r="10" spans="1:11" ht="12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2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2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12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12.75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ht="13.5" thickBo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ht="13.5" thickTop="1">
      <c r="A24" s="100"/>
      <c r="B24" s="100"/>
      <c r="C24" s="169"/>
      <c r="D24" s="170"/>
      <c r="E24" s="170"/>
      <c r="F24" s="170"/>
      <c r="G24" s="170"/>
      <c r="H24" s="170"/>
      <c r="I24" s="171"/>
      <c r="J24" s="100"/>
      <c r="K24" s="100"/>
    </row>
    <row r="25" spans="1:11" ht="12.75">
      <c r="A25" s="100"/>
      <c r="B25" s="100"/>
      <c r="C25" s="172"/>
      <c r="D25" s="173"/>
      <c r="E25" s="173"/>
      <c r="F25" s="173"/>
      <c r="G25" s="173"/>
      <c r="H25" s="173"/>
      <c r="I25" s="174"/>
      <c r="J25" s="100"/>
      <c r="K25" s="100"/>
    </row>
    <row r="26" spans="1:11" ht="12.75">
      <c r="A26" s="100"/>
      <c r="B26" s="100"/>
      <c r="C26" s="172"/>
      <c r="D26" s="173"/>
      <c r="E26" s="173"/>
      <c r="F26" s="173"/>
      <c r="G26" s="173"/>
      <c r="H26" s="173"/>
      <c r="I26" s="174"/>
      <c r="J26" s="100"/>
      <c r="K26" s="100"/>
    </row>
    <row r="27" spans="1:11" ht="18.75" customHeight="1">
      <c r="A27" s="100"/>
      <c r="B27" s="100"/>
      <c r="C27" s="175" t="s">
        <v>295</v>
      </c>
      <c r="D27" s="176"/>
      <c r="E27" s="176"/>
      <c r="F27" s="176"/>
      <c r="G27" s="176"/>
      <c r="H27" s="176"/>
      <c r="I27" s="177"/>
      <c r="J27" s="100"/>
      <c r="K27" s="100"/>
    </row>
    <row r="28" spans="1:11" ht="12.75">
      <c r="A28" s="100"/>
      <c r="B28" s="100"/>
      <c r="C28" s="172"/>
      <c r="D28" s="173"/>
      <c r="E28" s="173"/>
      <c r="F28" s="173"/>
      <c r="G28" s="173"/>
      <c r="H28" s="173"/>
      <c r="I28" s="174"/>
      <c r="J28" s="100"/>
      <c r="K28" s="100"/>
    </row>
    <row r="29" spans="1:11" ht="12.75">
      <c r="A29" s="100"/>
      <c r="B29" s="100"/>
      <c r="C29" s="172"/>
      <c r="D29" s="173"/>
      <c r="E29" s="173"/>
      <c r="F29" s="173"/>
      <c r="G29" s="173"/>
      <c r="H29" s="173"/>
      <c r="I29" s="174"/>
      <c r="J29" s="100"/>
      <c r="K29" s="100"/>
    </row>
    <row r="30" spans="1:11" ht="18.75" customHeight="1">
      <c r="A30" s="100"/>
      <c r="B30" s="100"/>
      <c r="C30" s="175" t="s">
        <v>299</v>
      </c>
      <c r="D30" s="176"/>
      <c r="E30" s="176"/>
      <c r="F30" s="176"/>
      <c r="G30" s="176"/>
      <c r="H30" s="176"/>
      <c r="I30" s="177"/>
      <c r="J30" s="100"/>
      <c r="K30" s="100"/>
    </row>
    <row r="31" spans="1:11" ht="12.75">
      <c r="A31" s="100"/>
      <c r="B31" s="100"/>
      <c r="C31" s="172"/>
      <c r="D31" s="173"/>
      <c r="E31" s="173"/>
      <c r="F31" s="173"/>
      <c r="G31" s="173"/>
      <c r="H31" s="173"/>
      <c r="I31" s="174"/>
      <c r="J31" s="100"/>
      <c r="K31" s="100"/>
    </row>
    <row r="32" spans="1:11" ht="12.75">
      <c r="A32" s="100"/>
      <c r="B32" s="100"/>
      <c r="C32" s="172"/>
      <c r="D32" s="173"/>
      <c r="E32" s="173"/>
      <c r="F32" s="173"/>
      <c r="G32" s="173"/>
      <c r="H32" s="173"/>
      <c r="I32" s="174"/>
      <c r="J32" s="100"/>
      <c r="K32" s="100"/>
    </row>
    <row r="33" spans="1:11" ht="12.75">
      <c r="A33" s="100"/>
      <c r="B33" s="100"/>
      <c r="C33" s="172"/>
      <c r="D33" s="173"/>
      <c r="E33" s="173"/>
      <c r="F33" s="173"/>
      <c r="G33" s="173"/>
      <c r="H33" s="173"/>
      <c r="I33" s="174"/>
      <c r="J33" s="100"/>
      <c r="K33" s="100"/>
    </row>
    <row r="34" spans="1:11" ht="13.5" thickBot="1">
      <c r="A34" s="100"/>
      <c r="B34" s="100"/>
      <c r="C34" s="178"/>
      <c r="D34" s="179"/>
      <c r="E34" s="179"/>
      <c r="F34" s="179"/>
      <c r="G34" s="179"/>
      <c r="H34" s="179"/>
      <c r="I34" s="180"/>
      <c r="J34" s="100"/>
      <c r="K34" s="100"/>
    </row>
    <row r="35" spans="1:11" ht="13.5" thickTop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15.75">
      <c r="A40" s="100"/>
      <c r="B40" s="100"/>
      <c r="C40" s="100"/>
      <c r="D40" s="100"/>
      <c r="E40" s="181"/>
      <c r="F40" s="181"/>
      <c r="G40" s="181"/>
      <c r="H40" s="100"/>
      <c r="I40" s="100"/>
      <c r="J40" s="100"/>
      <c r="K40" s="100"/>
    </row>
    <row r="41" spans="1:11" ht="12.75">
      <c r="A41" s="100"/>
      <c r="B41" s="100"/>
      <c r="C41" s="100"/>
      <c r="D41" s="100"/>
      <c r="E41" s="182"/>
      <c r="F41" s="182"/>
      <c r="G41" s="182"/>
      <c r="H41" s="100"/>
      <c r="I41" s="100"/>
      <c r="J41" s="100"/>
      <c r="K41" s="100"/>
    </row>
    <row r="42" spans="1:11" ht="15.75">
      <c r="A42" s="100"/>
      <c r="B42" s="100"/>
      <c r="C42" s="100"/>
      <c r="D42" s="100"/>
      <c r="E42" s="181"/>
      <c r="F42" s="181"/>
      <c r="G42" s="181"/>
      <c r="H42" s="100"/>
      <c r="I42" s="100"/>
      <c r="J42" s="100"/>
      <c r="K42" s="100"/>
    </row>
    <row r="43" spans="1:11" ht="12.75">
      <c r="A43" s="100"/>
      <c r="B43" s="100"/>
      <c r="C43" s="100"/>
      <c r="D43" s="100"/>
      <c r="E43" s="182"/>
      <c r="F43" s="182"/>
      <c r="G43" s="182"/>
      <c r="H43" s="100"/>
      <c r="I43" s="100"/>
      <c r="J43" s="100"/>
      <c r="K43" s="100"/>
    </row>
    <row r="44" spans="1:11" ht="15.75">
      <c r="A44" s="100"/>
      <c r="B44" s="100"/>
      <c r="C44" s="100"/>
      <c r="D44" s="100"/>
      <c r="E44" s="183" t="s">
        <v>296</v>
      </c>
      <c r="F44" s="183"/>
      <c r="G44" s="183"/>
      <c r="H44" s="100"/>
      <c r="I44" s="100"/>
      <c r="J44" s="100"/>
      <c r="K44" s="100"/>
    </row>
    <row r="45" spans="1:11" ht="12.75">
      <c r="A45" s="100"/>
      <c r="B45" s="100"/>
      <c r="C45" s="100"/>
      <c r="D45" s="100"/>
      <c r="E45" s="184" t="s">
        <v>297</v>
      </c>
      <c r="F45" s="184"/>
      <c r="G45" s="184"/>
      <c r="H45" s="100"/>
      <c r="I45" s="100"/>
      <c r="J45" s="100"/>
      <c r="K45" s="100"/>
    </row>
    <row r="46" spans="1:11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ht="12.7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ht="12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ht="12.7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 ht="15">
      <c r="A53" s="100"/>
      <c r="B53" s="100"/>
      <c r="C53" s="100"/>
      <c r="D53" s="185"/>
      <c r="E53" s="100"/>
      <c r="F53" s="186"/>
      <c r="G53" s="186"/>
      <c r="H53" s="100"/>
      <c r="I53" s="100"/>
      <c r="J53" s="100"/>
      <c r="K53" s="100"/>
    </row>
    <row r="54" spans="1:11" ht="12.7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ht="12.7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2.7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1:11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2.7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1:11" ht="12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1:1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1:11" ht="12.7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1:11" ht="12.7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1" ht="12.7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1:11" ht="12.7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ht="12.7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ht="13.5" thickBo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9.5" customHeight="1" thickBot="1" thickTop="1">
      <c r="A68" s="100"/>
      <c r="B68" s="100"/>
      <c r="C68" s="100"/>
      <c r="D68" s="100"/>
      <c r="E68" s="100"/>
      <c r="F68" s="100"/>
      <c r="G68" s="100"/>
      <c r="H68" s="187" t="s">
        <v>298</v>
      </c>
      <c r="I68" s="188"/>
      <c r="J68" s="189"/>
      <c r="K68" s="190"/>
    </row>
    <row r="69" spans="1:11" s="191" customFormat="1" ht="12.75" customHeight="1" thickTop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</row>
    <row r="70" spans="1:11" ht="12.75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1:11" ht="12.7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1:11" ht="12.7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1:11" ht="12.7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6" spans="1:4" ht="12.75">
      <c r="A76" s="119"/>
      <c r="B76" s="119"/>
      <c r="C76" s="119"/>
      <c r="D76" s="119"/>
    </row>
  </sheetData>
  <mergeCells count="14">
    <mergeCell ref="H68:J68"/>
    <mergeCell ref="E40:G40"/>
    <mergeCell ref="E41:G41"/>
    <mergeCell ref="E42:G42"/>
    <mergeCell ref="B1:D4"/>
    <mergeCell ref="E43:G43"/>
    <mergeCell ref="E45:G45"/>
    <mergeCell ref="G2:J2"/>
    <mergeCell ref="G4:J4"/>
    <mergeCell ref="G5:J5"/>
    <mergeCell ref="G8:K8"/>
    <mergeCell ref="G9:K9"/>
    <mergeCell ref="C27:I27"/>
    <mergeCell ref="C30:I30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7"/>
  <sheetViews>
    <sheetView workbookViewId="0" topLeftCell="A1">
      <selection activeCell="F15" sqref="F15:K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40.56590935149667</v>
      </c>
      <c r="D9" s="30">
        <v>16</v>
      </c>
      <c r="E9" s="30">
        <v>6.775607055615505</v>
      </c>
      <c r="F9" s="31"/>
      <c r="G9" s="31"/>
      <c r="H9" s="123">
        <v>0.05565642763025343</v>
      </c>
      <c r="I9" s="123">
        <v>0.021952</v>
      </c>
      <c r="J9" s="123">
        <v>0.009296132880304474</v>
      </c>
      <c r="K9" s="32"/>
    </row>
    <row r="10" spans="1:11" s="33" customFormat="1" ht="11.25" customHeight="1">
      <c r="A10" s="35" t="s">
        <v>8</v>
      </c>
      <c r="B10" s="29"/>
      <c r="C10" s="30">
        <v>6.340706423315477</v>
      </c>
      <c r="D10" s="30">
        <v>67</v>
      </c>
      <c r="E10" s="30">
        <v>95.65752240739982</v>
      </c>
      <c r="F10" s="31"/>
      <c r="G10" s="31"/>
      <c r="H10" s="123">
        <v>0.008629701442132364</v>
      </c>
      <c r="I10" s="123">
        <v>0.09192399999999999</v>
      </c>
      <c r="J10" s="123">
        <v>0.13124212074295255</v>
      </c>
      <c r="K10" s="32"/>
    </row>
    <row r="11" spans="1:11" s="33" customFormat="1" ht="11.25" customHeight="1">
      <c r="A11" s="28" t="s">
        <v>9</v>
      </c>
      <c r="B11" s="29"/>
      <c r="C11" s="30">
        <v>14.90588461833381</v>
      </c>
      <c r="D11" s="30">
        <v>32</v>
      </c>
      <c r="E11" s="30">
        <v>39.233365198210606</v>
      </c>
      <c r="F11" s="31"/>
      <c r="G11" s="31"/>
      <c r="H11" s="123">
        <v>0.024199703677864937</v>
      </c>
      <c r="I11" s="123">
        <v>0.043904</v>
      </c>
      <c r="J11" s="123">
        <v>0.053828177051944946</v>
      </c>
      <c r="K11" s="32"/>
    </row>
    <row r="12" spans="1:11" s="33" customFormat="1" ht="11.25" customHeight="1">
      <c r="A12" s="35" t="s">
        <v>10</v>
      </c>
      <c r="B12" s="29"/>
      <c r="C12" s="30">
        <v>7.174498637345258</v>
      </c>
      <c r="D12" s="30">
        <v>37</v>
      </c>
      <c r="E12" s="30">
        <v>48.571303099427176</v>
      </c>
      <c r="F12" s="31"/>
      <c r="G12" s="31"/>
      <c r="H12" s="123">
        <v>0.009843412130437693</v>
      </c>
      <c r="I12" s="123">
        <v>0.050764</v>
      </c>
      <c r="J12" s="123">
        <v>0.06663982785241408</v>
      </c>
      <c r="K12" s="32"/>
    </row>
    <row r="13" spans="1:11" s="42" customFormat="1" ht="11.25" customHeight="1">
      <c r="A13" s="36" t="s">
        <v>11</v>
      </c>
      <c r="B13" s="37"/>
      <c r="C13" s="38">
        <v>68.9869990304912</v>
      </c>
      <c r="D13" s="38">
        <v>152</v>
      </c>
      <c r="E13" s="38">
        <v>190.23779776065314</v>
      </c>
      <c r="F13" s="39">
        <f>IF(D13&gt;0,100*E13/D13,0)</f>
        <v>125.15644589516653</v>
      </c>
      <c r="G13" s="40"/>
      <c r="H13" s="124">
        <v>0.09832924488068842</v>
      </c>
      <c r="I13" s="125">
        <v>0.20854399999999998</v>
      </c>
      <c r="J13" s="125">
        <v>0.26100625852761605</v>
      </c>
      <c r="K13" s="41">
        <f>IF(I13&gt;0,100*J13/I13,0)</f>
        <v>125.15644589516653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265.04</v>
      </c>
      <c r="D17" s="38">
        <v>61</v>
      </c>
      <c r="E17" s="38">
        <v>265</v>
      </c>
      <c r="F17" s="39">
        <f>IF(D17&gt;0,100*E17/D17,0)</f>
        <v>434.42622950819674</v>
      </c>
      <c r="G17" s="40"/>
      <c r="H17" s="124">
        <v>0.46</v>
      </c>
      <c r="I17" s="125">
        <v>0.118</v>
      </c>
      <c r="J17" s="125">
        <v>0.46</v>
      </c>
      <c r="K17" s="41">
        <f>IF(I17&gt;0,100*J17/I17,0)</f>
        <v>389.8305084745763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6944</v>
      </c>
      <c r="D19" s="30">
        <v>6997</v>
      </c>
      <c r="E19" s="30">
        <v>6000</v>
      </c>
      <c r="F19" s="31"/>
      <c r="G19" s="31"/>
      <c r="H19" s="123">
        <v>39.928</v>
      </c>
      <c r="I19" s="123">
        <v>33.234</v>
      </c>
      <c r="J19" s="123">
        <v>28.4984993568672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6944</v>
      </c>
      <c r="D22" s="38">
        <v>6997</v>
      </c>
      <c r="E22" s="38">
        <v>6000</v>
      </c>
      <c r="F22" s="39">
        <f>IF(D22&gt;0,100*E22/D22,0)</f>
        <v>85.75103615835359</v>
      </c>
      <c r="G22" s="40"/>
      <c r="H22" s="124">
        <v>39.928</v>
      </c>
      <c r="I22" s="125">
        <v>33.234</v>
      </c>
      <c r="J22" s="125">
        <v>28.4984993568672</v>
      </c>
      <c r="K22" s="41">
        <f>IF(I22&gt;0,100*J22/I22,0)</f>
        <v>85.75103615835349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8168</v>
      </c>
      <c r="D24" s="38">
        <v>8120</v>
      </c>
      <c r="E24" s="38">
        <v>8250</v>
      </c>
      <c r="F24" s="39">
        <f>IF(D24&gt;0,100*E24/D24,0)</f>
        <v>101.60098522167488</v>
      </c>
      <c r="G24" s="40"/>
      <c r="H24" s="124">
        <v>33.853</v>
      </c>
      <c r="I24" s="125">
        <v>36.728</v>
      </c>
      <c r="J24" s="125">
        <v>37.316009852216744</v>
      </c>
      <c r="K24" s="41">
        <f>IF(I24&gt;0,100*J24/I24,0)</f>
        <v>101.60098522167486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280</v>
      </c>
      <c r="D26" s="38">
        <v>300</v>
      </c>
      <c r="E26" s="38">
        <v>300</v>
      </c>
      <c r="F26" s="39">
        <f>IF(D26&gt;0,100*E26/D26,0)</f>
        <v>100</v>
      </c>
      <c r="G26" s="40"/>
      <c r="H26" s="124">
        <v>0.85</v>
      </c>
      <c r="I26" s="125">
        <v>1.4</v>
      </c>
      <c r="J26" s="125">
        <v>1.2</v>
      </c>
      <c r="K26" s="41">
        <f>IF(I26&gt;0,100*J26/I26,0)</f>
        <v>85.71428571428572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1795</v>
      </c>
      <c r="D28" s="30">
        <v>1802</v>
      </c>
      <c r="E28" s="30">
        <v>1800</v>
      </c>
      <c r="F28" s="31"/>
      <c r="G28" s="31"/>
      <c r="H28" s="123">
        <v>3.579</v>
      </c>
      <c r="I28" s="123">
        <v>6.159</v>
      </c>
      <c r="J28" s="123">
        <v>6.152164261931188</v>
      </c>
      <c r="K28" s="32"/>
    </row>
    <row r="29" spans="1:11" s="33" customFormat="1" ht="11.25" customHeight="1">
      <c r="A29" s="35" t="s">
        <v>21</v>
      </c>
      <c r="B29" s="29"/>
      <c r="C29" s="30">
        <v>17739</v>
      </c>
      <c r="D29" s="30">
        <v>20244</v>
      </c>
      <c r="E29" s="30">
        <v>20244</v>
      </c>
      <c r="F29" s="31"/>
      <c r="G29" s="31"/>
      <c r="H29" s="123">
        <v>15.169</v>
      </c>
      <c r="I29" s="123">
        <v>47.183</v>
      </c>
      <c r="J29" s="123">
        <v>15.51</v>
      </c>
      <c r="K29" s="32"/>
    </row>
    <row r="30" spans="1:11" s="33" customFormat="1" ht="11.25" customHeight="1">
      <c r="A30" s="35" t="s">
        <v>22</v>
      </c>
      <c r="B30" s="29"/>
      <c r="C30" s="30">
        <v>7410</v>
      </c>
      <c r="D30" s="30">
        <v>10002</v>
      </c>
      <c r="E30" s="30">
        <v>10002</v>
      </c>
      <c r="F30" s="31"/>
      <c r="G30" s="31"/>
      <c r="H30" s="123">
        <v>4.676</v>
      </c>
      <c r="I30" s="123">
        <v>12.416</v>
      </c>
      <c r="J30" s="123">
        <v>11.553</v>
      </c>
      <c r="K30" s="32"/>
    </row>
    <row r="31" spans="1:11" s="42" customFormat="1" ht="11.25" customHeight="1">
      <c r="A31" s="43" t="s">
        <v>23</v>
      </c>
      <c r="B31" s="37"/>
      <c r="C31" s="38">
        <v>26944</v>
      </c>
      <c r="D31" s="38">
        <v>32048</v>
      </c>
      <c r="E31" s="38">
        <v>32046</v>
      </c>
      <c r="F31" s="39">
        <f>IF(D31&gt;0,100*E31/D31,0)</f>
        <v>99.99375936095856</v>
      </c>
      <c r="G31" s="40"/>
      <c r="H31" s="124">
        <v>23.424</v>
      </c>
      <c r="I31" s="125">
        <v>65.758</v>
      </c>
      <c r="J31" s="125">
        <v>33.21516426193119</v>
      </c>
      <c r="K31" s="41">
        <f>IF(I31&gt;0,100*J31/I31,0)</f>
        <v>50.511214243029286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1492</v>
      </c>
      <c r="D33" s="30">
        <v>2000</v>
      </c>
      <c r="E33" s="30">
        <v>2251</v>
      </c>
      <c r="F33" s="31"/>
      <c r="G33" s="31"/>
      <c r="H33" s="123">
        <v>3.136</v>
      </c>
      <c r="I33" s="123">
        <v>6</v>
      </c>
      <c r="J33" s="123">
        <v>6.753</v>
      </c>
      <c r="K33" s="32"/>
    </row>
    <row r="34" spans="1:11" s="33" customFormat="1" ht="11.25" customHeight="1">
      <c r="A34" s="35" t="s">
        <v>25</v>
      </c>
      <c r="B34" s="29"/>
      <c r="C34" s="30">
        <v>5782</v>
      </c>
      <c r="D34" s="30">
        <v>4852</v>
      </c>
      <c r="E34" s="30">
        <v>4426</v>
      </c>
      <c r="F34" s="31"/>
      <c r="G34" s="31"/>
      <c r="H34" s="123">
        <v>12.9</v>
      </c>
      <c r="I34" s="123">
        <v>14.808</v>
      </c>
      <c r="J34" s="123">
        <v>13.515</v>
      </c>
      <c r="K34" s="32"/>
    </row>
    <row r="35" spans="1:11" s="33" customFormat="1" ht="11.25" customHeight="1">
      <c r="A35" s="35" t="s">
        <v>26</v>
      </c>
      <c r="B35" s="29"/>
      <c r="C35" s="30">
        <v>2600</v>
      </c>
      <c r="D35" s="30">
        <v>2900</v>
      </c>
      <c r="E35" s="30">
        <v>3000</v>
      </c>
      <c r="F35" s="31"/>
      <c r="G35" s="31"/>
      <c r="H35" s="123">
        <v>5.85</v>
      </c>
      <c r="I35" s="123">
        <v>7.5</v>
      </c>
      <c r="J35" s="123">
        <v>6.3</v>
      </c>
      <c r="K35" s="32"/>
    </row>
    <row r="36" spans="1:11" s="33" customFormat="1" ht="11.25" customHeight="1">
      <c r="A36" s="35" t="s">
        <v>27</v>
      </c>
      <c r="B36" s="29"/>
      <c r="C36" s="30">
        <v>131</v>
      </c>
      <c r="D36" s="30">
        <v>1260</v>
      </c>
      <c r="E36" s="30">
        <v>1226</v>
      </c>
      <c r="F36" s="31"/>
      <c r="G36" s="31"/>
      <c r="H36" s="123">
        <v>0.206</v>
      </c>
      <c r="I36" s="123">
        <v>2.772</v>
      </c>
      <c r="J36" s="123">
        <v>4.046</v>
      </c>
      <c r="K36" s="32"/>
    </row>
    <row r="37" spans="1:11" s="42" customFormat="1" ht="11.25" customHeight="1">
      <c r="A37" s="36" t="s">
        <v>28</v>
      </c>
      <c r="B37" s="37"/>
      <c r="C37" s="38">
        <v>10005</v>
      </c>
      <c r="D37" s="38">
        <v>11012</v>
      </c>
      <c r="E37" s="38">
        <v>10903</v>
      </c>
      <c r="F37" s="39">
        <f>IF(D37&gt;0,100*E37/D37,0)</f>
        <v>99.0101707228478</v>
      </c>
      <c r="G37" s="40"/>
      <c r="H37" s="124">
        <v>22.092000000000002</v>
      </c>
      <c r="I37" s="125">
        <v>31.08</v>
      </c>
      <c r="J37" s="125">
        <v>30.614</v>
      </c>
      <c r="K37" s="41">
        <f>IF(I37&gt;0,100*J37/I37,0)</f>
        <v>98.5006435006435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7223</v>
      </c>
      <c r="D39" s="38">
        <v>7000</v>
      </c>
      <c r="E39" s="38">
        <v>13245</v>
      </c>
      <c r="F39" s="39">
        <f>IF(D39&gt;0,100*E39/D39,0)</f>
        <v>189.21428571428572</v>
      </c>
      <c r="G39" s="40"/>
      <c r="H39" s="124">
        <v>13.924</v>
      </c>
      <c r="I39" s="125">
        <v>16.045</v>
      </c>
      <c r="J39" s="125">
        <v>31.669</v>
      </c>
      <c r="K39" s="41">
        <f>IF(I39&gt;0,100*J39/I39,0)</f>
        <v>197.37612963540042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905</v>
      </c>
      <c r="D41" s="30">
        <v>879</v>
      </c>
      <c r="E41" s="30">
        <v>886</v>
      </c>
      <c r="F41" s="31"/>
      <c r="G41" s="31"/>
      <c r="H41" s="123">
        <v>1.383</v>
      </c>
      <c r="I41" s="123">
        <v>2.188</v>
      </c>
      <c r="J41" s="123">
        <v>1.442</v>
      </c>
      <c r="K41" s="32"/>
    </row>
    <row r="42" spans="1:11" s="33" customFormat="1" ht="11.25" customHeight="1">
      <c r="A42" s="35" t="s">
        <v>31</v>
      </c>
      <c r="B42" s="29"/>
      <c r="C42" s="30">
        <v>6829</v>
      </c>
      <c r="D42" s="30">
        <v>6603</v>
      </c>
      <c r="E42" s="30">
        <v>6625</v>
      </c>
      <c r="F42" s="31"/>
      <c r="G42" s="31"/>
      <c r="H42" s="123">
        <v>21.025</v>
      </c>
      <c r="I42" s="123">
        <v>24.205</v>
      </c>
      <c r="J42" s="123">
        <v>21.325</v>
      </c>
      <c r="K42" s="32"/>
    </row>
    <row r="43" spans="1:11" s="33" customFormat="1" ht="11.25" customHeight="1">
      <c r="A43" s="35" t="s">
        <v>32</v>
      </c>
      <c r="B43" s="29"/>
      <c r="C43" s="30">
        <v>15480</v>
      </c>
      <c r="D43" s="30">
        <v>12835</v>
      </c>
      <c r="E43" s="30">
        <v>12800</v>
      </c>
      <c r="F43" s="31"/>
      <c r="G43" s="31"/>
      <c r="H43" s="123">
        <v>40.123</v>
      </c>
      <c r="I43" s="123">
        <v>33.196</v>
      </c>
      <c r="J43" s="123">
        <v>32.08</v>
      </c>
      <c r="K43" s="32"/>
    </row>
    <row r="44" spans="1:11" s="33" customFormat="1" ht="11.25" customHeight="1">
      <c r="A44" s="35" t="s">
        <v>33</v>
      </c>
      <c r="B44" s="29"/>
      <c r="C44" s="30">
        <v>15400</v>
      </c>
      <c r="D44" s="30">
        <v>15330</v>
      </c>
      <c r="E44" s="30">
        <v>15300</v>
      </c>
      <c r="F44" s="31"/>
      <c r="G44" s="31"/>
      <c r="H44" s="123">
        <v>31.626</v>
      </c>
      <c r="I44" s="123">
        <v>45.112</v>
      </c>
      <c r="J44" s="123">
        <v>36.75</v>
      </c>
      <c r="K44" s="32"/>
    </row>
    <row r="45" spans="1:11" s="33" customFormat="1" ht="11.25" customHeight="1">
      <c r="A45" s="35" t="s">
        <v>34</v>
      </c>
      <c r="B45" s="29"/>
      <c r="C45" s="30">
        <v>17403</v>
      </c>
      <c r="D45" s="30">
        <v>12385</v>
      </c>
      <c r="E45" s="30">
        <v>12500</v>
      </c>
      <c r="F45" s="31"/>
      <c r="G45" s="31"/>
      <c r="H45" s="123">
        <v>33.482</v>
      </c>
      <c r="I45" s="123">
        <v>29.513</v>
      </c>
      <c r="J45" s="123">
        <v>29.45</v>
      </c>
      <c r="K45" s="32"/>
    </row>
    <row r="46" spans="1:11" s="33" customFormat="1" ht="11.25" customHeight="1">
      <c r="A46" s="35" t="s">
        <v>35</v>
      </c>
      <c r="B46" s="29"/>
      <c r="C46" s="30">
        <v>2034</v>
      </c>
      <c r="D46" s="30">
        <v>1364</v>
      </c>
      <c r="E46" s="30">
        <v>1360</v>
      </c>
      <c r="F46" s="31"/>
      <c r="G46" s="31"/>
      <c r="H46" s="123">
        <v>2.485</v>
      </c>
      <c r="I46" s="123">
        <v>2.498</v>
      </c>
      <c r="J46" s="123">
        <v>2.448</v>
      </c>
      <c r="K46" s="32"/>
    </row>
    <row r="47" spans="1:11" s="33" customFormat="1" ht="11.25" customHeight="1">
      <c r="A47" s="35" t="s">
        <v>36</v>
      </c>
      <c r="B47" s="29"/>
      <c r="C47" s="30">
        <v>737</v>
      </c>
      <c r="D47" s="30">
        <v>723</v>
      </c>
      <c r="E47" s="30">
        <v>730</v>
      </c>
      <c r="F47" s="31"/>
      <c r="G47" s="31"/>
      <c r="H47" s="123">
        <v>0.669</v>
      </c>
      <c r="I47" s="123">
        <v>1.631</v>
      </c>
      <c r="J47" s="123">
        <v>1.055</v>
      </c>
      <c r="K47" s="32"/>
    </row>
    <row r="48" spans="1:11" s="33" customFormat="1" ht="11.25" customHeight="1">
      <c r="A48" s="35" t="s">
        <v>37</v>
      </c>
      <c r="B48" s="29"/>
      <c r="C48" s="30">
        <v>6959</v>
      </c>
      <c r="D48" s="30">
        <v>3441</v>
      </c>
      <c r="E48" s="30">
        <v>3250</v>
      </c>
      <c r="F48" s="31"/>
      <c r="G48" s="31"/>
      <c r="H48" s="123">
        <v>11.131</v>
      </c>
      <c r="I48" s="123">
        <v>9.821</v>
      </c>
      <c r="J48" s="123">
        <v>7.35</v>
      </c>
      <c r="K48" s="32"/>
    </row>
    <row r="49" spans="1:11" s="33" customFormat="1" ht="11.25" customHeight="1">
      <c r="A49" s="35" t="s">
        <v>38</v>
      </c>
      <c r="B49" s="29"/>
      <c r="C49" s="30">
        <v>18336</v>
      </c>
      <c r="D49" s="30">
        <v>13001</v>
      </c>
      <c r="E49" s="30">
        <v>13000</v>
      </c>
      <c r="F49" s="31"/>
      <c r="G49" s="31"/>
      <c r="H49" s="123">
        <v>30.551</v>
      </c>
      <c r="I49" s="123">
        <v>38.878</v>
      </c>
      <c r="J49" s="123">
        <v>20.75</v>
      </c>
      <c r="K49" s="32"/>
    </row>
    <row r="50" spans="1:11" s="42" customFormat="1" ht="11.25" customHeight="1">
      <c r="A50" s="43" t="s">
        <v>39</v>
      </c>
      <c r="B50" s="37"/>
      <c r="C50" s="38">
        <v>84083</v>
      </c>
      <c r="D50" s="38">
        <v>66561</v>
      </c>
      <c r="E50" s="38">
        <v>66451</v>
      </c>
      <c r="F50" s="39">
        <f>IF(D50&gt;0,100*E50/D50,0)</f>
        <v>99.83473805982483</v>
      </c>
      <c r="G50" s="40"/>
      <c r="H50" s="124">
        <v>172.475</v>
      </c>
      <c r="I50" s="125">
        <v>187.04199999999997</v>
      </c>
      <c r="J50" s="125">
        <v>152.65</v>
      </c>
      <c r="K50" s="41">
        <f>IF(I50&gt;0,100*J50/I50,0)</f>
        <v>81.61268592080924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4065</v>
      </c>
      <c r="D52" s="38">
        <v>4380</v>
      </c>
      <c r="E52" s="38">
        <v>4380</v>
      </c>
      <c r="F52" s="39">
        <f>IF(D52&gt;0,100*E52/D52,0)</f>
        <v>100</v>
      </c>
      <c r="G52" s="40"/>
      <c r="H52" s="124">
        <v>5.674</v>
      </c>
      <c r="I52" s="125">
        <v>8.1</v>
      </c>
      <c r="J52" s="125">
        <v>8.1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30300</v>
      </c>
      <c r="D54" s="30">
        <v>30975</v>
      </c>
      <c r="E54" s="30">
        <v>31100</v>
      </c>
      <c r="F54" s="31"/>
      <c r="G54" s="31"/>
      <c r="H54" s="123">
        <v>40.84</v>
      </c>
      <c r="I54" s="123">
        <v>74.831</v>
      </c>
      <c r="J54" s="123">
        <v>60.625</v>
      </c>
      <c r="K54" s="32"/>
    </row>
    <row r="55" spans="1:11" s="33" customFormat="1" ht="11.25" customHeight="1">
      <c r="A55" s="35" t="s">
        <v>42</v>
      </c>
      <c r="B55" s="29"/>
      <c r="C55" s="30">
        <v>70000</v>
      </c>
      <c r="D55" s="30">
        <v>65436</v>
      </c>
      <c r="E55" s="30">
        <v>65500</v>
      </c>
      <c r="F55" s="31"/>
      <c r="G55" s="31"/>
      <c r="H55" s="123">
        <v>107</v>
      </c>
      <c r="I55" s="123">
        <v>112.5</v>
      </c>
      <c r="J55" s="123">
        <v>103.165</v>
      </c>
      <c r="K55" s="32"/>
    </row>
    <row r="56" spans="1:11" s="33" customFormat="1" ht="11.25" customHeight="1">
      <c r="A56" s="35" t="s">
        <v>43</v>
      </c>
      <c r="B56" s="29"/>
      <c r="C56" s="30">
        <v>10000</v>
      </c>
      <c r="D56" s="30">
        <v>8516</v>
      </c>
      <c r="E56" s="30">
        <v>8000</v>
      </c>
      <c r="F56" s="31"/>
      <c r="G56" s="31"/>
      <c r="H56" s="123">
        <v>9</v>
      </c>
      <c r="I56" s="123">
        <v>23.8</v>
      </c>
      <c r="J56" s="123">
        <v>22</v>
      </c>
      <c r="K56" s="32"/>
    </row>
    <row r="57" spans="1:11" s="33" customFormat="1" ht="11.25" customHeight="1">
      <c r="A57" s="35" t="s">
        <v>44</v>
      </c>
      <c r="B57" s="29"/>
      <c r="C57" s="30">
        <v>3740</v>
      </c>
      <c r="D57" s="30">
        <v>3571</v>
      </c>
      <c r="E57" s="30">
        <v>3571</v>
      </c>
      <c r="F57" s="31"/>
      <c r="G57" s="31"/>
      <c r="H57" s="123">
        <v>5.1028</v>
      </c>
      <c r="I57" s="123">
        <v>9.3152</v>
      </c>
      <c r="J57" s="123">
        <v>9.3152</v>
      </c>
      <c r="K57" s="32"/>
    </row>
    <row r="58" spans="1:11" s="33" customFormat="1" ht="11.25" customHeight="1">
      <c r="A58" s="35" t="s">
        <v>45</v>
      </c>
      <c r="B58" s="29"/>
      <c r="C58" s="30">
        <v>39616</v>
      </c>
      <c r="D58" s="30">
        <v>37258</v>
      </c>
      <c r="E58" s="30">
        <v>39500</v>
      </c>
      <c r="F58" s="31"/>
      <c r="G58" s="31"/>
      <c r="H58" s="123">
        <v>64.562</v>
      </c>
      <c r="I58" s="123">
        <v>89.692</v>
      </c>
      <c r="J58" s="123">
        <v>68.744</v>
      </c>
      <c r="K58" s="32"/>
    </row>
    <row r="59" spans="1:11" s="42" customFormat="1" ht="11.25" customHeight="1">
      <c r="A59" s="36" t="s">
        <v>46</v>
      </c>
      <c r="B59" s="37"/>
      <c r="C59" s="38">
        <v>153656</v>
      </c>
      <c r="D59" s="38">
        <v>145756</v>
      </c>
      <c r="E59" s="38">
        <v>147671</v>
      </c>
      <c r="F59" s="39">
        <f>IF(D59&gt;0,100*E59/D59,0)</f>
        <v>101.31383956749636</v>
      </c>
      <c r="G59" s="40"/>
      <c r="H59" s="124">
        <v>226.5048</v>
      </c>
      <c r="I59" s="125">
        <v>310.13820000000004</v>
      </c>
      <c r="J59" s="125">
        <v>263.8492</v>
      </c>
      <c r="K59" s="41">
        <f>IF(I59&gt;0,100*J59/I59,0)</f>
        <v>85.07471830300167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3100</v>
      </c>
      <c r="D61" s="30">
        <v>3000</v>
      </c>
      <c r="E61" s="30">
        <v>2700</v>
      </c>
      <c r="F61" s="31"/>
      <c r="G61" s="31"/>
      <c r="H61" s="123">
        <v>6.1</v>
      </c>
      <c r="I61" s="123">
        <v>8.08</v>
      </c>
      <c r="J61" s="123">
        <v>7</v>
      </c>
      <c r="K61" s="32"/>
    </row>
    <row r="62" spans="1:11" s="33" customFormat="1" ht="11.25" customHeight="1">
      <c r="A62" s="35" t="s">
        <v>48</v>
      </c>
      <c r="B62" s="29"/>
      <c r="C62" s="30">
        <v>551</v>
      </c>
      <c r="D62" s="30">
        <v>1000</v>
      </c>
      <c r="E62" s="30">
        <v>860</v>
      </c>
      <c r="F62" s="31"/>
      <c r="G62" s="31"/>
      <c r="H62" s="123">
        <v>0.596</v>
      </c>
      <c r="I62" s="123">
        <v>1.483</v>
      </c>
      <c r="J62" s="123">
        <v>1.27538</v>
      </c>
      <c r="K62" s="32"/>
    </row>
    <row r="63" spans="1:11" s="33" customFormat="1" ht="11.25" customHeight="1">
      <c r="A63" s="35" t="s">
        <v>49</v>
      </c>
      <c r="B63" s="29"/>
      <c r="C63" s="30">
        <v>1425</v>
      </c>
      <c r="D63" s="30">
        <v>1500</v>
      </c>
      <c r="E63" s="30">
        <v>1617</v>
      </c>
      <c r="F63" s="31"/>
      <c r="G63" s="31"/>
      <c r="H63" s="123">
        <v>1.463</v>
      </c>
      <c r="I63" s="123">
        <v>4.1</v>
      </c>
      <c r="J63" s="123">
        <v>4.4198</v>
      </c>
      <c r="K63" s="32"/>
    </row>
    <row r="64" spans="1:11" s="42" customFormat="1" ht="11.25" customHeight="1">
      <c r="A64" s="36" t="s">
        <v>50</v>
      </c>
      <c r="B64" s="37"/>
      <c r="C64" s="38">
        <v>5076</v>
      </c>
      <c r="D64" s="38">
        <v>5500</v>
      </c>
      <c r="E64" s="38">
        <v>5177</v>
      </c>
      <c r="F64" s="39">
        <f>IF(D64&gt;0,100*E64/D64,0)</f>
        <v>94.12727272727273</v>
      </c>
      <c r="G64" s="40"/>
      <c r="H64" s="124">
        <v>8.158999999999999</v>
      </c>
      <c r="I64" s="125">
        <v>13.663</v>
      </c>
      <c r="J64" s="125">
        <v>12.69518</v>
      </c>
      <c r="K64" s="41">
        <f>IF(I64&gt;0,100*J64/I64,0)</f>
        <v>92.91648978994364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16296</v>
      </c>
      <c r="D66" s="38">
        <v>15000</v>
      </c>
      <c r="E66" s="38">
        <v>16228</v>
      </c>
      <c r="F66" s="39">
        <f>IF(D66&gt;0,100*E66/D66,0)</f>
        <v>108.18666666666667</v>
      </c>
      <c r="G66" s="40"/>
      <c r="H66" s="124">
        <v>13.814</v>
      </c>
      <c r="I66" s="125">
        <v>22.072</v>
      </c>
      <c r="J66" s="125">
        <v>22.072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30000</v>
      </c>
      <c r="D68" s="30">
        <v>37000</v>
      </c>
      <c r="E68" s="30">
        <v>38000</v>
      </c>
      <c r="F68" s="31"/>
      <c r="G68" s="31"/>
      <c r="H68" s="123">
        <v>28</v>
      </c>
      <c r="I68" s="123">
        <v>55.6</v>
      </c>
      <c r="J68" s="123">
        <v>57.1027027027027</v>
      </c>
      <c r="K68" s="32"/>
    </row>
    <row r="69" spans="1:11" s="33" customFormat="1" ht="11.25" customHeight="1">
      <c r="A69" s="35" t="s">
        <v>53</v>
      </c>
      <c r="B69" s="29"/>
      <c r="C69" s="30">
        <v>7400</v>
      </c>
      <c r="D69" s="30">
        <v>8500</v>
      </c>
      <c r="E69" s="30">
        <v>9000</v>
      </c>
      <c r="F69" s="31"/>
      <c r="G69" s="31"/>
      <c r="H69" s="123">
        <v>6.3</v>
      </c>
      <c r="I69" s="123">
        <v>11.3</v>
      </c>
      <c r="J69" s="123">
        <v>11.964705882352941</v>
      </c>
      <c r="K69" s="32"/>
    </row>
    <row r="70" spans="1:11" s="42" customFormat="1" ht="11.25" customHeight="1">
      <c r="A70" s="36" t="s">
        <v>54</v>
      </c>
      <c r="B70" s="37"/>
      <c r="C70" s="38">
        <v>37400</v>
      </c>
      <c r="D70" s="38">
        <v>45500</v>
      </c>
      <c r="E70" s="38">
        <v>47000</v>
      </c>
      <c r="F70" s="39">
        <f>IF(D70&gt;0,100*E70/D70,0)</f>
        <v>103.2967032967033</v>
      </c>
      <c r="G70" s="40"/>
      <c r="H70" s="124">
        <v>34.3</v>
      </c>
      <c r="I70" s="125">
        <v>66.9</v>
      </c>
      <c r="J70" s="125">
        <v>69.06740858505565</v>
      </c>
      <c r="K70" s="41">
        <f>IF(I70&gt;0,100*J70/I70,0)</f>
        <v>103.23977366973938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3980</v>
      </c>
      <c r="D72" s="30">
        <v>3270</v>
      </c>
      <c r="E72" s="30">
        <v>3270</v>
      </c>
      <c r="F72" s="31"/>
      <c r="G72" s="31"/>
      <c r="H72" s="123">
        <v>0.934</v>
      </c>
      <c r="I72" s="123">
        <v>3.716</v>
      </c>
      <c r="J72" s="123">
        <v>3.716</v>
      </c>
      <c r="K72" s="32"/>
    </row>
    <row r="73" spans="1:11" s="33" customFormat="1" ht="11.25" customHeight="1">
      <c r="A73" s="35" t="s">
        <v>56</v>
      </c>
      <c r="B73" s="29"/>
      <c r="C73" s="30">
        <v>8500</v>
      </c>
      <c r="D73" s="30">
        <v>9187</v>
      </c>
      <c r="E73" s="30">
        <v>9200</v>
      </c>
      <c r="F73" s="31"/>
      <c r="G73" s="31"/>
      <c r="H73" s="123">
        <v>25.1</v>
      </c>
      <c r="I73" s="123">
        <v>23.215</v>
      </c>
      <c r="J73" s="123">
        <v>23.3</v>
      </c>
      <c r="K73" s="32"/>
    </row>
    <row r="74" spans="1:11" s="33" customFormat="1" ht="11.25" customHeight="1">
      <c r="A74" s="35" t="s">
        <v>57</v>
      </c>
      <c r="B74" s="29"/>
      <c r="C74" s="30">
        <v>18510</v>
      </c>
      <c r="D74" s="30">
        <v>20988</v>
      </c>
      <c r="E74" s="30">
        <v>20990</v>
      </c>
      <c r="F74" s="31"/>
      <c r="G74" s="31"/>
      <c r="H74" s="123">
        <v>6.641</v>
      </c>
      <c r="I74" s="123">
        <v>31.482</v>
      </c>
      <c r="J74" s="123">
        <v>34.634</v>
      </c>
      <c r="K74" s="32"/>
    </row>
    <row r="75" spans="1:11" s="33" customFormat="1" ht="11.25" customHeight="1">
      <c r="A75" s="35" t="s">
        <v>58</v>
      </c>
      <c r="B75" s="29"/>
      <c r="C75" s="30">
        <v>25000</v>
      </c>
      <c r="D75" s="30">
        <v>24275</v>
      </c>
      <c r="E75" s="30">
        <v>23681</v>
      </c>
      <c r="F75" s="31"/>
      <c r="G75" s="31"/>
      <c r="H75" s="123">
        <v>27.5</v>
      </c>
      <c r="I75" s="123">
        <v>60.688</v>
      </c>
      <c r="J75" s="123">
        <v>50.646</v>
      </c>
      <c r="K75" s="32"/>
    </row>
    <row r="76" spans="1:11" s="33" customFormat="1" ht="11.25" customHeight="1">
      <c r="A76" s="35" t="s">
        <v>59</v>
      </c>
      <c r="B76" s="29"/>
      <c r="C76" s="30">
        <v>1563</v>
      </c>
      <c r="D76" s="30">
        <v>1498</v>
      </c>
      <c r="E76" s="30">
        <v>1500</v>
      </c>
      <c r="F76" s="31"/>
      <c r="G76" s="31"/>
      <c r="H76" s="123">
        <v>0.907</v>
      </c>
      <c r="I76" s="123">
        <v>2.457</v>
      </c>
      <c r="J76" s="123">
        <v>2.4</v>
      </c>
      <c r="K76" s="32"/>
    </row>
    <row r="77" spans="1:11" s="33" customFormat="1" ht="11.25" customHeight="1">
      <c r="A77" s="35" t="s">
        <v>60</v>
      </c>
      <c r="B77" s="29"/>
      <c r="C77" s="30">
        <v>3721.35</v>
      </c>
      <c r="D77" s="30">
        <v>3991</v>
      </c>
      <c r="E77" s="30">
        <v>3799</v>
      </c>
      <c r="F77" s="31"/>
      <c r="G77" s="31"/>
      <c r="H77" s="123">
        <v>2.69</v>
      </c>
      <c r="I77" s="123">
        <v>5.614</v>
      </c>
      <c r="J77" s="123">
        <v>5.3</v>
      </c>
      <c r="K77" s="32"/>
    </row>
    <row r="78" spans="1:11" s="33" customFormat="1" ht="11.25" customHeight="1">
      <c r="A78" s="35" t="s">
        <v>61</v>
      </c>
      <c r="B78" s="29"/>
      <c r="C78" s="30">
        <v>7873</v>
      </c>
      <c r="D78" s="30">
        <v>8287</v>
      </c>
      <c r="E78" s="30">
        <v>8287</v>
      </c>
      <c r="F78" s="31"/>
      <c r="G78" s="31"/>
      <c r="H78" s="123">
        <v>14.093</v>
      </c>
      <c r="I78" s="123">
        <v>17.403</v>
      </c>
      <c r="J78" s="123">
        <v>20.72</v>
      </c>
      <c r="K78" s="32"/>
    </row>
    <row r="79" spans="1:11" s="33" customFormat="1" ht="11.25" customHeight="1">
      <c r="A79" s="35" t="s">
        <v>62</v>
      </c>
      <c r="B79" s="29"/>
      <c r="C79" s="30">
        <v>11675</v>
      </c>
      <c r="D79" s="30">
        <v>11725</v>
      </c>
      <c r="E79" s="30">
        <v>12300</v>
      </c>
      <c r="F79" s="31"/>
      <c r="G79" s="31"/>
      <c r="H79" s="123">
        <v>7.665</v>
      </c>
      <c r="I79" s="123">
        <v>27.44</v>
      </c>
      <c r="J79" s="123">
        <v>31.725</v>
      </c>
      <c r="K79" s="32"/>
    </row>
    <row r="80" spans="1:11" s="42" customFormat="1" ht="11.25" customHeight="1">
      <c r="A80" s="43" t="s">
        <v>63</v>
      </c>
      <c r="B80" s="37"/>
      <c r="C80" s="38">
        <v>80822.35</v>
      </c>
      <c r="D80" s="38">
        <v>83221</v>
      </c>
      <c r="E80" s="38">
        <v>83027</v>
      </c>
      <c r="F80" s="39">
        <f>IF(D80&gt;0,100*E80/D80,0)</f>
        <v>99.76688576200719</v>
      </c>
      <c r="G80" s="40"/>
      <c r="H80" s="124">
        <v>85.53</v>
      </c>
      <c r="I80" s="125">
        <v>172.015</v>
      </c>
      <c r="J80" s="125">
        <v>172.441</v>
      </c>
      <c r="K80" s="41">
        <f>IF(I80&gt;0,100*J80/I80,0)</f>
        <v>100.24765282097492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>
        <v>280</v>
      </c>
      <c r="D83" s="30">
        <v>310</v>
      </c>
      <c r="E83" s="30">
        <v>310</v>
      </c>
      <c r="F83" s="31"/>
      <c r="G83" s="31"/>
      <c r="H83" s="123">
        <v>0.078</v>
      </c>
      <c r="I83" s="123">
        <v>0.22</v>
      </c>
      <c r="J83" s="123">
        <v>0.22</v>
      </c>
      <c r="K83" s="32"/>
    </row>
    <row r="84" spans="1:11" s="42" customFormat="1" ht="11.25" customHeight="1">
      <c r="A84" s="36" t="s">
        <v>66</v>
      </c>
      <c r="B84" s="37"/>
      <c r="C84" s="38">
        <v>280</v>
      </c>
      <c r="D84" s="38">
        <v>310</v>
      </c>
      <c r="E84" s="38">
        <v>310</v>
      </c>
      <c r="F84" s="39">
        <f>IF(D84&gt;0,100*E84/D84,0)</f>
        <v>100</v>
      </c>
      <c r="G84" s="40"/>
      <c r="H84" s="124">
        <v>0.078</v>
      </c>
      <c r="I84" s="125">
        <v>0.22</v>
      </c>
      <c r="J84" s="125">
        <v>0.22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441576.3769990305</v>
      </c>
      <c r="D86" s="30">
        <v>431918</v>
      </c>
      <c r="E86" s="30">
        <v>441443.23779776064</v>
      </c>
      <c r="F86" s="31">
        <f>IF(D86&gt;0,100*E86/D86,0)</f>
        <v>102.20533476209852</v>
      </c>
      <c r="G86" s="31"/>
      <c r="H86" s="123">
        <v>681.1641292448805</v>
      </c>
      <c r="I86" s="123">
        <v>964.7217440000001</v>
      </c>
      <c r="J86" s="123">
        <v>864.3284683145986</v>
      </c>
      <c r="K86" s="32">
        <f>IF(I86&gt;0,100*J86/I86,0)</f>
        <v>89.59355106176591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441576.3769990305</v>
      </c>
      <c r="D89" s="53">
        <v>431918</v>
      </c>
      <c r="E89" s="53">
        <v>441443.23779776064</v>
      </c>
      <c r="F89" s="54">
        <f>IF(D89&gt;0,100*E89/D89,0)</f>
        <v>102.20533476209852</v>
      </c>
      <c r="G89" s="40"/>
      <c r="H89" s="128">
        <v>681.1641292448805</v>
      </c>
      <c r="I89" s="129">
        <v>964.7217440000001</v>
      </c>
      <c r="J89" s="129">
        <v>864.3284683145986</v>
      </c>
      <c r="K89" s="54">
        <f>IF(I89&gt;0,100*J89/I89,0)</f>
        <v>89.59355106176591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7"/>
  <sheetViews>
    <sheetView workbookViewId="0" topLeftCell="A1">
      <selection activeCell="L73" sqref="L7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25.673770900415953</v>
      </c>
      <c r="D9" s="30">
        <v>32</v>
      </c>
      <c r="E9" s="30">
        <v>77.85044481299933</v>
      </c>
      <c r="F9" s="31"/>
      <c r="G9" s="31"/>
      <c r="H9" s="123">
        <v>0.04749647616576951</v>
      </c>
      <c r="I9" s="123">
        <v>0.06335308789386401</v>
      </c>
      <c r="J9" s="123">
        <v>0.15412706477544863</v>
      </c>
      <c r="K9" s="32"/>
    </row>
    <row r="10" spans="1:11" s="33" customFormat="1" ht="11.25" customHeight="1">
      <c r="A10" s="35" t="s">
        <v>8</v>
      </c>
      <c r="B10" s="29"/>
      <c r="C10" s="30">
        <v>528.6073068769396</v>
      </c>
      <c r="D10" s="30">
        <v>1006</v>
      </c>
      <c r="E10" s="30">
        <v>914.4700040377705</v>
      </c>
      <c r="F10" s="31"/>
      <c r="G10" s="31"/>
      <c r="H10" s="123">
        <v>0.5286073068769396</v>
      </c>
      <c r="I10" s="123">
        <v>1.4587</v>
      </c>
      <c r="J10" s="123">
        <v>1.3259815058547673</v>
      </c>
      <c r="K10" s="32"/>
    </row>
    <row r="11" spans="1:11" s="33" customFormat="1" ht="11.25" customHeight="1">
      <c r="A11" s="28" t="s">
        <v>9</v>
      </c>
      <c r="B11" s="29"/>
      <c r="C11" s="30">
        <v>4337.816213248266</v>
      </c>
      <c r="D11" s="30">
        <v>4035</v>
      </c>
      <c r="E11" s="30">
        <v>5431.179606500255</v>
      </c>
      <c r="F11" s="31"/>
      <c r="G11" s="31"/>
      <c r="H11" s="123">
        <v>7.5044220489194995</v>
      </c>
      <c r="I11" s="123">
        <v>6.584918250000004</v>
      </c>
      <c r="J11" s="123">
        <v>8.91216833088108</v>
      </c>
      <c r="K11" s="32"/>
    </row>
    <row r="12" spans="1:11" s="33" customFormat="1" ht="11.25" customHeight="1">
      <c r="A12" s="35" t="s">
        <v>10</v>
      </c>
      <c r="B12" s="29"/>
      <c r="C12" s="30">
        <v>15.517942671888694</v>
      </c>
      <c r="D12" s="30">
        <v>15</v>
      </c>
      <c r="E12" s="30">
        <v>58.99299701033962</v>
      </c>
      <c r="F12" s="31"/>
      <c r="G12" s="31"/>
      <c r="H12" s="123">
        <v>0.03879485667972173</v>
      </c>
      <c r="I12" s="123">
        <v>0.02625</v>
      </c>
      <c r="J12" s="123">
        <v>0.10323774476809433</v>
      </c>
      <c r="K12" s="32"/>
    </row>
    <row r="13" spans="1:11" s="42" customFormat="1" ht="11.25" customHeight="1">
      <c r="A13" s="36" t="s">
        <v>11</v>
      </c>
      <c r="B13" s="37"/>
      <c r="C13" s="38">
        <v>4907.61523369751</v>
      </c>
      <c r="D13" s="38">
        <v>5088</v>
      </c>
      <c r="E13" s="38">
        <v>6482.493052361365</v>
      </c>
      <c r="F13" s="39">
        <f>IF(D13&gt;0,100*E13/D13,0)</f>
        <v>127.40748923666203</v>
      </c>
      <c r="G13" s="40"/>
      <c r="H13" s="124">
        <v>8.119320688641931</v>
      </c>
      <c r="I13" s="125">
        <v>8.133221337893866</v>
      </c>
      <c r="J13" s="125">
        <v>10.495514646279391</v>
      </c>
      <c r="K13" s="41">
        <f>IF(I13&gt;0,100*J13/I13,0)</f>
        <v>129.04498980470697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327.26</v>
      </c>
      <c r="D17" s="38">
        <v>327</v>
      </c>
      <c r="E17" s="38">
        <v>327</v>
      </c>
      <c r="F17" s="39">
        <f>IF(D17&gt;0,100*E17/D17,0)</f>
        <v>100</v>
      </c>
      <c r="G17" s="40"/>
      <c r="H17" s="124">
        <v>0.583</v>
      </c>
      <c r="I17" s="125">
        <v>0.583</v>
      </c>
      <c r="J17" s="125">
        <v>0.583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271</v>
      </c>
      <c r="D19" s="30">
        <v>345</v>
      </c>
      <c r="E19" s="30">
        <v>115</v>
      </c>
      <c r="F19" s="31"/>
      <c r="G19" s="31"/>
      <c r="H19" s="123">
        <v>1.138</v>
      </c>
      <c r="I19" s="123">
        <v>1.45</v>
      </c>
      <c r="J19" s="123">
        <v>0.48333333333333334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271</v>
      </c>
      <c r="D22" s="38">
        <v>345</v>
      </c>
      <c r="E22" s="38">
        <v>115</v>
      </c>
      <c r="F22" s="39">
        <f>IF(D22&gt;0,100*E22/D22,0)</f>
        <v>33.333333333333336</v>
      </c>
      <c r="G22" s="40"/>
      <c r="H22" s="124">
        <v>1.138</v>
      </c>
      <c r="I22" s="125">
        <v>1.45</v>
      </c>
      <c r="J22" s="125">
        <v>0.48333333333333334</v>
      </c>
      <c r="K22" s="41">
        <f>IF(I22&gt;0,100*J22/I22,0)</f>
        <v>33.333333333333336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230</v>
      </c>
      <c r="D24" s="38">
        <v>173</v>
      </c>
      <c r="E24" s="38">
        <v>150</v>
      </c>
      <c r="F24" s="39">
        <f>IF(D24&gt;0,100*E24/D24,0)</f>
        <v>86.70520231213872</v>
      </c>
      <c r="G24" s="40"/>
      <c r="H24" s="124">
        <v>0.434</v>
      </c>
      <c r="I24" s="125">
        <v>0.507</v>
      </c>
      <c r="J24" s="125">
        <v>0.4395953757225433</v>
      </c>
      <c r="K24" s="41">
        <f>IF(I24&gt;0,100*J24/I24,0)</f>
        <v>86.70520231213872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200</v>
      </c>
      <c r="D26" s="38">
        <v>140</v>
      </c>
      <c r="E26" s="38">
        <v>100</v>
      </c>
      <c r="F26" s="39">
        <f>IF(D26&gt;0,100*E26/D26,0)</f>
        <v>71.42857142857143</v>
      </c>
      <c r="G26" s="40"/>
      <c r="H26" s="124">
        <v>0.56</v>
      </c>
      <c r="I26" s="125">
        <v>0.65</v>
      </c>
      <c r="J26" s="125">
        <v>0.35</v>
      </c>
      <c r="K26" s="41">
        <f>IF(I26&gt;0,100*J26/I26,0)</f>
        <v>53.84615384615385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268</v>
      </c>
      <c r="D28" s="30">
        <v>414</v>
      </c>
      <c r="E28" s="30">
        <v>400</v>
      </c>
      <c r="F28" s="31"/>
      <c r="G28" s="31"/>
      <c r="H28" s="123">
        <v>0.164</v>
      </c>
      <c r="I28" s="123">
        <v>1.256</v>
      </c>
      <c r="J28" s="123">
        <v>1.213526570048309</v>
      </c>
      <c r="K28" s="32"/>
    </row>
    <row r="29" spans="1:11" s="33" customFormat="1" ht="11.25" customHeight="1">
      <c r="A29" s="35" t="s">
        <v>21</v>
      </c>
      <c r="B29" s="29"/>
      <c r="C29" s="30">
        <v>10089</v>
      </c>
      <c r="D29" s="30">
        <v>11699</v>
      </c>
      <c r="E29" s="30">
        <v>11699</v>
      </c>
      <c r="F29" s="31"/>
      <c r="G29" s="31"/>
      <c r="H29" s="123">
        <v>16.648</v>
      </c>
      <c r="I29" s="123">
        <v>33.366</v>
      </c>
      <c r="J29" s="123">
        <v>32.03</v>
      </c>
      <c r="K29" s="32"/>
    </row>
    <row r="30" spans="1:11" s="33" customFormat="1" ht="11.25" customHeight="1">
      <c r="A30" s="35" t="s">
        <v>22</v>
      </c>
      <c r="B30" s="29"/>
      <c r="C30" s="30">
        <v>3506</v>
      </c>
      <c r="D30" s="30">
        <v>4505</v>
      </c>
      <c r="E30" s="30">
        <v>4505</v>
      </c>
      <c r="F30" s="31"/>
      <c r="G30" s="31"/>
      <c r="H30" s="123">
        <v>3.869</v>
      </c>
      <c r="I30" s="123">
        <v>6.345</v>
      </c>
      <c r="J30" s="123">
        <v>6.342</v>
      </c>
      <c r="K30" s="32"/>
    </row>
    <row r="31" spans="1:11" s="42" customFormat="1" ht="11.25" customHeight="1">
      <c r="A31" s="43" t="s">
        <v>23</v>
      </c>
      <c r="B31" s="37"/>
      <c r="C31" s="38">
        <v>13863</v>
      </c>
      <c r="D31" s="38">
        <v>16618</v>
      </c>
      <c r="E31" s="38">
        <v>16604</v>
      </c>
      <c r="F31" s="39">
        <f>IF(D31&gt;0,100*E31/D31,0)</f>
        <v>99.91575400168492</v>
      </c>
      <c r="G31" s="40"/>
      <c r="H31" s="124">
        <v>20.681</v>
      </c>
      <c r="I31" s="125">
        <v>40.967</v>
      </c>
      <c r="J31" s="125">
        <v>39.58552657004831</v>
      </c>
      <c r="K31" s="41">
        <f>IF(I31&gt;0,100*J31/I31,0)</f>
        <v>96.62783843105014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31</v>
      </c>
      <c r="E33" s="30">
        <v>31</v>
      </c>
      <c r="F33" s="31"/>
      <c r="G33" s="31"/>
      <c r="H33" s="123">
        <v>0.111</v>
      </c>
      <c r="I33" s="123">
        <v>0.121</v>
      </c>
      <c r="J33" s="123">
        <v>0.121</v>
      </c>
      <c r="K33" s="32"/>
    </row>
    <row r="34" spans="1:11" s="33" customFormat="1" ht="11.25" customHeight="1">
      <c r="A34" s="35" t="s">
        <v>25</v>
      </c>
      <c r="B34" s="29"/>
      <c r="C34" s="30">
        <v>296</v>
      </c>
      <c r="D34" s="30">
        <v>12</v>
      </c>
      <c r="E34" s="30">
        <v>112</v>
      </c>
      <c r="F34" s="31"/>
      <c r="G34" s="31"/>
      <c r="H34" s="123">
        <v>0.72</v>
      </c>
      <c r="I34" s="123">
        <v>0.022</v>
      </c>
      <c r="J34" s="123">
        <v>0.234</v>
      </c>
      <c r="K34" s="32"/>
    </row>
    <row r="35" spans="1:11" s="33" customFormat="1" ht="11.25" customHeight="1">
      <c r="A35" s="35" t="s">
        <v>26</v>
      </c>
      <c r="B35" s="29"/>
      <c r="C35" s="30">
        <v>350</v>
      </c>
      <c r="D35" s="30">
        <v>370</v>
      </c>
      <c r="E35" s="30">
        <v>350</v>
      </c>
      <c r="F35" s="31"/>
      <c r="G35" s="31"/>
      <c r="H35" s="123">
        <v>0.95</v>
      </c>
      <c r="I35" s="123">
        <v>1.2</v>
      </c>
      <c r="J35" s="123">
        <v>1.1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/>
      <c r="E36" s="30"/>
      <c r="F36" s="31"/>
      <c r="G36" s="31"/>
      <c r="H36" s="123">
        <v>0.012</v>
      </c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702</v>
      </c>
      <c r="D37" s="38">
        <v>413</v>
      </c>
      <c r="E37" s="38">
        <v>493</v>
      </c>
      <c r="F37" s="39">
        <f>IF(D37&gt;0,100*E37/D37,0)</f>
        <v>119.37046004842615</v>
      </c>
      <c r="G37" s="40"/>
      <c r="H37" s="124">
        <v>1.793</v>
      </c>
      <c r="I37" s="125">
        <v>1.343</v>
      </c>
      <c r="J37" s="125">
        <v>1.455</v>
      </c>
      <c r="K37" s="41">
        <f>IF(I37&gt;0,100*J37/I37,0)</f>
        <v>108.33953834698437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15919</v>
      </c>
      <c r="D41" s="30">
        <v>11454</v>
      </c>
      <c r="E41" s="30">
        <v>14062</v>
      </c>
      <c r="F41" s="31"/>
      <c r="G41" s="31"/>
      <c r="H41" s="123">
        <v>22.594</v>
      </c>
      <c r="I41" s="123">
        <v>26.112</v>
      </c>
      <c r="J41" s="123">
        <v>23.226</v>
      </c>
      <c r="K41" s="32"/>
    </row>
    <row r="42" spans="1:11" s="33" customFormat="1" ht="11.25" customHeight="1">
      <c r="A42" s="35" t="s">
        <v>31</v>
      </c>
      <c r="B42" s="29"/>
      <c r="C42" s="30">
        <v>3725</v>
      </c>
      <c r="D42" s="30">
        <v>3713</v>
      </c>
      <c r="E42" s="30">
        <v>3700</v>
      </c>
      <c r="F42" s="31"/>
      <c r="G42" s="31"/>
      <c r="H42" s="123">
        <v>11.439</v>
      </c>
      <c r="I42" s="123">
        <v>12.888</v>
      </c>
      <c r="J42" s="123">
        <v>11.38</v>
      </c>
      <c r="K42" s="32"/>
    </row>
    <row r="43" spans="1:11" s="33" customFormat="1" ht="11.25" customHeight="1">
      <c r="A43" s="35" t="s">
        <v>32</v>
      </c>
      <c r="B43" s="29"/>
      <c r="C43" s="30">
        <v>9825</v>
      </c>
      <c r="D43" s="30">
        <v>9627</v>
      </c>
      <c r="E43" s="30">
        <v>9800</v>
      </c>
      <c r="F43" s="31"/>
      <c r="G43" s="31"/>
      <c r="H43" s="123">
        <v>16.002</v>
      </c>
      <c r="I43" s="123">
        <v>17.957</v>
      </c>
      <c r="J43" s="123">
        <v>15.58</v>
      </c>
      <c r="K43" s="32"/>
    </row>
    <row r="44" spans="1:11" s="33" customFormat="1" ht="11.25" customHeight="1">
      <c r="A44" s="35" t="s">
        <v>33</v>
      </c>
      <c r="B44" s="29"/>
      <c r="C44" s="30">
        <v>17649</v>
      </c>
      <c r="D44" s="30">
        <v>18378</v>
      </c>
      <c r="E44" s="30">
        <v>18600</v>
      </c>
      <c r="F44" s="31"/>
      <c r="G44" s="31"/>
      <c r="H44" s="123">
        <v>36.726</v>
      </c>
      <c r="I44" s="123">
        <v>40.39</v>
      </c>
      <c r="J44" s="123">
        <v>43.8</v>
      </c>
      <c r="K44" s="32"/>
    </row>
    <row r="45" spans="1:11" s="33" customFormat="1" ht="11.25" customHeight="1">
      <c r="A45" s="35" t="s">
        <v>34</v>
      </c>
      <c r="B45" s="29"/>
      <c r="C45" s="30">
        <v>12388</v>
      </c>
      <c r="D45" s="30">
        <v>11240</v>
      </c>
      <c r="E45" s="30">
        <v>11500</v>
      </c>
      <c r="F45" s="31"/>
      <c r="G45" s="31"/>
      <c r="H45" s="123">
        <v>21.62</v>
      </c>
      <c r="I45" s="123">
        <v>25.368</v>
      </c>
      <c r="J45" s="123">
        <v>25.368</v>
      </c>
      <c r="K45" s="32"/>
    </row>
    <row r="46" spans="1:11" s="33" customFormat="1" ht="11.25" customHeight="1">
      <c r="A46" s="35" t="s">
        <v>35</v>
      </c>
      <c r="B46" s="29"/>
      <c r="C46" s="30">
        <v>13476</v>
      </c>
      <c r="D46" s="30">
        <v>12144</v>
      </c>
      <c r="E46" s="30">
        <v>12000</v>
      </c>
      <c r="F46" s="31"/>
      <c r="G46" s="31"/>
      <c r="H46" s="123">
        <v>21.677</v>
      </c>
      <c r="I46" s="123">
        <v>36.728</v>
      </c>
      <c r="J46" s="123">
        <v>30</v>
      </c>
      <c r="K46" s="32"/>
    </row>
    <row r="47" spans="1:11" s="33" customFormat="1" ht="11.25" customHeight="1">
      <c r="A47" s="35" t="s">
        <v>36</v>
      </c>
      <c r="B47" s="29"/>
      <c r="C47" s="30">
        <v>9157</v>
      </c>
      <c r="D47" s="30">
        <v>11077</v>
      </c>
      <c r="E47" s="30">
        <v>10650</v>
      </c>
      <c r="F47" s="31"/>
      <c r="G47" s="31"/>
      <c r="H47" s="123">
        <v>10.872</v>
      </c>
      <c r="I47" s="123">
        <v>30.03</v>
      </c>
      <c r="J47" s="123">
        <v>21.45</v>
      </c>
      <c r="K47" s="32"/>
    </row>
    <row r="48" spans="1:11" s="33" customFormat="1" ht="11.25" customHeight="1">
      <c r="A48" s="35" t="s">
        <v>37</v>
      </c>
      <c r="B48" s="29"/>
      <c r="C48" s="30">
        <v>15573</v>
      </c>
      <c r="D48" s="30">
        <v>13869</v>
      </c>
      <c r="E48" s="30">
        <v>13700</v>
      </c>
      <c r="F48" s="31"/>
      <c r="G48" s="31"/>
      <c r="H48" s="123">
        <v>32.785</v>
      </c>
      <c r="I48" s="123">
        <v>51.77</v>
      </c>
      <c r="J48" s="123">
        <v>32.34</v>
      </c>
      <c r="K48" s="32"/>
    </row>
    <row r="49" spans="1:11" s="33" customFormat="1" ht="11.25" customHeight="1">
      <c r="A49" s="35" t="s">
        <v>38</v>
      </c>
      <c r="B49" s="29"/>
      <c r="C49" s="30">
        <v>8060</v>
      </c>
      <c r="D49" s="30">
        <v>9501</v>
      </c>
      <c r="E49" s="30">
        <v>9480</v>
      </c>
      <c r="F49" s="31"/>
      <c r="G49" s="31"/>
      <c r="H49" s="123">
        <v>12.187</v>
      </c>
      <c r="I49" s="123">
        <v>29.947</v>
      </c>
      <c r="J49" s="123">
        <v>19.68</v>
      </c>
      <c r="K49" s="32"/>
    </row>
    <row r="50" spans="1:11" s="42" customFormat="1" ht="11.25" customHeight="1">
      <c r="A50" s="43" t="s">
        <v>39</v>
      </c>
      <c r="B50" s="37"/>
      <c r="C50" s="38">
        <v>105772</v>
      </c>
      <c r="D50" s="38">
        <v>101003</v>
      </c>
      <c r="E50" s="38">
        <v>103492</v>
      </c>
      <c r="F50" s="39">
        <f>IF(D50&gt;0,100*E50/D50,0)</f>
        <v>102.46428323911171</v>
      </c>
      <c r="G50" s="40"/>
      <c r="H50" s="124">
        <v>185.90200000000002</v>
      </c>
      <c r="I50" s="125">
        <v>271.19</v>
      </c>
      <c r="J50" s="125">
        <v>222.82399999999998</v>
      </c>
      <c r="K50" s="41">
        <f>IF(I50&gt;0,100*J50/I50,0)</f>
        <v>82.1652715808105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1679</v>
      </c>
      <c r="D52" s="38">
        <v>1550</v>
      </c>
      <c r="E52" s="38">
        <v>1550</v>
      </c>
      <c r="F52" s="39">
        <f>IF(D52&gt;0,100*E52/D52,0)</f>
        <v>100</v>
      </c>
      <c r="G52" s="40"/>
      <c r="H52" s="124">
        <v>2.533</v>
      </c>
      <c r="I52" s="125">
        <v>6.4</v>
      </c>
      <c r="J52" s="125">
        <v>6.4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13160</v>
      </c>
      <c r="D54" s="30">
        <v>10744</v>
      </c>
      <c r="E54" s="30">
        <v>11625</v>
      </c>
      <c r="F54" s="31"/>
      <c r="G54" s="31"/>
      <c r="H54" s="123">
        <v>11.1</v>
      </c>
      <c r="I54" s="123">
        <v>18.23</v>
      </c>
      <c r="J54" s="123">
        <v>14.788</v>
      </c>
      <c r="K54" s="32"/>
    </row>
    <row r="55" spans="1:11" s="33" customFormat="1" ht="11.25" customHeight="1">
      <c r="A55" s="35" t="s">
        <v>42</v>
      </c>
      <c r="B55" s="29"/>
      <c r="C55" s="30">
        <v>2200</v>
      </c>
      <c r="D55" s="30">
        <v>1621</v>
      </c>
      <c r="E55" s="30">
        <v>1650</v>
      </c>
      <c r="F55" s="31"/>
      <c r="G55" s="31"/>
      <c r="H55" s="123">
        <v>1.7</v>
      </c>
      <c r="I55" s="123">
        <v>2</v>
      </c>
      <c r="J55" s="123">
        <v>1.42</v>
      </c>
      <c r="K55" s="32"/>
    </row>
    <row r="56" spans="1:11" s="33" customFormat="1" ht="11.25" customHeight="1">
      <c r="A56" s="35" t="s">
        <v>43</v>
      </c>
      <c r="B56" s="29"/>
      <c r="C56" s="30">
        <v>2500</v>
      </c>
      <c r="D56" s="30">
        <v>2843</v>
      </c>
      <c r="E56" s="30">
        <v>3000</v>
      </c>
      <c r="F56" s="31"/>
      <c r="G56" s="31"/>
      <c r="H56" s="123">
        <v>2.25</v>
      </c>
      <c r="I56" s="123">
        <v>7.1</v>
      </c>
      <c r="J56" s="123">
        <v>8</v>
      </c>
      <c r="K56" s="32"/>
    </row>
    <row r="57" spans="1:11" s="33" customFormat="1" ht="11.25" customHeight="1">
      <c r="A57" s="35" t="s">
        <v>44</v>
      </c>
      <c r="B57" s="29"/>
      <c r="C57" s="30">
        <v>3148</v>
      </c>
      <c r="D57" s="30">
        <v>3143</v>
      </c>
      <c r="E57" s="30">
        <v>3143</v>
      </c>
      <c r="F57" s="31"/>
      <c r="G57" s="31"/>
      <c r="H57" s="123">
        <v>4.722</v>
      </c>
      <c r="I57" s="123">
        <v>6.286</v>
      </c>
      <c r="J57" s="123">
        <v>6.286</v>
      </c>
      <c r="K57" s="32"/>
    </row>
    <row r="58" spans="1:11" s="33" customFormat="1" ht="11.25" customHeight="1">
      <c r="A58" s="35" t="s">
        <v>45</v>
      </c>
      <c r="B58" s="29"/>
      <c r="C58" s="30">
        <v>7828</v>
      </c>
      <c r="D58" s="30">
        <v>7778</v>
      </c>
      <c r="E58" s="30">
        <v>7340</v>
      </c>
      <c r="F58" s="31"/>
      <c r="G58" s="31"/>
      <c r="H58" s="123">
        <v>11.818</v>
      </c>
      <c r="I58" s="123">
        <v>13.72</v>
      </c>
      <c r="J58" s="123">
        <v>13.118</v>
      </c>
      <c r="K58" s="32"/>
    </row>
    <row r="59" spans="1:11" s="42" customFormat="1" ht="11.25" customHeight="1">
      <c r="A59" s="36" t="s">
        <v>46</v>
      </c>
      <c r="B59" s="37"/>
      <c r="C59" s="38">
        <v>28836</v>
      </c>
      <c r="D59" s="38">
        <v>26129</v>
      </c>
      <c r="E59" s="38">
        <v>26758</v>
      </c>
      <c r="F59" s="39">
        <f>IF(D59&gt;0,100*E59/D59,0)</f>
        <v>102.40728692257645</v>
      </c>
      <c r="G59" s="40"/>
      <c r="H59" s="124">
        <v>31.59</v>
      </c>
      <c r="I59" s="125">
        <v>47.336</v>
      </c>
      <c r="J59" s="125">
        <v>43.612</v>
      </c>
      <c r="K59" s="41">
        <f>IF(I59&gt;0,100*J59/I59,0)</f>
        <v>92.13283758661484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50</v>
      </c>
      <c r="E61" s="30">
        <v>50</v>
      </c>
      <c r="F61" s="31"/>
      <c r="G61" s="31"/>
      <c r="H61" s="123">
        <v>0.2</v>
      </c>
      <c r="I61" s="123">
        <v>0.04</v>
      </c>
      <c r="J61" s="123">
        <v>0.04</v>
      </c>
      <c r="K61" s="32"/>
    </row>
    <row r="62" spans="1:11" s="33" customFormat="1" ht="11.25" customHeight="1">
      <c r="A62" s="35" t="s">
        <v>48</v>
      </c>
      <c r="B62" s="29"/>
      <c r="C62" s="30">
        <v>235</v>
      </c>
      <c r="D62" s="30">
        <v>400</v>
      </c>
      <c r="E62" s="30">
        <v>350</v>
      </c>
      <c r="F62" s="31"/>
      <c r="G62" s="31"/>
      <c r="H62" s="123">
        <v>0.212</v>
      </c>
      <c r="I62" s="123">
        <v>0.535</v>
      </c>
      <c r="J62" s="123">
        <v>0.468125</v>
      </c>
      <c r="K62" s="32"/>
    </row>
    <row r="63" spans="1:11" s="33" customFormat="1" ht="11.25" customHeight="1">
      <c r="A63" s="35" t="s">
        <v>49</v>
      </c>
      <c r="B63" s="29"/>
      <c r="C63" s="30">
        <v>508</v>
      </c>
      <c r="D63" s="30">
        <v>340</v>
      </c>
      <c r="E63" s="30">
        <v>246</v>
      </c>
      <c r="F63" s="31"/>
      <c r="G63" s="31"/>
      <c r="H63" s="123">
        <v>0.339</v>
      </c>
      <c r="I63" s="123">
        <v>0.75</v>
      </c>
      <c r="J63" s="123">
        <v>0.542647058823529</v>
      </c>
      <c r="K63" s="32"/>
    </row>
    <row r="64" spans="1:11" s="42" customFormat="1" ht="11.25" customHeight="1">
      <c r="A64" s="36" t="s">
        <v>50</v>
      </c>
      <c r="B64" s="37"/>
      <c r="C64" s="38">
        <v>893</v>
      </c>
      <c r="D64" s="38">
        <v>790</v>
      </c>
      <c r="E64" s="38">
        <v>646</v>
      </c>
      <c r="F64" s="39">
        <f>IF(D64&gt;0,100*E64/D64,0)</f>
        <v>81.77215189873418</v>
      </c>
      <c r="G64" s="40"/>
      <c r="H64" s="124">
        <v>0.7510000000000001</v>
      </c>
      <c r="I64" s="125">
        <v>1.325</v>
      </c>
      <c r="J64" s="125">
        <v>1.050772058823529</v>
      </c>
      <c r="K64" s="41">
        <f>IF(I64&gt;0,100*J64/I64,0)</f>
        <v>79.30355160932295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490</v>
      </c>
      <c r="D66" s="38">
        <v>831</v>
      </c>
      <c r="E66" s="38">
        <v>1035</v>
      </c>
      <c r="F66" s="39">
        <f>IF(D66&gt;0,100*E66/D66,0)</f>
        <v>124.54873646209386</v>
      </c>
      <c r="G66" s="40"/>
      <c r="H66" s="124">
        <v>0.294</v>
      </c>
      <c r="I66" s="125">
        <v>0.857</v>
      </c>
      <c r="J66" s="125">
        <v>0.857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130</v>
      </c>
      <c r="D68" s="30">
        <v>200</v>
      </c>
      <c r="E68" s="30">
        <v>200</v>
      </c>
      <c r="F68" s="31"/>
      <c r="G68" s="31"/>
      <c r="H68" s="123">
        <v>0.072</v>
      </c>
      <c r="I68" s="123">
        <v>0.17</v>
      </c>
      <c r="J68" s="123">
        <v>0.17</v>
      </c>
      <c r="K68" s="32"/>
    </row>
    <row r="69" spans="1:11" s="33" customFormat="1" ht="11.25" customHeight="1">
      <c r="A69" s="35" t="s">
        <v>53</v>
      </c>
      <c r="B69" s="29"/>
      <c r="C69" s="30">
        <v>60</v>
      </c>
      <c r="D69" s="30">
        <v>60</v>
      </c>
      <c r="E69" s="30">
        <v>100</v>
      </c>
      <c r="F69" s="31"/>
      <c r="G69" s="31"/>
      <c r="H69" s="123">
        <v>0.03</v>
      </c>
      <c r="I69" s="123">
        <v>0.05</v>
      </c>
      <c r="J69" s="123">
        <v>0.08333333333333333</v>
      </c>
      <c r="K69" s="32"/>
    </row>
    <row r="70" spans="1:11" s="42" customFormat="1" ht="11.25" customHeight="1">
      <c r="A70" s="36" t="s">
        <v>54</v>
      </c>
      <c r="B70" s="37"/>
      <c r="C70" s="38">
        <v>190</v>
      </c>
      <c r="D70" s="38">
        <v>260</v>
      </c>
      <c r="E70" s="38">
        <v>300</v>
      </c>
      <c r="F70" s="39">
        <f>IF(D70&gt;0,100*E70/D70,0)</f>
        <v>115.38461538461539</v>
      </c>
      <c r="G70" s="40"/>
      <c r="H70" s="124">
        <v>0.102</v>
      </c>
      <c r="I70" s="125">
        <v>0.22</v>
      </c>
      <c r="J70" s="125">
        <v>0.25333333333333335</v>
      </c>
      <c r="K70" s="41">
        <f>IF(I70&gt;0,100*J70/I70,0)</f>
        <v>115.15151515151516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112</v>
      </c>
      <c r="D72" s="30">
        <v>140</v>
      </c>
      <c r="E72" s="30">
        <v>140</v>
      </c>
      <c r="F72" s="31"/>
      <c r="G72" s="31"/>
      <c r="H72" s="130">
        <v>0.015</v>
      </c>
      <c r="I72" s="123">
        <v>0.161</v>
      </c>
      <c r="J72" s="123">
        <v>0.154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30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>
        <v>100</v>
      </c>
      <c r="D74" s="30">
        <v>83</v>
      </c>
      <c r="E74" s="30">
        <v>85</v>
      </c>
      <c r="F74" s="31"/>
      <c r="G74" s="31"/>
      <c r="H74" s="130">
        <v>0.05</v>
      </c>
      <c r="I74" s="123">
        <v>0.083</v>
      </c>
      <c r="J74" s="123">
        <v>0.085</v>
      </c>
      <c r="K74" s="32"/>
    </row>
    <row r="75" spans="1:11" s="33" customFormat="1" ht="11.25" customHeight="1">
      <c r="A75" s="35" t="s">
        <v>58</v>
      </c>
      <c r="B75" s="29"/>
      <c r="C75" s="30">
        <v>1100</v>
      </c>
      <c r="D75" s="30">
        <v>605</v>
      </c>
      <c r="E75" s="30">
        <v>612</v>
      </c>
      <c r="F75" s="31"/>
      <c r="G75" s="31"/>
      <c r="H75" s="123">
        <v>1.54</v>
      </c>
      <c r="I75" s="123">
        <v>0.907</v>
      </c>
      <c r="J75" s="123">
        <v>1.263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63</v>
      </c>
      <c r="E76" s="30">
        <v>60</v>
      </c>
      <c r="F76" s="31"/>
      <c r="G76" s="31"/>
      <c r="H76" s="130">
        <v>0.004</v>
      </c>
      <c r="I76" s="130">
        <v>0.048</v>
      </c>
      <c r="J76" s="130">
        <v>0.048</v>
      </c>
      <c r="K76" s="32"/>
    </row>
    <row r="77" spans="1:11" s="33" customFormat="1" ht="11.25" customHeight="1">
      <c r="A77" s="35" t="s">
        <v>60</v>
      </c>
      <c r="B77" s="29"/>
      <c r="C77" s="30">
        <v>1.91</v>
      </c>
      <c r="D77" s="30">
        <v>3</v>
      </c>
      <c r="E77" s="30">
        <v>25</v>
      </c>
      <c r="F77" s="31"/>
      <c r="G77" s="31"/>
      <c r="H77" s="130">
        <v>0.002</v>
      </c>
      <c r="I77" s="130">
        <v>0.004</v>
      </c>
      <c r="J77" s="130">
        <v>0.022</v>
      </c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>
        <v>3</v>
      </c>
      <c r="E78" s="30">
        <v>3</v>
      </c>
      <c r="F78" s="31"/>
      <c r="G78" s="31"/>
      <c r="H78" s="130">
        <v>0.008</v>
      </c>
      <c r="I78" s="130">
        <v>0.003</v>
      </c>
      <c r="J78" s="130">
        <v>0.003</v>
      </c>
      <c r="K78" s="32"/>
    </row>
    <row r="79" spans="1:11" s="33" customFormat="1" ht="11.25" customHeight="1">
      <c r="A79" s="35" t="s">
        <v>62</v>
      </c>
      <c r="B79" s="29"/>
      <c r="C79" s="30">
        <v>10</v>
      </c>
      <c r="D79" s="30">
        <v>310</v>
      </c>
      <c r="E79" s="30">
        <v>325</v>
      </c>
      <c r="F79" s="31"/>
      <c r="G79" s="31"/>
      <c r="H79" s="130">
        <v>0.007</v>
      </c>
      <c r="I79" s="130">
        <v>1.001</v>
      </c>
      <c r="J79" s="130">
        <v>1.081</v>
      </c>
      <c r="K79" s="32"/>
    </row>
    <row r="80" spans="1:11" s="42" customFormat="1" ht="11.25" customHeight="1">
      <c r="A80" s="43" t="s">
        <v>63</v>
      </c>
      <c r="B80" s="37"/>
      <c r="C80" s="38">
        <v>1343.91</v>
      </c>
      <c r="D80" s="38">
        <v>1207</v>
      </c>
      <c r="E80" s="38">
        <v>1250</v>
      </c>
      <c r="F80" s="39">
        <f>IF(D80&gt;0,100*E80/D80,0)</f>
        <v>103.56255178127589</v>
      </c>
      <c r="G80" s="40"/>
      <c r="H80" s="124">
        <v>1.626</v>
      </c>
      <c r="I80" s="125">
        <v>2.207</v>
      </c>
      <c r="J80" s="125">
        <v>2.6559999999999997</v>
      </c>
      <c r="K80" s="41">
        <f>IF(I80&gt;0,100*J80/I80,0)</f>
        <v>120.34435885817851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>
        <v>120</v>
      </c>
      <c r="D83" s="30">
        <v>120</v>
      </c>
      <c r="E83" s="30">
        <v>120</v>
      </c>
      <c r="F83" s="31"/>
      <c r="G83" s="31"/>
      <c r="H83" s="123">
        <v>0.034</v>
      </c>
      <c r="I83" s="123">
        <v>0.085</v>
      </c>
      <c r="J83" s="123">
        <v>0.085</v>
      </c>
      <c r="K83" s="32"/>
    </row>
    <row r="84" spans="1:11" s="42" customFormat="1" ht="11.25" customHeight="1">
      <c r="A84" s="36" t="s">
        <v>66</v>
      </c>
      <c r="B84" s="37"/>
      <c r="C84" s="38">
        <v>120</v>
      </c>
      <c r="D84" s="38">
        <v>120</v>
      </c>
      <c r="E84" s="38">
        <v>120</v>
      </c>
      <c r="F84" s="39">
        <f>IF(D84&gt;0,100*E84/D84,0)</f>
        <v>100</v>
      </c>
      <c r="G84" s="40"/>
      <c r="H84" s="124">
        <v>0.034</v>
      </c>
      <c r="I84" s="125">
        <v>0.085</v>
      </c>
      <c r="J84" s="125">
        <v>0.085</v>
      </c>
      <c r="K84" s="41">
        <f>IF(I84&gt;0,100*J84/I84,0)</f>
        <v>99.99999999999999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159824.7852336975</v>
      </c>
      <c r="D86" s="30">
        <v>154994</v>
      </c>
      <c r="E86" s="30">
        <v>159422.49305236136</v>
      </c>
      <c r="F86" s="31">
        <f>IF(D86&gt;0,100*E86/D86,0)</f>
        <v>102.85720289324836</v>
      </c>
      <c r="G86" s="31"/>
      <c r="H86" s="123">
        <v>256.14032068864196</v>
      </c>
      <c r="I86" s="123">
        <v>383.2532213378939</v>
      </c>
      <c r="J86" s="123">
        <v>331.13007531754045</v>
      </c>
      <c r="K86" s="32">
        <f>IF(I86&gt;0,100*J86/I86,0)</f>
        <v>86.39981528703207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159824.7852336975</v>
      </c>
      <c r="D89" s="53">
        <v>154994</v>
      </c>
      <c r="E89" s="53">
        <v>159422.49305236136</v>
      </c>
      <c r="F89" s="54">
        <f>IF(D89&gt;0,100*E89/D89,0)</f>
        <v>102.85720289324836</v>
      </c>
      <c r="G89" s="40"/>
      <c r="H89" s="128">
        <v>256.14032068864196</v>
      </c>
      <c r="I89" s="129">
        <v>383.2532213378939</v>
      </c>
      <c r="J89" s="129">
        <v>331.13007531754045</v>
      </c>
      <c r="K89" s="54">
        <f>IF(I89&gt;0,100*J89/I89,0)</f>
        <v>86.39981528703207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7"/>
  <sheetViews>
    <sheetView workbookViewId="0" topLeftCell="A61">
      <selection activeCell="C84" sqref="C84:K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4</v>
      </c>
      <c r="E17" s="38">
        <v>4</v>
      </c>
      <c r="F17" s="39">
        <f>IF(D17&gt;0,100*E17/D17,0)</f>
        <v>100</v>
      </c>
      <c r="G17" s="40"/>
      <c r="H17" s="131">
        <v>0.004</v>
      </c>
      <c r="I17" s="132">
        <v>0.004</v>
      </c>
      <c r="J17" s="132">
        <v>0.004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285</v>
      </c>
      <c r="D24" s="38">
        <v>240</v>
      </c>
      <c r="E24" s="38">
        <v>350</v>
      </c>
      <c r="F24" s="39">
        <f>IF(D24&gt;0,100*E24/D24,0)</f>
        <v>145.83333333333334</v>
      </c>
      <c r="G24" s="40"/>
      <c r="H24" s="124">
        <v>0.641</v>
      </c>
      <c r="I24" s="125">
        <v>0.795</v>
      </c>
      <c r="J24" s="125">
        <v>1.159375</v>
      </c>
      <c r="K24" s="41">
        <f>IF(I24&gt;0,100*J24/I24,0)</f>
        <v>145.83333333333331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1000</v>
      </c>
      <c r="D26" s="38">
        <v>1100</v>
      </c>
      <c r="E26" s="38">
        <v>1200</v>
      </c>
      <c r="F26" s="39">
        <f>IF(D26&gt;0,100*E26/D26,0)</f>
        <v>109.0909090909091</v>
      </c>
      <c r="G26" s="40"/>
      <c r="H26" s="124">
        <v>3.7</v>
      </c>
      <c r="I26" s="125">
        <v>5.4</v>
      </c>
      <c r="J26" s="125">
        <v>5</v>
      </c>
      <c r="K26" s="41">
        <f>IF(I26&gt;0,100*J26/I26,0)</f>
        <v>92.59259259259258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2664</v>
      </c>
      <c r="D28" s="30">
        <v>2503</v>
      </c>
      <c r="E28" s="30">
        <v>2503</v>
      </c>
      <c r="F28" s="31"/>
      <c r="G28" s="31"/>
      <c r="H28" s="123">
        <v>3.329</v>
      </c>
      <c r="I28" s="123">
        <v>9.226</v>
      </c>
      <c r="J28" s="123">
        <v>9.226</v>
      </c>
      <c r="K28" s="32"/>
    </row>
    <row r="29" spans="1:11" s="33" customFormat="1" ht="11.25" customHeight="1">
      <c r="A29" s="35" t="s">
        <v>21</v>
      </c>
      <c r="B29" s="29"/>
      <c r="C29" s="30">
        <v>3528</v>
      </c>
      <c r="D29" s="30">
        <v>4882</v>
      </c>
      <c r="E29" s="30">
        <v>4882</v>
      </c>
      <c r="F29" s="31"/>
      <c r="G29" s="31"/>
      <c r="H29" s="123">
        <v>4.763</v>
      </c>
      <c r="I29" s="123">
        <v>15.027</v>
      </c>
      <c r="J29" s="123">
        <v>9.615</v>
      </c>
      <c r="K29" s="32"/>
    </row>
    <row r="30" spans="1:11" s="33" customFormat="1" ht="11.25" customHeight="1">
      <c r="A30" s="35" t="s">
        <v>22</v>
      </c>
      <c r="B30" s="29"/>
      <c r="C30" s="30">
        <v>3972</v>
      </c>
      <c r="D30" s="30">
        <v>2121</v>
      </c>
      <c r="E30" s="30">
        <v>3600</v>
      </c>
      <c r="F30" s="31"/>
      <c r="G30" s="31"/>
      <c r="H30" s="123">
        <v>4.326</v>
      </c>
      <c r="I30" s="123">
        <v>3.818</v>
      </c>
      <c r="J30" s="123">
        <v>5.4</v>
      </c>
      <c r="K30" s="32"/>
    </row>
    <row r="31" spans="1:11" s="42" customFormat="1" ht="11.25" customHeight="1">
      <c r="A31" s="43" t="s">
        <v>23</v>
      </c>
      <c r="B31" s="37"/>
      <c r="C31" s="38">
        <v>10164</v>
      </c>
      <c r="D31" s="38">
        <v>9506</v>
      </c>
      <c r="E31" s="38">
        <v>10985</v>
      </c>
      <c r="F31" s="39">
        <f>IF(D31&gt;0,100*E31/D31,0)</f>
        <v>115.55859457184935</v>
      </c>
      <c r="G31" s="40"/>
      <c r="H31" s="124">
        <v>12.418</v>
      </c>
      <c r="I31" s="125">
        <v>28.071</v>
      </c>
      <c r="J31" s="125">
        <v>24.241</v>
      </c>
      <c r="K31" s="41">
        <f>IF(I31&gt;0,100*J31/I31,0)</f>
        <v>86.35602579174235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700</v>
      </c>
      <c r="D33" s="30">
        <v>1300</v>
      </c>
      <c r="E33" s="30">
        <v>856</v>
      </c>
      <c r="F33" s="31"/>
      <c r="G33" s="31"/>
      <c r="H33" s="123">
        <v>2.1</v>
      </c>
      <c r="I33" s="123">
        <v>5.3</v>
      </c>
      <c r="J33" s="123">
        <v>3.4898461538461536</v>
      </c>
      <c r="K33" s="32"/>
    </row>
    <row r="34" spans="1:11" s="33" customFormat="1" ht="11.25" customHeight="1">
      <c r="A34" s="35" t="s">
        <v>25</v>
      </c>
      <c r="B34" s="29"/>
      <c r="C34" s="30">
        <v>2270</v>
      </c>
      <c r="D34" s="30">
        <v>2445</v>
      </c>
      <c r="E34" s="30">
        <v>1889</v>
      </c>
      <c r="F34" s="31"/>
      <c r="G34" s="31"/>
      <c r="H34" s="123">
        <v>6.601</v>
      </c>
      <c r="I34" s="123">
        <v>5.844</v>
      </c>
      <c r="J34" s="123">
        <v>4.61</v>
      </c>
      <c r="K34" s="32"/>
    </row>
    <row r="35" spans="1:11" s="33" customFormat="1" ht="11.25" customHeight="1">
      <c r="A35" s="35" t="s">
        <v>26</v>
      </c>
      <c r="B35" s="29"/>
      <c r="C35" s="30">
        <v>5000</v>
      </c>
      <c r="D35" s="30">
        <v>4200</v>
      </c>
      <c r="E35" s="30">
        <v>4200</v>
      </c>
      <c r="F35" s="31"/>
      <c r="G35" s="31"/>
      <c r="H35" s="123">
        <v>13</v>
      </c>
      <c r="I35" s="123">
        <v>18</v>
      </c>
      <c r="J35" s="123">
        <v>18</v>
      </c>
      <c r="K35" s="32"/>
    </row>
    <row r="36" spans="1:11" s="33" customFormat="1" ht="11.25" customHeight="1">
      <c r="A36" s="35" t="s">
        <v>27</v>
      </c>
      <c r="B36" s="29"/>
      <c r="C36" s="30">
        <v>421</v>
      </c>
      <c r="D36" s="30">
        <v>527</v>
      </c>
      <c r="E36" s="30">
        <v>527</v>
      </c>
      <c r="F36" s="31"/>
      <c r="G36" s="31"/>
      <c r="H36" s="123">
        <v>0.842</v>
      </c>
      <c r="I36" s="123">
        <v>1.212</v>
      </c>
      <c r="J36" s="123">
        <v>1.739</v>
      </c>
      <c r="K36" s="32"/>
    </row>
    <row r="37" spans="1:11" s="42" customFormat="1" ht="11.25" customHeight="1">
      <c r="A37" s="36" t="s">
        <v>28</v>
      </c>
      <c r="B37" s="37"/>
      <c r="C37" s="38">
        <v>8391</v>
      </c>
      <c r="D37" s="38">
        <v>8472</v>
      </c>
      <c r="E37" s="38">
        <v>7472</v>
      </c>
      <c r="F37" s="39">
        <f>IF(D37&gt;0,100*E37/D37,0)</f>
        <v>88.19641170915959</v>
      </c>
      <c r="G37" s="40"/>
      <c r="H37" s="124">
        <v>22.543</v>
      </c>
      <c r="I37" s="125">
        <v>30.355999999999998</v>
      </c>
      <c r="J37" s="125">
        <v>27.838846153846156</v>
      </c>
      <c r="K37" s="41">
        <f>IF(I37&gt;0,100*J37/I37,0)</f>
        <v>91.7078869213538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462</v>
      </c>
      <c r="D39" s="38">
        <v>459</v>
      </c>
      <c r="E39" s="38">
        <v>958</v>
      </c>
      <c r="F39" s="39">
        <f>IF(D39&gt;0,100*E39/D39,0)</f>
        <v>208.71459694989107</v>
      </c>
      <c r="G39" s="40"/>
      <c r="H39" s="124">
        <v>1.33</v>
      </c>
      <c r="I39" s="125">
        <v>1.247</v>
      </c>
      <c r="J39" s="125">
        <v>2.776</v>
      </c>
      <c r="K39" s="41">
        <f>IF(I39&gt;0,100*J39/I39,0)</f>
        <v>222.6142742582197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183</v>
      </c>
      <c r="D41" s="30">
        <v>170</v>
      </c>
      <c r="E41" s="30">
        <v>160</v>
      </c>
      <c r="F41" s="31"/>
      <c r="G41" s="31"/>
      <c r="H41" s="123">
        <v>0.31</v>
      </c>
      <c r="I41" s="123">
        <v>0.306</v>
      </c>
      <c r="J41" s="123">
        <v>0.251</v>
      </c>
      <c r="K41" s="32"/>
    </row>
    <row r="42" spans="1:11" s="33" customFormat="1" ht="11.25" customHeight="1">
      <c r="A42" s="35" t="s">
        <v>31</v>
      </c>
      <c r="B42" s="29"/>
      <c r="C42" s="30">
        <v>1999</v>
      </c>
      <c r="D42" s="30">
        <v>3144</v>
      </c>
      <c r="E42" s="30">
        <v>3625</v>
      </c>
      <c r="F42" s="31"/>
      <c r="G42" s="31"/>
      <c r="H42" s="123">
        <v>6.959</v>
      </c>
      <c r="I42" s="123">
        <v>13.002</v>
      </c>
      <c r="J42" s="123">
        <v>13.925</v>
      </c>
      <c r="K42" s="32"/>
    </row>
    <row r="43" spans="1:11" s="33" customFormat="1" ht="11.25" customHeight="1">
      <c r="A43" s="35" t="s">
        <v>32</v>
      </c>
      <c r="B43" s="29"/>
      <c r="C43" s="30">
        <v>358</v>
      </c>
      <c r="D43" s="30">
        <v>489</v>
      </c>
      <c r="E43" s="30">
        <v>700</v>
      </c>
      <c r="F43" s="31"/>
      <c r="G43" s="31"/>
      <c r="H43" s="123">
        <v>1.102</v>
      </c>
      <c r="I43" s="123">
        <v>1.312</v>
      </c>
      <c r="J43" s="123">
        <v>1.99</v>
      </c>
      <c r="K43" s="32"/>
    </row>
    <row r="44" spans="1:11" s="33" customFormat="1" ht="11.25" customHeight="1">
      <c r="A44" s="35" t="s">
        <v>33</v>
      </c>
      <c r="B44" s="29"/>
      <c r="C44" s="30">
        <v>1713</v>
      </c>
      <c r="D44" s="30">
        <v>2520</v>
      </c>
      <c r="E44" s="30">
        <v>2470</v>
      </c>
      <c r="F44" s="31"/>
      <c r="G44" s="31"/>
      <c r="H44" s="123">
        <v>4.41</v>
      </c>
      <c r="I44" s="123">
        <v>8.232</v>
      </c>
      <c r="J44" s="123">
        <v>7</v>
      </c>
      <c r="K44" s="32"/>
    </row>
    <row r="45" spans="1:11" s="33" customFormat="1" ht="11.25" customHeight="1">
      <c r="A45" s="35" t="s">
        <v>34</v>
      </c>
      <c r="B45" s="29"/>
      <c r="C45" s="30">
        <v>1520</v>
      </c>
      <c r="D45" s="30">
        <v>1784</v>
      </c>
      <c r="E45" s="30">
        <v>1800</v>
      </c>
      <c r="F45" s="31"/>
      <c r="G45" s="31"/>
      <c r="H45" s="123">
        <v>3.188</v>
      </c>
      <c r="I45" s="123">
        <v>4.817</v>
      </c>
      <c r="J45" s="123">
        <v>4.41</v>
      </c>
      <c r="K45" s="32"/>
    </row>
    <row r="46" spans="1:11" s="33" customFormat="1" ht="11.25" customHeight="1">
      <c r="A46" s="35" t="s">
        <v>35</v>
      </c>
      <c r="B46" s="29"/>
      <c r="C46" s="30">
        <v>688</v>
      </c>
      <c r="D46" s="30">
        <v>988</v>
      </c>
      <c r="E46" s="30">
        <v>988</v>
      </c>
      <c r="F46" s="31"/>
      <c r="G46" s="31"/>
      <c r="H46" s="123">
        <v>1.416</v>
      </c>
      <c r="I46" s="123">
        <v>2.964</v>
      </c>
      <c r="J46" s="123">
        <v>2.47</v>
      </c>
      <c r="K46" s="32"/>
    </row>
    <row r="47" spans="1:11" s="33" customFormat="1" ht="11.25" customHeight="1">
      <c r="A47" s="35" t="s">
        <v>36</v>
      </c>
      <c r="B47" s="29"/>
      <c r="C47" s="30">
        <v>2531</v>
      </c>
      <c r="D47" s="30">
        <v>3164</v>
      </c>
      <c r="E47" s="30">
        <v>4150</v>
      </c>
      <c r="F47" s="31"/>
      <c r="G47" s="31"/>
      <c r="H47" s="123">
        <v>4.099</v>
      </c>
      <c r="I47" s="123">
        <v>10</v>
      </c>
      <c r="J47" s="123">
        <v>10.54</v>
      </c>
      <c r="K47" s="32"/>
    </row>
    <row r="48" spans="1:11" s="33" customFormat="1" ht="11.25" customHeight="1">
      <c r="A48" s="35" t="s">
        <v>37</v>
      </c>
      <c r="B48" s="29"/>
      <c r="C48" s="30">
        <v>1894</v>
      </c>
      <c r="D48" s="30">
        <v>2879</v>
      </c>
      <c r="E48" s="30">
        <v>2900</v>
      </c>
      <c r="F48" s="31"/>
      <c r="G48" s="31"/>
      <c r="H48" s="123">
        <v>4.904</v>
      </c>
      <c r="I48" s="123">
        <v>9.746</v>
      </c>
      <c r="J48" s="123">
        <v>7.24</v>
      </c>
      <c r="K48" s="32"/>
    </row>
    <row r="49" spans="1:11" s="33" customFormat="1" ht="11.25" customHeight="1">
      <c r="A49" s="35" t="s">
        <v>38</v>
      </c>
      <c r="B49" s="29"/>
      <c r="C49" s="30">
        <v>705</v>
      </c>
      <c r="D49" s="30">
        <v>1838</v>
      </c>
      <c r="E49" s="30">
        <v>2700</v>
      </c>
      <c r="F49" s="31"/>
      <c r="G49" s="31"/>
      <c r="H49" s="123">
        <v>1.188</v>
      </c>
      <c r="I49" s="123">
        <v>3.017</v>
      </c>
      <c r="J49" s="123">
        <v>6.55</v>
      </c>
      <c r="K49" s="32"/>
    </row>
    <row r="50" spans="1:11" s="42" customFormat="1" ht="11.25" customHeight="1">
      <c r="A50" s="43" t="s">
        <v>39</v>
      </c>
      <c r="B50" s="37"/>
      <c r="C50" s="38">
        <v>11591</v>
      </c>
      <c r="D50" s="38">
        <v>16976</v>
      </c>
      <c r="E50" s="38">
        <v>19493</v>
      </c>
      <c r="F50" s="39">
        <f>IF(D50&gt;0,100*E50/D50,0)</f>
        <v>114.82681432610745</v>
      </c>
      <c r="G50" s="40"/>
      <c r="H50" s="124">
        <v>27.575999999999997</v>
      </c>
      <c r="I50" s="125">
        <v>53.396</v>
      </c>
      <c r="J50" s="125">
        <v>54.376</v>
      </c>
      <c r="K50" s="41">
        <f>IF(I50&gt;0,100*J50/I50,0)</f>
        <v>101.83534347142107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1966</v>
      </c>
      <c r="D52" s="38">
        <v>3600</v>
      </c>
      <c r="E52" s="38">
        <v>3600</v>
      </c>
      <c r="F52" s="39">
        <f>IF(D52&gt;0,100*E52/D52,0)</f>
        <v>100</v>
      </c>
      <c r="G52" s="40"/>
      <c r="H52" s="124">
        <v>8.193</v>
      </c>
      <c r="I52" s="125">
        <v>18.95</v>
      </c>
      <c r="J52" s="125">
        <v>18.95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5700</v>
      </c>
      <c r="D54" s="30">
        <v>5450</v>
      </c>
      <c r="E54" s="30">
        <v>5450</v>
      </c>
      <c r="F54" s="31"/>
      <c r="G54" s="31"/>
      <c r="H54" s="123">
        <v>9.22</v>
      </c>
      <c r="I54" s="123">
        <v>8.753</v>
      </c>
      <c r="J54" s="123">
        <v>8.775</v>
      </c>
      <c r="K54" s="32"/>
    </row>
    <row r="55" spans="1:11" s="33" customFormat="1" ht="11.25" customHeight="1">
      <c r="A55" s="35" t="s">
        <v>42</v>
      </c>
      <c r="B55" s="29"/>
      <c r="C55" s="30">
        <v>5700</v>
      </c>
      <c r="D55" s="30">
        <v>7810</v>
      </c>
      <c r="E55" s="30">
        <v>7800</v>
      </c>
      <c r="F55" s="31"/>
      <c r="G55" s="31"/>
      <c r="H55" s="123">
        <v>2.4</v>
      </c>
      <c r="I55" s="123">
        <v>12</v>
      </c>
      <c r="J55" s="123">
        <v>17.16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8493</v>
      </c>
      <c r="E56" s="30">
        <v>7000</v>
      </c>
      <c r="F56" s="31"/>
      <c r="G56" s="31"/>
      <c r="H56" s="123"/>
      <c r="I56" s="123">
        <v>23</v>
      </c>
      <c r="J56" s="123">
        <v>20</v>
      </c>
      <c r="K56" s="32"/>
    </row>
    <row r="57" spans="1:11" s="33" customFormat="1" ht="11.25" customHeight="1">
      <c r="A57" s="35" t="s">
        <v>44</v>
      </c>
      <c r="B57" s="29"/>
      <c r="C57" s="30">
        <v>8471</v>
      </c>
      <c r="D57" s="30">
        <v>9029</v>
      </c>
      <c r="E57" s="30">
        <v>9029</v>
      </c>
      <c r="F57" s="31"/>
      <c r="G57" s="31"/>
      <c r="H57" s="123">
        <v>8.471</v>
      </c>
      <c r="I57" s="123">
        <v>26.2069</v>
      </c>
      <c r="J57" s="123">
        <v>26.2069</v>
      </c>
      <c r="K57" s="32"/>
    </row>
    <row r="58" spans="1:11" s="33" customFormat="1" ht="11.25" customHeight="1">
      <c r="A58" s="35" t="s">
        <v>45</v>
      </c>
      <c r="B58" s="29"/>
      <c r="C58" s="30">
        <v>15908</v>
      </c>
      <c r="D58" s="30">
        <v>18104</v>
      </c>
      <c r="E58" s="30">
        <v>15760</v>
      </c>
      <c r="F58" s="31"/>
      <c r="G58" s="31"/>
      <c r="H58" s="123">
        <v>29.539</v>
      </c>
      <c r="I58" s="123">
        <v>49.016</v>
      </c>
      <c r="J58" s="123">
        <v>33.073</v>
      </c>
      <c r="K58" s="32"/>
    </row>
    <row r="59" spans="1:11" s="42" customFormat="1" ht="11.25" customHeight="1">
      <c r="A59" s="36" t="s">
        <v>46</v>
      </c>
      <c r="B59" s="37"/>
      <c r="C59" s="38">
        <v>35779</v>
      </c>
      <c r="D59" s="38">
        <v>48886</v>
      </c>
      <c r="E59" s="38">
        <v>45039</v>
      </c>
      <c r="F59" s="39">
        <f>IF(D59&gt;0,100*E59/D59,0)</f>
        <v>92.13067135785296</v>
      </c>
      <c r="G59" s="40"/>
      <c r="H59" s="124">
        <v>49.63</v>
      </c>
      <c r="I59" s="125">
        <v>118.9759</v>
      </c>
      <c r="J59" s="125">
        <v>105.2149</v>
      </c>
      <c r="K59" s="41">
        <f>IF(I59&gt;0,100*J59/I59,0)</f>
        <v>88.43379205368483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>
        <v>2</v>
      </c>
      <c r="E61" s="30">
        <v>2</v>
      </c>
      <c r="F61" s="31"/>
      <c r="G61" s="31"/>
      <c r="H61" s="130"/>
      <c r="I61" s="130">
        <v>0.008400000000000001</v>
      </c>
      <c r="J61" s="130">
        <v>0.008</v>
      </c>
      <c r="K61" s="32"/>
    </row>
    <row r="62" spans="1:11" s="33" customFormat="1" ht="11.25" customHeight="1">
      <c r="A62" s="35" t="s">
        <v>48</v>
      </c>
      <c r="B62" s="29"/>
      <c r="C62" s="30">
        <v>10</v>
      </c>
      <c r="D62" s="30">
        <v>40</v>
      </c>
      <c r="E62" s="30">
        <v>34</v>
      </c>
      <c r="F62" s="31"/>
      <c r="G62" s="31"/>
      <c r="H62" s="130">
        <v>0.025</v>
      </c>
      <c r="I62" s="130">
        <v>0.097</v>
      </c>
      <c r="J62" s="130">
        <v>0.08245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10</v>
      </c>
      <c r="D64" s="38">
        <v>42</v>
      </c>
      <c r="E64" s="38">
        <v>36</v>
      </c>
      <c r="F64" s="39">
        <f>IF(D64&gt;0,100*E64/D64,0)</f>
        <v>85.71428571428571</v>
      </c>
      <c r="G64" s="40"/>
      <c r="H64" s="131">
        <v>0.025</v>
      </c>
      <c r="I64" s="132">
        <v>0.10540000000000001</v>
      </c>
      <c r="J64" s="132">
        <v>0.09045</v>
      </c>
      <c r="K64" s="41">
        <f>IF(I64&gt;0,100*J64/I64,0)</f>
        <v>85.81593927893738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199</v>
      </c>
      <c r="D66" s="38">
        <v>205</v>
      </c>
      <c r="E66" s="38">
        <v>164</v>
      </c>
      <c r="F66" s="39">
        <f>IF(D66&gt;0,100*E66/D66,0)</f>
        <v>80</v>
      </c>
      <c r="G66" s="40"/>
      <c r="H66" s="124">
        <v>0.702</v>
      </c>
      <c r="I66" s="125">
        <v>0.564</v>
      </c>
      <c r="J66" s="125">
        <v>0.564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11300</v>
      </c>
      <c r="D68" s="30">
        <v>11700</v>
      </c>
      <c r="E68" s="30">
        <v>11700</v>
      </c>
      <c r="F68" s="31"/>
      <c r="G68" s="31"/>
      <c r="H68" s="123">
        <v>10</v>
      </c>
      <c r="I68" s="123">
        <v>19.7</v>
      </c>
      <c r="J68" s="123">
        <v>19.7</v>
      </c>
      <c r="K68" s="32"/>
    </row>
    <row r="69" spans="1:11" s="33" customFormat="1" ht="11.25" customHeight="1">
      <c r="A69" s="35" t="s">
        <v>53</v>
      </c>
      <c r="B69" s="29"/>
      <c r="C69" s="30">
        <v>2150</v>
      </c>
      <c r="D69" s="30">
        <v>2300</v>
      </c>
      <c r="E69" s="30">
        <v>2300</v>
      </c>
      <c r="F69" s="31"/>
      <c r="G69" s="31"/>
      <c r="H69" s="123">
        <v>2.8</v>
      </c>
      <c r="I69" s="123">
        <v>2.1</v>
      </c>
      <c r="J69" s="123">
        <v>2.1</v>
      </c>
      <c r="K69" s="32"/>
    </row>
    <row r="70" spans="1:11" s="42" customFormat="1" ht="11.25" customHeight="1">
      <c r="A70" s="36" t="s">
        <v>54</v>
      </c>
      <c r="B70" s="37"/>
      <c r="C70" s="38">
        <v>13450</v>
      </c>
      <c r="D70" s="38">
        <v>14000</v>
      </c>
      <c r="E70" s="38">
        <v>14000</v>
      </c>
      <c r="F70" s="39">
        <f>IF(D70&gt;0,100*E70/D70,0)</f>
        <v>100</v>
      </c>
      <c r="G70" s="40"/>
      <c r="H70" s="124">
        <v>12.8</v>
      </c>
      <c r="I70" s="125">
        <v>21.8</v>
      </c>
      <c r="J70" s="125">
        <v>21.8</v>
      </c>
      <c r="K70" s="41">
        <f>IF(I70&gt;0,100*J70/I70,0)</f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2</v>
      </c>
      <c r="E72" s="30">
        <v>2</v>
      </c>
      <c r="F72" s="31"/>
      <c r="G72" s="31"/>
      <c r="H72" s="123">
        <v>0</v>
      </c>
      <c r="I72" s="130">
        <v>0.002</v>
      </c>
      <c r="J72" s="130">
        <v>0.002</v>
      </c>
      <c r="K72" s="32"/>
    </row>
    <row r="73" spans="1:11" s="33" customFormat="1" ht="11.25" customHeight="1">
      <c r="A73" s="35" t="s">
        <v>56</v>
      </c>
      <c r="B73" s="29"/>
      <c r="C73" s="30">
        <v>13250</v>
      </c>
      <c r="D73" s="30">
        <v>13931</v>
      </c>
      <c r="E73" s="30">
        <v>14100</v>
      </c>
      <c r="F73" s="31"/>
      <c r="G73" s="31"/>
      <c r="H73" s="123">
        <v>43.1</v>
      </c>
      <c r="I73" s="123">
        <v>48.735</v>
      </c>
      <c r="J73" s="123">
        <v>49</v>
      </c>
      <c r="K73" s="32"/>
    </row>
    <row r="74" spans="1:11" s="33" customFormat="1" ht="11.25" customHeight="1">
      <c r="A74" s="35" t="s">
        <v>57</v>
      </c>
      <c r="B74" s="29"/>
      <c r="C74" s="30">
        <v>1690</v>
      </c>
      <c r="D74" s="30">
        <v>2132</v>
      </c>
      <c r="E74" s="30">
        <v>2110</v>
      </c>
      <c r="F74" s="31"/>
      <c r="G74" s="31"/>
      <c r="H74" s="123">
        <v>0.845</v>
      </c>
      <c r="I74" s="123">
        <v>3.411</v>
      </c>
      <c r="J74" s="123">
        <v>3.376</v>
      </c>
      <c r="K74" s="32"/>
    </row>
    <row r="75" spans="1:11" s="33" customFormat="1" ht="11.25" customHeight="1">
      <c r="A75" s="35" t="s">
        <v>58</v>
      </c>
      <c r="B75" s="29"/>
      <c r="C75" s="30">
        <v>700</v>
      </c>
      <c r="D75" s="30">
        <v>602</v>
      </c>
      <c r="E75" s="30">
        <v>587</v>
      </c>
      <c r="F75" s="31"/>
      <c r="G75" s="31"/>
      <c r="H75" s="123">
        <v>0.98</v>
      </c>
      <c r="I75" s="123">
        <v>0.93</v>
      </c>
      <c r="J75" s="123">
        <v>1.398</v>
      </c>
      <c r="K75" s="32"/>
    </row>
    <row r="76" spans="1:11" s="33" customFormat="1" ht="11.25" customHeight="1">
      <c r="A76" s="35" t="s">
        <v>59</v>
      </c>
      <c r="B76" s="29"/>
      <c r="C76" s="30">
        <v>4927</v>
      </c>
      <c r="D76" s="30">
        <v>5620</v>
      </c>
      <c r="E76" s="30">
        <v>5900</v>
      </c>
      <c r="F76" s="31"/>
      <c r="G76" s="31"/>
      <c r="H76" s="123">
        <v>5.666</v>
      </c>
      <c r="I76" s="123">
        <v>22.098</v>
      </c>
      <c r="J76" s="123">
        <v>15.93</v>
      </c>
      <c r="K76" s="32"/>
    </row>
    <row r="77" spans="1:11" s="33" customFormat="1" ht="11.25" customHeight="1">
      <c r="A77" s="35" t="s">
        <v>60</v>
      </c>
      <c r="B77" s="29"/>
      <c r="C77" s="30">
        <v>333.76</v>
      </c>
      <c r="D77" s="30">
        <v>389</v>
      </c>
      <c r="E77" s="30">
        <v>393</v>
      </c>
      <c r="F77" s="31"/>
      <c r="G77" s="31"/>
      <c r="H77" s="123">
        <v>0.045</v>
      </c>
      <c r="I77" s="123">
        <v>0.795</v>
      </c>
      <c r="J77" s="123">
        <v>0.803</v>
      </c>
      <c r="K77" s="32"/>
    </row>
    <row r="78" spans="1:11" s="33" customFormat="1" ht="11.25" customHeight="1">
      <c r="A78" s="35" t="s">
        <v>61</v>
      </c>
      <c r="B78" s="29"/>
      <c r="C78" s="30">
        <v>1892</v>
      </c>
      <c r="D78" s="30">
        <v>1651</v>
      </c>
      <c r="E78" s="30">
        <v>1651</v>
      </c>
      <c r="F78" s="31"/>
      <c r="G78" s="31"/>
      <c r="H78" s="123">
        <v>2.611</v>
      </c>
      <c r="I78" s="123">
        <v>3.698</v>
      </c>
      <c r="J78" s="123">
        <v>3.96</v>
      </c>
      <c r="K78" s="32"/>
    </row>
    <row r="79" spans="1:11" s="33" customFormat="1" ht="11.25" customHeight="1">
      <c r="A79" s="35" t="s">
        <v>62</v>
      </c>
      <c r="B79" s="29"/>
      <c r="C79" s="30">
        <v>12425</v>
      </c>
      <c r="D79" s="30">
        <v>13050</v>
      </c>
      <c r="E79" s="30">
        <v>13250</v>
      </c>
      <c r="F79" s="31"/>
      <c r="G79" s="31"/>
      <c r="H79" s="123">
        <v>16.236</v>
      </c>
      <c r="I79" s="123">
        <v>34.253</v>
      </c>
      <c r="J79" s="123">
        <v>37.375</v>
      </c>
      <c r="K79" s="32"/>
    </row>
    <row r="80" spans="1:11" s="42" customFormat="1" ht="11.25" customHeight="1">
      <c r="A80" s="43" t="s">
        <v>63</v>
      </c>
      <c r="B80" s="37"/>
      <c r="C80" s="38">
        <v>35219.76</v>
      </c>
      <c r="D80" s="38">
        <v>37377</v>
      </c>
      <c r="E80" s="38">
        <v>37993</v>
      </c>
      <c r="F80" s="39">
        <f>IF(D80&gt;0,100*E80/D80,0)</f>
        <v>101.64807234395484</v>
      </c>
      <c r="G80" s="40"/>
      <c r="H80" s="124">
        <v>69.48299999999999</v>
      </c>
      <c r="I80" s="125">
        <v>113.922</v>
      </c>
      <c r="J80" s="125">
        <v>111.844</v>
      </c>
      <c r="K80" s="41">
        <f>IF(I80&gt;0,100*J80/I80,0)</f>
        <v>98.17594494478678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118520.76</v>
      </c>
      <c r="D86" s="30">
        <v>140867</v>
      </c>
      <c r="E86" s="30">
        <v>141294</v>
      </c>
      <c r="F86" s="31">
        <f>IF(D86&gt;0,100*E86/D86,0)</f>
        <v>100.30312280377944</v>
      </c>
      <c r="G86" s="31"/>
      <c r="H86" s="123">
        <v>209.045</v>
      </c>
      <c r="I86" s="123">
        <v>393.58629999999994</v>
      </c>
      <c r="J86" s="123">
        <v>373.8585711538461</v>
      </c>
      <c r="K86" s="32">
        <f>IF(I86&gt;0,100*J86/I86,0)</f>
        <v>94.98769930605974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118520.76</v>
      </c>
      <c r="D89" s="53">
        <v>140867</v>
      </c>
      <c r="E89" s="53">
        <v>141294</v>
      </c>
      <c r="F89" s="54">
        <f>IF(D89&gt;0,100*E89/D89,0)</f>
        <v>100.30312280377944</v>
      </c>
      <c r="G89" s="40"/>
      <c r="H89" s="128">
        <v>209.045</v>
      </c>
      <c r="I89" s="129">
        <v>393.58629999999994</v>
      </c>
      <c r="J89" s="129">
        <v>373.8585711538461</v>
      </c>
      <c r="K89" s="54">
        <f>IF(I89&gt;0,100*J89/I89,0)</f>
        <v>94.98769930605974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7"/>
  <sheetViews>
    <sheetView workbookViewId="0" topLeftCell="A1">
      <selection activeCell="C84" sqref="C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2220</v>
      </c>
      <c r="D24" s="38">
        <v>2102</v>
      </c>
      <c r="E24" s="38">
        <v>2102</v>
      </c>
      <c r="F24" s="39">
        <f>IF(D24&gt;0,100*E24/D24,0)</f>
        <v>100</v>
      </c>
      <c r="G24" s="40"/>
      <c r="H24" s="124">
        <v>15.647</v>
      </c>
      <c r="I24" s="125">
        <v>8.441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3888</v>
      </c>
      <c r="D28" s="30">
        <v>5450</v>
      </c>
      <c r="E28" s="30">
        <v>5450</v>
      </c>
      <c r="F28" s="31"/>
      <c r="G28" s="31"/>
      <c r="H28" s="123">
        <v>23.406</v>
      </c>
      <c r="I28" s="123">
        <v>26.978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94</v>
      </c>
      <c r="D29" s="30">
        <v>48</v>
      </c>
      <c r="E29" s="30">
        <v>48</v>
      </c>
      <c r="F29" s="31"/>
      <c r="G29" s="31"/>
      <c r="H29" s="123">
        <v>0.451</v>
      </c>
      <c r="I29" s="123">
        <v>0.254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3500</v>
      </c>
      <c r="D30" s="30">
        <v>3122</v>
      </c>
      <c r="E30" s="30">
        <v>3100</v>
      </c>
      <c r="F30" s="31"/>
      <c r="G30" s="31"/>
      <c r="H30" s="123">
        <v>13.68</v>
      </c>
      <c r="I30" s="123">
        <v>15.61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7482</v>
      </c>
      <c r="D31" s="38">
        <v>8620</v>
      </c>
      <c r="E31" s="38">
        <v>8598</v>
      </c>
      <c r="F31" s="39">
        <f>IF(D31&gt;0,100*E31/D31,0)</f>
        <v>99.74477958236659</v>
      </c>
      <c r="G31" s="40"/>
      <c r="H31" s="124">
        <v>37.537</v>
      </c>
      <c r="I31" s="125">
        <v>42.842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937</v>
      </c>
      <c r="D34" s="30">
        <v>938</v>
      </c>
      <c r="E34" s="30">
        <v>938</v>
      </c>
      <c r="F34" s="31"/>
      <c r="G34" s="31"/>
      <c r="H34" s="123">
        <v>5.372</v>
      </c>
      <c r="I34" s="123">
        <v>5.63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30</v>
      </c>
      <c r="D35" s="30">
        <v>30</v>
      </c>
      <c r="E35" s="30">
        <v>25</v>
      </c>
      <c r="F35" s="31"/>
      <c r="G35" s="31"/>
      <c r="H35" s="123">
        <v>0.185</v>
      </c>
      <c r="I35" s="123">
        <v>0.22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19920</v>
      </c>
      <c r="D36" s="30">
        <v>19918</v>
      </c>
      <c r="E36" s="30">
        <v>19919</v>
      </c>
      <c r="F36" s="31"/>
      <c r="G36" s="31"/>
      <c r="H36" s="123">
        <v>126.292</v>
      </c>
      <c r="I36" s="123">
        <v>132.033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20887</v>
      </c>
      <c r="D37" s="38">
        <v>20886</v>
      </c>
      <c r="E37" s="38">
        <v>20882</v>
      </c>
      <c r="F37" s="39">
        <f>IF(D37&gt;0,100*E37/D37,0)</f>
        <v>99.98084841520635</v>
      </c>
      <c r="G37" s="40"/>
      <c r="H37" s="124">
        <v>131.849</v>
      </c>
      <c r="I37" s="125">
        <v>137.88299999999998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55</v>
      </c>
      <c r="D39" s="38">
        <v>32</v>
      </c>
      <c r="E39" s="38">
        <v>26</v>
      </c>
      <c r="F39" s="39">
        <f>IF(D39&gt;0,100*E39/D39,0)</f>
        <v>81.25</v>
      </c>
      <c r="G39" s="40"/>
      <c r="H39" s="124">
        <v>0.098</v>
      </c>
      <c r="I39" s="125">
        <v>0.093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5</v>
      </c>
      <c r="E52" s="38">
        <v>5</v>
      </c>
      <c r="F52" s="39">
        <f>IF(D52&gt;0,100*E52/D52,0)</f>
        <v>100</v>
      </c>
      <c r="G52" s="40"/>
      <c r="H52" s="124">
        <v>0.007</v>
      </c>
      <c r="I52" s="125">
        <v>0.035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143</v>
      </c>
      <c r="D54" s="30">
        <v>138</v>
      </c>
      <c r="E54" s="30">
        <v>140</v>
      </c>
      <c r="F54" s="31"/>
      <c r="G54" s="31"/>
      <c r="H54" s="123">
        <v>0.93</v>
      </c>
      <c r="I54" s="123">
        <v>0.883</v>
      </c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143</v>
      </c>
      <c r="D59" s="38">
        <v>138</v>
      </c>
      <c r="E59" s="38">
        <v>140</v>
      </c>
      <c r="F59" s="39">
        <f>IF(D59&gt;0,100*E59/D59,0)</f>
        <v>101.44927536231884</v>
      </c>
      <c r="G59" s="40"/>
      <c r="H59" s="124">
        <v>0.93</v>
      </c>
      <c r="I59" s="125">
        <v>0.883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260</v>
      </c>
      <c r="D61" s="30">
        <v>270</v>
      </c>
      <c r="E61" s="30">
        <v>270</v>
      </c>
      <c r="F61" s="31"/>
      <c r="G61" s="31"/>
      <c r="H61" s="123">
        <v>1.1</v>
      </c>
      <c r="I61" s="123">
        <v>0.9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152</v>
      </c>
      <c r="D62" s="30">
        <v>153</v>
      </c>
      <c r="E62" s="30">
        <v>153</v>
      </c>
      <c r="F62" s="31"/>
      <c r="G62" s="31"/>
      <c r="H62" s="123">
        <v>1.17</v>
      </c>
      <c r="I62" s="123">
        <v>1.13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14564</v>
      </c>
      <c r="D63" s="30">
        <v>14564</v>
      </c>
      <c r="E63" s="30">
        <v>14348</v>
      </c>
      <c r="F63" s="31"/>
      <c r="G63" s="31"/>
      <c r="H63" s="123">
        <v>126.881568</v>
      </c>
      <c r="I63" s="123">
        <v>114.5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14976</v>
      </c>
      <c r="D64" s="38">
        <v>14987</v>
      </c>
      <c r="E64" s="38">
        <v>14771</v>
      </c>
      <c r="F64" s="39">
        <f>IF(D64&gt;0,100*E64/D64,0)</f>
        <v>98.5587509174618</v>
      </c>
      <c r="G64" s="40"/>
      <c r="H64" s="124">
        <v>129.151568</v>
      </c>
      <c r="I64" s="125">
        <v>116.53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441</v>
      </c>
      <c r="D66" s="38">
        <v>443</v>
      </c>
      <c r="E66" s="38">
        <v>443</v>
      </c>
      <c r="F66" s="39">
        <f>IF(D66&gt;0,100*E66/D66,0)</f>
        <v>100</v>
      </c>
      <c r="G66" s="40"/>
      <c r="H66" s="124">
        <v>1.841</v>
      </c>
      <c r="I66" s="125">
        <v>2.19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22000</v>
      </c>
      <c r="D68" s="30">
        <v>20520</v>
      </c>
      <c r="E68" s="30">
        <v>20500</v>
      </c>
      <c r="F68" s="31"/>
      <c r="G68" s="31"/>
      <c r="H68" s="123">
        <v>166.3</v>
      </c>
      <c r="I68" s="123">
        <v>157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6000</v>
      </c>
      <c r="D69" s="30">
        <v>5710</v>
      </c>
      <c r="E69" s="30">
        <v>5700</v>
      </c>
      <c r="F69" s="31"/>
      <c r="G69" s="31"/>
      <c r="H69" s="123">
        <v>44</v>
      </c>
      <c r="I69" s="123">
        <v>43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28000</v>
      </c>
      <c r="D70" s="38">
        <v>26230</v>
      </c>
      <c r="E70" s="38">
        <v>26200</v>
      </c>
      <c r="F70" s="39">
        <f>IF(D70&gt;0,100*E70/D70,0)</f>
        <v>99.88562714449104</v>
      </c>
      <c r="G70" s="40"/>
      <c r="H70" s="124">
        <v>210.3</v>
      </c>
      <c r="I70" s="125">
        <v>200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2815</v>
      </c>
      <c r="D73" s="30">
        <v>2800</v>
      </c>
      <c r="E73" s="30">
        <v>2800</v>
      </c>
      <c r="F73" s="31"/>
      <c r="G73" s="31"/>
      <c r="H73" s="123">
        <v>22.575</v>
      </c>
      <c r="I73" s="123">
        <v>22.725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26</v>
      </c>
      <c r="D76" s="30">
        <v>25</v>
      </c>
      <c r="E76" s="30">
        <v>25</v>
      </c>
      <c r="F76" s="31"/>
      <c r="G76" s="31"/>
      <c r="H76" s="123">
        <v>0.23</v>
      </c>
      <c r="I76" s="123">
        <v>0.209</v>
      </c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36571</v>
      </c>
      <c r="D79" s="30">
        <v>36966</v>
      </c>
      <c r="E79" s="30">
        <v>36975</v>
      </c>
      <c r="F79" s="31"/>
      <c r="G79" s="31"/>
      <c r="H79" s="123">
        <v>330.968</v>
      </c>
      <c r="I79" s="123">
        <v>319.636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39412</v>
      </c>
      <c r="D80" s="38">
        <v>39791</v>
      </c>
      <c r="E80" s="38">
        <v>39800</v>
      </c>
      <c r="F80" s="39">
        <f>IF(D80&gt;0,100*E80/D80,0)</f>
        <v>100.02261817999045</v>
      </c>
      <c r="G80" s="40"/>
      <c r="H80" s="124">
        <v>353.773</v>
      </c>
      <c r="I80" s="125">
        <v>342.57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113617</v>
      </c>
      <c r="D86" s="30">
        <v>113234</v>
      </c>
      <c r="E86" s="30">
        <v>112967</v>
      </c>
      <c r="F86" s="31">
        <f>IF(D86&gt;0,100*E86/D86,0)</f>
        <v>99.7642050974089</v>
      </c>
      <c r="G86" s="31"/>
      <c r="H86" s="123">
        <v>881.1335680000001</v>
      </c>
      <c r="I86" s="123">
        <v>851.4670000000001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113617</v>
      </c>
      <c r="D89" s="53">
        <v>113234</v>
      </c>
      <c r="E89" s="53">
        <v>112967</v>
      </c>
      <c r="F89" s="54">
        <f>IF(D89&gt;0,100*E89/D89,0)</f>
        <v>99.7642050974089</v>
      </c>
      <c r="G89" s="40"/>
      <c r="H89" s="128">
        <v>881.1335680000001</v>
      </c>
      <c r="I89" s="129">
        <v>851.4670000000001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7"/>
  <sheetViews>
    <sheetView workbookViewId="0" topLeftCell="A52">
      <selection activeCell="J79" sqref="J7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948</v>
      </c>
      <c r="D19" s="30">
        <v>1338</v>
      </c>
      <c r="E19" s="30">
        <v>900</v>
      </c>
      <c r="F19" s="31"/>
      <c r="G19" s="31"/>
      <c r="H19" s="123">
        <v>2.655</v>
      </c>
      <c r="I19" s="123">
        <v>3.076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948</v>
      </c>
      <c r="D22" s="38">
        <v>1338</v>
      </c>
      <c r="E22" s="38">
        <v>900</v>
      </c>
      <c r="F22" s="39">
        <f>IF(D22&gt;0,100*E22/D22,0)</f>
        <v>67.26457399103138</v>
      </c>
      <c r="G22" s="40"/>
      <c r="H22" s="124">
        <v>2.655</v>
      </c>
      <c r="I22" s="125">
        <v>3.076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1721</v>
      </c>
      <c r="D24" s="38">
        <v>1307</v>
      </c>
      <c r="E24" s="38">
        <v>1300</v>
      </c>
      <c r="F24" s="39">
        <f>IF(D24&gt;0,100*E24/D24,0)</f>
        <v>99.46442234123948</v>
      </c>
      <c r="G24" s="40"/>
      <c r="H24" s="124">
        <v>3.957</v>
      </c>
      <c r="I24" s="125">
        <v>3.552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30</v>
      </c>
      <c r="D26" s="38">
        <v>30</v>
      </c>
      <c r="E26" s="38">
        <v>25</v>
      </c>
      <c r="F26" s="39">
        <f>IF(D26&gt;0,100*E26/D26,0)</f>
        <v>83.33333333333333</v>
      </c>
      <c r="G26" s="40"/>
      <c r="H26" s="124">
        <v>0.075</v>
      </c>
      <c r="I26" s="125">
        <v>0.08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>
        <v>2</v>
      </c>
      <c r="E28" s="30">
        <v>2</v>
      </c>
      <c r="F28" s="31"/>
      <c r="G28" s="31"/>
      <c r="H28" s="130">
        <v>0.032</v>
      </c>
      <c r="I28" s="130">
        <v>0.004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1</v>
      </c>
      <c r="E29" s="30">
        <v>1</v>
      </c>
      <c r="F29" s="31"/>
      <c r="G29" s="31"/>
      <c r="H29" s="130">
        <v>0.001</v>
      </c>
      <c r="I29" s="130">
        <v>0.002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228</v>
      </c>
      <c r="D30" s="30">
        <v>435</v>
      </c>
      <c r="E30" s="30">
        <v>435</v>
      </c>
      <c r="F30" s="31"/>
      <c r="G30" s="31"/>
      <c r="H30" s="130">
        <v>0.626</v>
      </c>
      <c r="I30" s="130">
        <v>1.218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238</v>
      </c>
      <c r="D31" s="38">
        <v>438</v>
      </c>
      <c r="E31" s="38">
        <v>438</v>
      </c>
      <c r="F31" s="39">
        <f>IF(D31&gt;0,100*E31/D31,0)</f>
        <v>100</v>
      </c>
      <c r="G31" s="40"/>
      <c r="H31" s="131">
        <v>0.659</v>
      </c>
      <c r="I31" s="132">
        <v>1.224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70</v>
      </c>
      <c r="E33" s="30">
        <v>77</v>
      </c>
      <c r="F33" s="31"/>
      <c r="G33" s="31"/>
      <c r="H33" s="123">
        <v>0.034</v>
      </c>
      <c r="I33" s="123">
        <v>0.096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94</v>
      </c>
      <c r="D34" s="30">
        <v>244</v>
      </c>
      <c r="E34" s="30">
        <v>134</v>
      </c>
      <c r="F34" s="31"/>
      <c r="G34" s="31"/>
      <c r="H34" s="123">
        <v>0.193</v>
      </c>
      <c r="I34" s="123">
        <v>0.364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17</v>
      </c>
      <c r="E35" s="30">
        <v>15</v>
      </c>
      <c r="F35" s="31"/>
      <c r="G35" s="31"/>
      <c r="H35" s="130">
        <v>0.018</v>
      </c>
      <c r="I35" s="130">
        <v>0.017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3</v>
      </c>
      <c r="E36" s="30"/>
      <c r="F36" s="31"/>
      <c r="G36" s="31"/>
      <c r="H36" s="130">
        <v>0.014</v>
      </c>
      <c r="I36" s="130">
        <v>0.004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145</v>
      </c>
      <c r="D37" s="38">
        <v>334</v>
      </c>
      <c r="E37" s="38">
        <v>226</v>
      </c>
      <c r="F37" s="39">
        <f>IF(D37&gt;0,100*E37/D37,0)</f>
        <v>67.66467065868264</v>
      </c>
      <c r="G37" s="40"/>
      <c r="H37" s="124">
        <v>0.259</v>
      </c>
      <c r="I37" s="125">
        <v>0.481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2110</v>
      </c>
      <c r="D39" s="38">
        <v>2263</v>
      </c>
      <c r="E39" s="38">
        <v>1974</v>
      </c>
      <c r="F39" s="39">
        <f>IF(D39&gt;0,100*E39/D39,0)</f>
        <v>87.22934158197083</v>
      </c>
      <c r="G39" s="40"/>
      <c r="H39" s="124">
        <v>1.48</v>
      </c>
      <c r="I39" s="125">
        <v>1.94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>
        <v>9</v>
      </c>
      <c r="E41" s="30">
        <v>9</v>
      </c>
      <c r="F41" s="31"/>
      <c r="G41" s="31"/>
      <c r="H41" s="123"/>
      <c r="I41" s="123">
        <v>0.009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585</v>
      </c>
      <c r="D42" s="30">
        <v>455</v>
      </c>
      <c r="E42" s="30">
        <v>500</v>
      </c>
      <c r="F42" s="31"/>
      <c r="G42" s="31"/>
      <c r="H42" s="123">
        <v>1.463</v>
      </c>
      <c r="I42" s="123">
        <v>1.138</v>
      </c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92</v>
      </c>
      <c r="D48" s="30">
        <v>90</v>
      </c>
      <c r="E48" s="30"/>
      <c r="F48" s="31"/>
      <c r="G48" s="31"/>
      <c r="H48" s="123">
        <v>0.179</v>
      </c>
      <c r="I48" s="123">
        <v>0.263</v>
      </c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677</v>
      </c>
      <c r="D50" s="38">
        <v>554</v>
      </c>
      <c r="E50" s="38">
        <v>509</v>
      </c>
      <c r="F50" s="39">
        <f>IF(D50&gt;0,100*E50/D50,0)</f>
        <v>91.87725631768953</v>
      </c>
      <c r="G50" s="40"/>
      <c r="H50" s="124">
        <v>1.6420000000000001</v>
      </c>
      <c r="I50" s="125">
        <v>1.41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5</v>
      </c>
      <c r="E52" s="38">
        <v>5</v>
      </c>
      <c r="F52" s="39">
        <f>IF(D52&gt;0,100*E52/D52,0)</f>
        <v>100</v>
      </c>
      <c r="G52" s="40"/>
      <c r="H52" s="131">
        <v>0.0015</v>
      </c>
      <c r="I52" s="132">
        <v>0.006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25</v>
      </c>
      <c r="D54" s="30">
        <v>20</v>
      </c>
      <c r="E54" s="30">
        <v>20</v>
      </c>
      <c r="F54" s="31"/>
      <c r="G54" s="31"/>
      <c r="H54" s="123">
        <v>0.029</v>
      </c>
      <c r="I54" s="123">
        <v>0.026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32</v>
      </c>
      <c r="D55" s="30">
        <v>29</v>
      </c>
      <c r="E55" s="30">
        <v>30</v>
      </c>
      <c r="F55" s="31"/>
      <c r="G55" s="31"/>
      <c r="H55" s="123">
        <v>0.026</v>
      </c>
      <c r="I55" s="123">
        <v>0.032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>
        <v>64</v>
      </c>
      <c r="E57" s="30">
        <v>64</v>
      </c>
      <c r="F57" s="31"/>
      <c r="G57" s="31"/>
      <c r="H57" s="123"/>
      <c r="I57" s="123">
        <v>0.1152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13</v>
      </c>
      <c r="D58" s="30">
        <v>73</v>
      </c>
      <c r="E58" s="30">
        <v>72</v>
      </c>
      <c r="F58" s="31"/>
      <c r="G58" s="31"/>
      <c r="H58" s="123">
        <v>0.01</v>
      </c>
      <c r="I58" s="123">
        <v>0.061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70</v>
      </c>
      <c r="D59" s="38">
        <v>186</v>
      </c>
      <c r="E59" s="38">
        <v>186</v>
      </c>
      <c r="F59" s="39">
        <f>IF(D59&gt;0,100*E59/D59,0)</f>
        <v>100</v>
      </c>
      <c r="G59" s="40"/>
      <c r="H59" s="124">
        <v>0.065</v>
      </c>
      <c r="I59" s="125">
        <v>0.2342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60</v>
      </c>
      <c r="D61" s="30">
        <v>30</v>
      </c>
      <c r="E61" s="30">
        <v>30</v>
      </c>
      <c r="F61" s="31"/>
      <c r="G61" s="31"/>
      <c r="H61" s="130">
        <v>0.12</v>
      </c>
      <c r="I61" s="130">
        <v>0.075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30">
        <v>0.001</v>
      </c>
      <c r="I62" s="130">
        <v>0.002</v>
      </c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62</v>
      </c>
      <c r="D64" s="38">
        <v>32</v>
      </c>
      <c r="E64" s="38">
        <v>30</v>
      </c>
      <c r="F64" s="39">
        <f>IF(D64&gt;0,100*E64/D64,0)</f>
        <v>93.75</v>
      </c>
      <c r="G64" s="40"/>
      <c r="H64" s="131">
        <v>0.121</v>
      </c>
      <c r="I64" s="132">
        <v>0.077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33</v>
      </c>
      <c r="D66" s="38">
        <v>16</v>
      </c>
      <c r="E66" s="38">
        <v>16</v>
      </c>
      <c r="F66" s="39">
        <f>IF(D66&gt;0,100*E66/D66,0)</f>
        <v>100</v>
      </c>
      <c r="G66" s="40"/>
      <c r="H66" s="124">
        <v>0.041</v>
      </c>
      <c r="I66" s="125">
        <v>0.019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2000</v>
      </c>
      <c r="D68" s="30">
        <v>960</v>
      </c>
      <c r="E68" s="30">
        <v>2000</v>
      </c>
      <c r="F68" s="31"/>
      <c r="G68" s="31"/>
      <c r="H68" s="123">
        <v>1</v>
      </c>
      <c r="I68" s="123">
        <v>0.56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45</v>
      </c>
      <c r="D69" s="30">
        <v>50</v>
      </c>
      <c r="E69" s="30">
        <v>50</v>
      </c>
      <c r="F69" s="31"/>
      <c r="G69" s="31"/>
      <c r="H69" s="123">
        <v>0.02</v>
      </c>
      <c r="I69" s="123">
        <v>0.03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2045</v>
      </c>
      <c r="D70" s="38">
        <v>1010</v>
      </c>
      <c r="E70" s="38">
        <v>2050</v>
      </c>
      <c r="F70" s="39">
        <f>IF(D70&gt;0,100*E70/D70,0)</f>
        <v>202.97029702970298</v>
      </c>
      <c r="G70" s="40"/>
      <c r="H70" s="124">
        <v>1.02</v>
      </c>
      <c r="I70" s="125">
        <v>0.59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2</v>
      </c>
      <c r="E72" s="30">
        <v>2</v>
      </c>
      <c r="F72" s="31"/>
      <c r="G72" s="31"/>
      <c r="H72" s="123">
        <v>3.3328</v>
      </c>
      <c r="I72" s="130">
        <v>0.002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2295</v>
      </c>
      <c r="D73" s="30">
        <v>1825</v>
      </c>
      <c r="E73" s="30">
        <v>1500</v>
      </c>
      <c r="F73" s="31"/>
      <c r="G73" s="31"/>
      <c r="H73" s="123">
        <v>1.9</v>
      </c>
      <c r="I73" s="123">
        <v>1.625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3914</v>
      </c>
      <c r="D74" s="30">
        <v>2593</v>
      </c>
      <c r="E74" s="30">
        <v>2585</v>
      </c>
      <c r="F74" s="31"/>
      <c r="G74" s="31"/>
      <c r="H74" s="123">
        <v>1.175</v>
      </c>
      <c r="I74" s="123">
        <v>3.117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261</v>
      </c>
      <c r="D75" s="30">
        <v>313</v>
      </c>
      <c r="E75" s="30">
        <v>366</v>
      </c>
      <c r="F75" s="31"/>
      <c r="G75" s="31"/>
      <c r="H75" s="123">
        <v>0.261</v>
      </c>
      <c r="I75" s="123">
        <v>0.531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227</v>
      </c>
      <c r="D76" s="30">
        <v>183</v>
      </c>
      <c r="E76" s="30">
        <v>205</v>
      </c>
      <c r="F76" s="31"/>
      <c r="G76" s="31"/>
      <c r="H76" s="123">
        <v>0.114</v>
      </c>
      <c r="I76" s="123">
        <v>0.092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456.03</v>
      </c>
      <c r="D77" s="30">
        <v>519</v>
      </c>
      <c r="E77" s="30">
        <v>181</v>
      </c>
      <c r="F77" s="31"/>
      <c r="G77" s="31"/>
      <c r="H77" s="123">
        <v>0.570432</v>
      </c>
      <c r="I77" s="123">
        <v>0.658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3258</v>
      </c>
      <c r="D78" s="30">
        <v>1583</v>
      </c>
      <c r="E78" s="30">
        <v>1900</v>
      </c>
      <c r="F78" s="31"/>
      <c r="G78" s="31"/>
      <c r="H78" s="123">
        <v>4.724</v>
      </c>
      <c r="I78" s="123">
        <v>3.166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5575</v>
      </c>
      <c r="D79" s="30">
        <v>3875</v>
      </c>
      <c r="E79" s="30">
        <v>4000</v>
      </c>
      <c r="F79" s="31"/>
      <c r="G79" s="31"/>
      <c r="H79" s="123">
        <v>3.151</v>
      </c>
      <c r="I79" s="123">
        <v>6.203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15994.03</v>
      </c>
      <c r="D80" s="38">
        <v>10893</v>
      </c>
      <c r="E80" s="38">
        <v>10739</v>
      </c>
      <c r="F80" s="39">
        <f>IF(D80&gt;0,100*E80/D80,0)</f>
        <v>98.5862480492059</v>
      </c>
      <c r="G80" s="40"/>
      <c r="H80" s="124">
        <v>15.228232</v>
      </c>
      <c r="I80" s="125">
        <v>15.393999999999998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10</v>
      </c>
      <c r="D82" s="30">
        <v>9</v>
      </c>
      <c r="E82" s="30">
        <v>9</v>
      </c>
      <c r="F82" s="31"/>
      <c r="G82" s="31"/>
      <c r="H82" s="123">
        <v>0.01</v>
      </c>
      <c r="I82" s="123">
        <v>0.01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30</v>
      </c>
      <c r="D83" s="30">
        <v>30</v>
      </c>
      <c r="E83" s="30">
        <v>30</v>
      </c>
      <c r="F83" s="31"/>
      <c r="G83" s="31"/>
      <c r="H83" s="123">
        <v>0.022</v>
      </c>
      <c r="I83" s="123">
        <v>0.022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40</v>
      </c>
      <c r="D84" s="38">
        <v>39</v>
      </c>
      <c r="E84" s="38">
        <v>39</v>
      </c>
      <c r="F84" s="39">
        <f>IF(D84&gt;0,100*E84/D84,0)</f>
        <v>100</v>
      </c>
      <c r="G84" s="40"/>
      <c r="H84" s="124">
        <v>0.032</v>
      </c>
      <c r="I84" s="125">
        <v>0.032</v>
      </c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24114.03</v>
      </c>
      <c r="D86" s="30">
        <v>18445</v>
      </c>
      <c r="E86" s="30">
        <v>18437</v>
      </c>
      <c r="F86" s="31">
        <f>IF(D86&gt;0,100*E86/D86,0)</f>
        <v>99.95662781241529</v>
      </c>
      <c r="G86" s="31"/>
      <c r="H86" s="123">
        <v>27.235732000000002</v>
      </c>
      <c r="I86" s="123">
        <v>28.115199999999998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24114.03</v>
      </c>
      <c r="D89" s="53">
        <v>18445</v>
      </c>
      <c r="E89" s="53">
        <v>18437</v>
      </c>
      <c r="F89" s="54">
        <f>IF(D89&gt;0,100*E89/D89,0)</f>
        <v>99.95662781241529</v>
      </c>
      <c r="G89" s="40"/>
      <c r="H89" s="128">
        <v>27.235732000000002</v>
      </c>
      <c r="I89" s="129">
        <v>28.115199999999998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7"/>
  <sheetViews>
    <sheetView workbookViewId="0" topLeftCell="A62">
      <selection activeCell="H70" sqref="H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46</v>
      </c>
      <c r="D24" s="38">
        <v>25</v>
      </c>
      <c r="E24" s="38">
        <v>50</v>
      </c>
      <c r="F24" s="39">
        <f>IF(D24&gt;0,100*E24/D24,0)</f>
        <v>200</v>
      </c>
      <c r="G24" s="40"/>
      <c r="H24" s="124">
        <v>0.035</v>
      </c>
      <c r="I24" s="125">
        <v>0.02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21</v>
      </c>
      <c r="D28" s="30">
        <v>9</v>
      </c>
      <c r="E28" s="30"/>
      <c r="F28" s="31"/>
      <c r="G28" s="31"/>
      <c r="H28" s="123">
        <v>0.09</v>
      </c>
      <c r="I28" s="123">
        <v>0.024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115</v>
      </c>
      <c r="D29" s="30">
        <v>30</v>
      </c>
      <c r="E29" s="30">
        <v>30</v>
      </c>
      <c r="F29" s="31"/>
      <c r="G29" s="31"/>
      <c r="H29" s="123">
        <v>0.035</v>
      </c>
      <c r="I29" s="123">
        <v>0.021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474</v>
      </c>
      <c r="D30" s="30">
        <v>345</v>
      </c>
      <c r="E30" s="30">
        <v>345</v>
      </c>
      <c r="F30" s="31"/>
      <c r="G30" s="31"/>
      <c r="H30" s="123">
        <v>0.239</v>
      </c>
      <c r="I30" s="123">
        <v>0.347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610</v>
      </c>
      <c r="D31" s="38">
        <v>384</v>
      </c>
      <c r="E31" s="38">
        <v>375</v>
      </c>
      <c r="F31" s="39">
        <f>IF(D31&gt;0,100*E31/D31,0)</f>
        <v>97.65625</v>
      </c>
      <c r="G31" s="40"/>
      <c r="H31" s="124">
        <v>0.364</v>
      </c>
      <c r="I31" s="125">
        <v>0.39199999999999996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24</v>
      </c>
      <c r="D33" s="30">
        <v>26</v>
      </c>
      <c r="E33" s="30">
        <v>30</v>
      </c>
      <c r="F33" s="31"/>
      <c r="G33" s="31"/>
      <c r="H33" s="123">
        <v>0.016</v>
      </c>
      <c r="I33" s="123">
        <v>0.03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4</v>
      </c>
      <c r="E34" s="30">
        <v>4</v>
      </c>
      <c r="F34" s="31"/>
      <c r="G34" s="31"/>
      <c r="H34" s="123">
        <v>0.015</v>
      </c>
      <c r="I34" s="130">
        <v>0.003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28</v>
      </c>
      <c r="D35" s="30">
        <v>12</v>
      </c>
      <c r="E35" s="30">
        <v>10</v>
      </c>
      <c r="F35" s="31"/>
      <c r="G35" s="31"/>
      <c r="H35" s="123">
        <v>0.028</v>
      </c>
      <c r="I35" s="123">
        <v>0.012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4</v>
      </c>
      <c r="E36" s="30">
        <v>4</v>
      </c>
      <c r="F36" s="31"/>
      <c r="G36" s="31"/>
      <c r="H36" s="130">
        <v>0.004</v>
      </c>
      <c r="I36" s="130">
        <v>0.003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65</v>
      </c>
      <c r="D37" s="38">
        <v>46</v>
      </c>
      <c r="E37" s="38">
        <v>48</v>
      </c>
      <c r="F37" s="39">
        <f>IF(D37&gt;0,100*E37/D37,0)</f>
        <v>104.34782608695652</v>
      </c>
      <c r="G37" s="40"/>
      <c r="H37" s="131">
        <v>0.063</v>
      </c>
      <c r="I37" s="132">
        <v>0.048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</v>
      </c>
      <c r="D39" s="38">
        <v>2</v>
      </c>
      <c r="E39" s="38">
        <v>1</v>
      </c>
      <c r="F39" s="39">
        <f>IF(D39&gt;0,100*E39/D39,0)</f>
        <v>50</v>
      </c>
      <c r="G39" s="40"/>
      <c r="H39" s="131">
        <v>0.001</v>
      </c>
      <c r="I39" s="132">
        <v>0.001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2</v>
      </c>
      <c r="E41" s="30">
        <v>3</v>
      </c>
      <c r="F41" s="31"/>
      <c r="G41" s="31"/>
      <c r="H41" s="130">
        <v>0.001</v>
      </c>
      <c r="I41" s="130">
        <v>0.001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360</v>
      </c>
      <c r="D42" s="30">
        <v>145</v>
      </c>
      <c r="E42" s="30">
        <v>150</v>
      </c>
      <c r="F42" s="31"/>
      <c r="G42" s="31"/>
      <c r="H42" s="123">
        <v>0.252</v>
      </c>
      <c r="I42" s="123">
        <v>0.131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118</v>
      </c>
      <c r="D43" s="30">
        <v>60</v>
      </c>
      <c r="E43" s="30">
        <v>60</v>
      </c>
      <c r="F43" s="31"/>
      <c r="G43" s="31"/>
      <c r="H43" s="123">
        <v>0.091</v>
      </c>
      <c r="I43" s="123">
        <v>0.066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300</v>
      </c>
      <c r="D44" s="30">
        <v>167</v>
      </c>
      <c r="E44" s="30">
        <v>170</v>
      </c>
      <c r="F44" s="31"/>
      <c r="G44" s="31"/>
      <c r="H44" s="123">
        <v>0.124</v>
      </c>
      <c r="I44" s="123">
        <v>0.185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1546</v>
      </c>
      <c r="D45" s="30">
        <v>1332</v>
      </c>
      <c r="E45" s="30">
        <v>1400</v>
      </c>
      <c r="F45" s="31"/>
      <c r="G45" s="31"/>
      <c r="H45" s="123">
        <v>0.618</v>
      </c>
      <c r="I45" s="123">
        <v>1.079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31</v>
      </c>
      <c r="D46" s="30">
        <v>16</v>
      </c>
      <c r="E46" s="30">
        <v>20</v>
      </c>
      <c r="F46" s="31"/>
      <c r="G46" s="31"/>
      <c r="H46" s="123">
        <v>0.019</v>
      </c>
      <c r="I46" s="123">
        <v>0.011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438</v>
      </c>
      <c r="D47" s="30">
        <v>109</v>
      </c>
      <c r="E47" s="30">
        <v>100</v>
      </c>
      <c r="F47" s="31"/>
      <c r="G47" s="31"/>
      <c r="H47" s="123">
        <v>0.132</v>
      </c>
      <c r="I47" s="123">
        <v>0.082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4980</v>
      </c>
      <c r="D48" s="30">
        <v>3912</v>
      </c>
      <c r="E48" s="30">
        <v>3870</v>
      </c>
      <c r="F48" s="31"/>
      <c r="G48" s="31"/>
      <c r="H48" s="123">
        <v>3.253</v>
      </c>
      <c r="I48" s="123">
        <v>6.827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98</v>
      </c>
      <c r="D49" s="30">
        <v>100</v>
      </c>
      <c r="E49" s="30">
        <v>100</v>
      </c>
      <c r="F49" s="31"/>
      <c r="G49" s="31"/>
      <c r="H49" s="123">
        <v>0.06</v>
      </c>
      <c r="I49" s="123">
        <v>0.06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7881</v>
      </c>
      <c r="D50" s="38">
        <v>5843</v>
      </c>
      <c r="E50" s="38">
        <v>5873</v>
      </c>
      <c r="F50" s="39">
        <f>IF(D50&gt;0,100*E50/D50,0)</f>
        <v>100.51343487934281</v>
      </c>
      <c r="G50" s="40"/>
      <c r="H50" s="124">
        <v>4.55</v>
      </c>
      <c r="I50" s="125">
        <v>8.442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130</v>
      </c>
      <c r="D52" s="38">
        <v>315</v>
      </c>
      <c r="E52" s="38">
        <v>315</v>
      </c>
      <c r="F52" s="39">
        <f>IF(D52&gt;0,100*E52/D52,0)</f>
        <v>100</v>
      </c>
      <c r="G52" s="40"/>
      <c r="H52" s="124">
        <v>0.08879000000000001</v>
      </c>
      <c r="I52" s="125">
        <v>0.4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8540</v>
      </c>
      <c r="D54" s="30">
        <v>7801</v>
      </c>
      <c r="E54" s="30">
        <v>7700</v>
      </c>
      <c r="F54" s="31"/>
      <c r="G54" s="31"/>
      <c r="H54" s="123">
        <v>4.23</v>
      </c>
      <c r="I54" s="123">
        <v>9.913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500</v>
      </c>
      <c r="D55" s="30">
        <v>335</v>
      </c>
      <c r="E55" s="30">
        <v>340</v>
      </c>
      <c r="F55" s="31"/>
      <c r="G55" s="31"/>
      <c r="H55" s="123">
        <v>0.25</v>
      </c>
      <c r="I55" s="123">
        <v>0.235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14500</v>
      </c>
      <c r="D56" s="30">
        <v>11976</v>
      </c>
      <c r="E56" s="30">
        <v>12000</v>
      </c>
      <c r="F56" s="31"/>
      <c r="G56" s="31"/>
      <c r="H56" s="123">
        <v>10</v>
      </c>
      <c r="I56" s="123">
        <v>16.766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269</v>
      </c>
      <c r="D57" s="30">
        <v>414</v>
      </c>
      <c r="E57" s="30">
        <v>414</v>
      </c>
      <c r="F57" s="31"/>
      <c r="G57" s="31"/>
      <c r="H57" s="123">
        <v>0.1345</v>
      </c>
      <c r="I57" s="123">
        <v>0.207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5902</v>
      </c>
      <c r="D58" s="30">
        <v>4104</v>
      </c>
      <c r="E58" s="30">
        <v>4100</v>
      </c>
      <c r="F58" s="31"/>
      <c r="G58" s="31"/>
      <c r="H58" s="123">
        <v>4.192</v>
      </c>
      <c r="I58" s="123">
        <v>4.167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29711</v>
      </c>
      <c r="D59" s="38">
        <v>24630</v>
      </c>
      <c r="E59" s="38">
        <v>24554</v>
      </c>
      <c r="F59" s="39">
        <f>IF(D59&gt;0,100*E59/D59,0)</f>
        <v>99.69143321153065</v>
      </c>
      <c r="G59" s="40"/>
      <c r="H59" s="124">
        <v>18.8065</v>
      </c>
      <c r="I59" s="125">
        <v>31.287999999999997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10</v>
      </c>
      <c r="D61" s="30"/>
      <c r="E61" s="30"/>
      <c r="F61" s="31"/>
      <c r="G61" s="31"/>
      <c r="H61" s="123">
        <v>0.01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>
        <v>3</v>
      </c>
      <c r="F62" s="31"/>
      <c r="G62" s="31"/>
      <c r="H62" s="130">
        <v>0.003</v>
      </c>
      <c r="I62" s="130">
        <v>0.002</v>
      </c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13</v>
      </c>
      <c r="D64" s="38">
        <v>3</v>
      </c>
      <c r="E64" s="38">
        <v>3</v>
      </c>
      <c r="F64" s="39">
        <f>IF(D64&gt;0,100*E64/D64,0)</f>
        <v>100</v>
      </c>
      <c r="G64" s="40"/>
      <c r="H64" s="131">
        <v>0.013000000000000001</v>
      </c>
      <c r="I64" s="132">
        <v>0.002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>
        <v>29</v>
      </c>
      <c r="E66" s="38">
        <v>29</v>
      </c>
      <c r="F66" s="39">
        <f>IF(D66&gt;0,100*E66/D66,0)</f>
        <v>100</v>
      </c>
      <c r="G66" s="40"/>
      <c r="H66" s="124"/>
      <c r="I66" s="125">
        <v>0.015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>
        <v>44</v>
      </c>
      <c r="E68" s="30">
        <v>44</v>
      </c>
      <c r="F68" s="31"/>
      <c r="G68" s="31"/>
      <c r="H68" s="123"/>
      <c r="I68" s="123">
        <v>0.038</v>
      </c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>
        <v>44</v>
      </c>
      <c r="E70" s="38">
        <v>44</v>
      </c>
      <c r="F70" s="39">
        <f>IF(D70&gt;0,100*E70/D70,0)</f>
        <v>100</v>
      </c>
      <c r="G70" s="40"/>
      <c r="H70" s="124"/>
      <c r="I70" s="125">
        <v>0.038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28</v>
      </c>
      <c r="D72" s="30">
        <v>5</v>
      </c>
      <c r="E72" s="30">
        <v>5</v>
      </c>
      <c r="F72" s="31"/>
      <c r="G72" s="31"/>
      <c r="H72" s="130">
        <v>0.008</v>
      </c>
      <c r="I72" s="130">
        <v>0.004</v>
      </c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>
        <v>5</v>
      </c>
      <c r="F73" s="31"/>
      <c r="G73" s="31"/>
      <c r="H73" s="130"/>
      <c r="I73" s="130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30"/>
      <c r="I74" s="130"/>
      <c r="J74" s="123"/>
      <c r="K74" s="32"/>
    </row>
    <row r="75" spans="1:11" s="33" customFormat="1" ht="11.25" customHeight="1">
      <c r="A75" s="35" t="s">
        <v>58</v>
      </c>
      <c r="B75" s="29"/>
      <c r="C75" s="30">
        <v>20</v>
      </c>
      <c r="D75" s="30">
        <v>40</v>
      </c>
      <c r="E75" s="30">
        <v>25</v>
      </c>
      <c r="F75" s="31"/>
      <c r="G75" s="31"/>
      <c r="H75" s="130">
        <v>0.007</v>
      </c>
      <c r="I75" s="130">
        <v>0.018</v>
      </c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30"/>
      <c r="I76" s="130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30"/>
      <c r="I77" s="130"/>
      <c r="J77" s="123"/>
      <c r="K77" s="32"/>
    </row>
    <row r="78" spans="1:11" s="33" customFormat="1" ht="11.25" customHeight="1">
      <c r="A78" s="35" t="s">
        <v>61</v>
      </c>
      <c r="B78" s="29"/>
      <c r="C78" s="30">
        <v>5</v>
      </c>
      <c r="D78" s="30">
        <v>3</v>
      </c>
      <c r="E78" s="30">
        <v>15</v>
      </c>
      <c r="F78" s="31"/>
      <c r="G78" s="31"/>
      <c r="H78" s="130">
        <v>0.003</v>
      </c>
      <c r="I78" s="130">
        <v>0.003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7</v>
      </c>
      <c r="D79" s="30">
        <v>4</v>
      </c>
      <c r="E79" s="30">
        <v>5</v>
      </c>
      <c r="F79" s="31"/>
      <c r="G79" s="31"/>
      <c r="H79" s="130">
        <v>0.002</v>
      </c>
      <c r="I79" s="130">
        <v>0.003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60</v>
      </c>
      <c r="D80" s="38">
        <v>52</v>
      </c>
      <c r="E80" s="38">
        <v>55</v>
      </c>
      <c r="F80" s="39">
        <f>IF(D80&gt;0,100*E80/D80,0)</f>
        <v>105.76923076923077</v>
      </c>
      <c r="G80" s="40"/>
      <c r="H80" s="131">
        <v>0.02</v>
      </c>
      <c r="I80" s="132">
        <v>0.027999999999999997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20</v>
      </c>
      <c r="D82" s="30">
        <v>24</v>
      </c>
      <c r="E82" s="30">
        <v>24</v>
      </c>
      <c r="F82" s="31"/>
      <c r="G82" s="31"/>
      <c r="H82" s="123">
        <v>0.015</v>
      </c>
      <c r="I82" s="123">
        <v>0.016</v>
      </c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20</v>
      </c>
      <c r="D84" s="38">
        <v>24</v>
      </c>
      <c r="E84" s="38">
        <v>24</v>
      </c>
      <c r="F84" s="39">
        <f>IF(D84&gt;0,100*E84/D84,0)</f>
        <v>100</v>
      </c>
      <c r="G84" s="40"/>
      <c r="H84" s="124">
        <v>0.015</v>
      </c>
      <c r="I84" s="125">
        <v>0.016</v>
      </c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38538</v>
      </c>
      <c r="D86" s="30">
        <v>31397</v>
      </c>
      <c r="E86" s="30">
        <v>31371</v>
      </c>
      <c r="F86" s="31">
        <f>IF(D86&gt;0,100*E86/D86,0)</f>
        <v>99.91718954040195</v>
      </c>
      <c r="G86" s="31"/>
      <c r="H86" s="123">
        <v>23.956290000000003</v>
      </c>
      <c r="I86" s="123">
        <v>40.69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38538</v>
      </c>
      <c r="D89" s="53">
        <v>31397</v>
      </c>
      <c r="E89" s="53">
        <v>31371</v>
      </c>
      <c r="F89" s="54">
        <f>IF(D89&gt;0,100*E89/D89,0)</f>
        <v>99.91718954040195</v>
      </c>
      <c r="G89" s="40"/>
      <c r="H89" s="128">
        <v>23.956290000000003</v>
      </c>
      <c r="I89" s="129">
        <v>40.69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7"/>
  <sheetViews>
    <sheetView workbookViewId="0" topLeftCell="A70">
      <selection activeCell="H72" sqref="H7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0.5646853169993445</v>
      </c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>
        <v>7.697803096347635</v>
      </c>
      <c r="D11" s="30">
        <v>29</v>
      </c>
      <c r="E11" s="30">
        <v>16.984052211175772</v>
      </c>
      <c r="F11" s="31"/>
      <c r="G11" s="31"/>
      <c r="H11" s="123">
        <v>0.010007144025251925</v>
      </c>
      <c r="I11" s="123">
        <v>0.0260304</v>
      </c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7.697803096347635</v>
      </c>
      <c r="D13" s="38">
        <v>29</v>
      </c>
      <c r="E13" s="38">
        <v>17.548737528175117</v>
      </c>
      <c r="F13" s="39">
        <f>IF(D13&gt;0,100*E13/D13,0)</f>
        <v>60.51288802819006</v>
      </c>
      <c r="G13" s="40"/>
      <c r="H13" s="124">
        <v>0.010007144025251925</v>
      </c>
      <c r="I13" s="125">
        <v>0.0260304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19</v>
      </c>
      <c r="D24" s="38">
        <v>13</v>
      </c>
      <c r="E24" s="38">
        <v>25</v>
      </c>
      <c r="F24" s="39">
        <f>IF(D24&gt;0,100*E24/D24,0)</f>
        <v>192.30769230769232</v>
      </c>
      <c r="G24" s="40"/>
      <c r="H24" s="124">
        <v>0.018</v>
      </c>
      <c r="I24" s="125">
        <v>0.012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20</v>
      </c>
      <c r="E26" s="38">
        <v>20</v>
      </c>
      <c r="F26" s="39">
        <f>IF(D26&gt;0,100*E26/D26,0)</f>
        <v>100</v>
      </c>
      <c r="G26" s="40"/>
      <c r="H26" s="124">
        <v>0.04</v>
      </c>
      <c r="I26" s="125">
        <v>0.04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28</v>
      </c>
      <c r="D28" s="30">
        <v>11</v>
      </c>
      <c r="E28" s="30"/>
      <c r="F28" s="31"/>
      <c r="G28" s="31"/>
      <c r="H28" s="123">
        <v>0.043</v>
      </c>
      <c r="I28" s="123">
        <v>0.021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16</v>
      </c>
      <c r="D29" s="30">
        <v>5</v>
      </c>
      <c r="E29" s="30">
        <v>5</v>
      </c>
      <c r="F29" s="31"/>
      <c r="G29" s="31"/>
      <c r="H29" s="130">
        <v>0.007</v>
      </c>
      <c r="I29" s="130">
        <v>0.004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262</v>
      </c>
      <c r="D30" s="30">
        <v>130</v>
      </c>
      <c r="E30" s="30">
        <v>130</v>
      </c>
      <c r="F30" s="31"/>
      <c r="G30" s="31"/>
      <c r="H30" s="123">
        <v>0.136</v>
      </c>
      <c r="I30" s="123">
        <v>0.134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306</v>
      </c>
      <c r="D31" s="38">
        <v>146</v>
      </c>
      <c r="E31" s="38">
        <v>135</v>
      </c>
      <c r="F31" s="39">
        <f>IF(D31&gt;0,100*E31/D31,0)</f>
        <v>92.46575342465754</v>
      </c>
      <c r="G31" s="40"/>
      <c r="H31" s="124">
        <v>0.186</v>
      </c>
      <c r="I31" s="125">
        <v>0.159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84</v>
      </c>
      <c r="D33" s="30">
        <v>78</v>
      </c>
      <c r="E33" s="30">
        <v>80</v>
      </c>
      <c r="F33" s="31"/>
      <c r="G33" s="31"/>
      <c r="H33" s="123">
        <v>0.043</v>
      </c>
      <c r="I33" s="123">
        <v>0.074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8</v>
      </c>
      <c r="D34" s="30">
        <v>11</v>
      </c>
      <c r="E34" s="30">
        <v>10</v>
      </c>
      <c r="F34" s="31"/>
      <c r="G34" s="31"/>
      <c r="H34" s="123">
        <v>0.008</v>
      </c>
      <c r="I34" s="123">
        <v>0.008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40</v>
      </c>
      <c r="E35" s="30">
        <v>35</v>
      </c>
      <c r="F35" s="31"/>
      <c r="G35" s="31"/>
      <c r="H35" s="123">
        <v>0.021</v>
      </c>
      <c r="I35" s="123">
        <v>0.035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15</v>
      </c>
      <c r="E36" s="30">
        <v>16</v>
      </c>
      <c r="F36" s="31"/>
      <c r="G36" s="31"/>
      <c r="H36" s="123">
        <v>0.01</v>
      </c>
      <c r="I36" s="123">
        <v>0.015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127</v>
      </c>
      <c r="D37" s="38">
        <v>144</v>
      </c>
      <c r="E37" s="38">
        <v>141</v>
      </c>
      <c r="F37" s="39">
        <f>IF(D37&gt;0,100*E37/D37,0)</f>
        <v>97.91666666666667</v>
      </c>
      <c r="G37" s="40"/>
      <c r="H37" s="124">
        <v>0.08199999999999999</v>
      </c>
      <c r="I37" s="125">
        <v>0.132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295</v>
      </c>
      <c r="D39" s="38">
        <v>263</v>
      </c>
      <c r="E39" s="38">
        <v>253</v>
      </c>
      <c r="F39" s="39">
        <f>IF(D39&gt;0,100*E39/D39,0)</f>
        <v>96.1977186311787</v>
      </c>
      <c r="G39" s="40"/>
      <c r="H39" s="124">
        <v>0.2</v>
      </c>
      <c r="I39" s="125">
        <v>0.221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244</v>
      </c>
      <c r="D41" s="30">
        <v>115</v>
      </c>
      <c r="E41" s="30">
        <v>117</v>
      </c>
      <c r="F41" s="31"/>
      <c r="G41" s="31"/>
      <c r="H41" s="123">
        <v>0.11</v>
      </c>
      <c r="I41" s="123">
        <v>0.09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385</v>
      </c>
      <c r="D42" s="30">
        <v>236</v>
      </c>
      <c r="E42" s="30">
        <v>225</v>
      </c>
      <c r="F42" s="31"/>
      <c r="G42" s="31"/>
      <c r="H42" s="123">
        <v>0.308</v>
      </c>
      <c r="I42" s="123">
        <v>0.236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701</v>
      </c>
      <c r="D43" s="30">
        <v>540</v>
      </c>
      <c r="E43" s="30">
        <v>560</v>
      </c>
      <c r="F43" s="31"/>
      <c r="G43" s="31"/>
      <c r="H43" s="123">
        <v>0.644</v>
      </c>
      <c r="I43" s="123">
        <v>0.588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449</v>
      </c>
      <c r="D44" s="30">
        <v>381</v>
      </c>
      <c r="E44" s="30">
        <v>375</v>
      </c>
      <c r="F44" s="31"/>
      <c r="G44" s="31"/>
      <c r="H44" s="123">
        <v>0.278</v>
      </c>
      <c r="I44" s="123">
        <v>0.384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3755</v>
      </c>
      <c r="D45" s="30">
        <v>1981</v>
      </c>
      <c r="E45" s="30">
        <v>2500</v>
      </c>
      <c r="F45" s="31"/>
      <c r="G45" s="31"/>
      <c r="H45" s="123">
        <v>2.629</v>
      </c>
      <c r="I45" s="123">
        <v>1.426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260</v>
      </c>
      <c r="D46" s="30">
        <v>201</v>
      </c>
      <c r="E46" s="30">
        <v>220</v>
      </c>
      <c r="F46" s="31"/>
      <c r="G46" s="31"/>
      <c r="H46" s="123">
        <v>0.13</v>
      </c>
      <c r="I46" s="123">
        <v>0.161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329</v>
      </c>
      <c r="D47" s="30">
        <v>320</v>
      </c>
      <c r="E47" s="30">
        <v>300</v>
      </c>
      <c r="F47" s="31"/>
      <c r="G47" s="31"/>
      <c r="H47" s="123">
        <v>0.066</v>
      </c>
      <c r="I47" s="123">
        <v>0.224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2368</v>
      </c>
      <c r="D48" s="30">
        <v>2057</v>
      </c>
      <c r="E48" s="30">
        <v>2000</v>
      </c>
      <c r="F48" s="31"/>
      <c r="G48" s="31"/>
      <c r="H48" s="123">
        <v>2.144</v>
      </c>
      <c r="I48" s="123">
        <v>2.098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1276</v>
      </c>
      <c r="D49" s="30">
        <v>1000</v>
      </c>
      <c r="E49" s="30">
        <v>1000</v>
      </c>
      <c r="F49" s="31"/>
      <c r="G49" s="31"/>
      <c r="H49" s="123">
        <v>0.706</v>
      </c>
      <c r="I49" s="123">
        <v>0.33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9767</v>
      </c>
      <c r="D50" s="38">
        <v>6831</v>
      </c>
      <c r="E50" s="38">
        <v>7297</v>
      </c>
      <c r="F50" s="39">
        <f>IF(D50&gt;0,100*E50/D50,0)</f>
        <v>106.8218416044503</v>
      </c>
      <c r="G50" s="40"/>
      <c r="H50" s="124">
        <v>7.015</v>
      </c>
      <c r="I50" s="125">
        <v>5.537000000000001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506</v>
      </c>
      <c r="D52" s="38">
        <v>550</v>
      </c>
      <c r="E52" s="38">
        <v>550</v>
      </c>
      <c r="F52" s="39">
        <f>IF(D52&gt;0,100*E52/D52,0)</f>
        <v>100</v>
      </c>
      <c r="G52" s="40"/>
      <c r="H52" s="124">
        <v>0.5748159999999999</v>
      </c>
      <c r="I52" s="125">
        <v>1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270</v>
      </c>
      <c r="D54" s="30">
        <v>366</v>
      </c>
      <c r="E54" s="30">
        <v>370</v>
      </c>
      <c r="F54" s="31"/>
      <c r="G54" s="31"/>
      <c r="H54" s="123">
        <v>0.131</v>
      </c>
      <c r="I54" s="123">
        <v>0.387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520</v>
      </c>
      <c r="D55" s="30">
        <v>352</v>
      </c>
      <c r="E55" s="30">
        <v>350</v>
      </c>
      <c r="F55" s="31"/>
      <c r="G55" s="31"/>
      <c r="H55" s="123">
        <v>0.42</v>
      </c>
      <c r="I55" s="123">
        <v>0.35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600</v>
      </c>
      <c r="D56" s="30">
        <v>321</v>
      </c>
      <c r="E56" s="30">
        <v>350</v>
      </c>
      <c r="F56" s="31"/>
      <c r="G56" s="31"/>
      <c r="H56" s="123">
        <v>0.35</v>
      </c>
      <c r="I56" s="123">
        <v>0.16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1113</v>
      </c>
      <c r="D57" s="30">
        <v>545</v>
      </c>
      <c r="E57" s="30">
        <v>545</v>
      </c>
      <c r="F57" s="31"/>
      <c r="G57" s="31"/>
      <c r="H57" s="123">
        <v>0.5565</v>
      </c>
      <c r="I57" s="123">
        <v>0.2725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4076</v>
      </c>
      <c r="D58" s="30">
        <v>3295</v>
      </c>
      <c r="E58" s="30">
        <v>3540</v>
      </c>
      <c r="F58" s="31"/>
      <c r="G58" s="31"/>
      <c r="H58" s="123">
        <v>2.939</v>
      </c>
      <c r="I58" s="123">
        <v>2.71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6579</v>
      </c>
      <c r="D59" s="38">
        <v>4879</v>
      </c>
      <c r="E59" s="38">
        <v>5155</v>
      </c>
      <c r="F59" s="39">
        <f>IF(D59&gt;0,100*E59/D59,0)</f>
        <v>105.65689690510351</v>
      </c>
      <c r="G59" s="40"/>
      <c r="H59" s="124">
        <v>4.3965</v>
      </c>
      <c r="I59" s="125">
        <v>3.8795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5</v>
      </c>
      <c r="D61" s="30"/>
      <c r="E61" s="30"/>
      <c r="F61" s="31"/>
      <c r="G61" s="31"/>
      <c r="H61" s="130">
        <v>0.005</v>
      </c>
      <c r="I61" s="130"/>
      <c r="J61" s="123"/>
      <c r="K61" s="32"/>
    </row>
    <row r="62" spans="1:11" s="33" customFormat="1" ht="11.25" customHeight="1">
      <c r="A62" s="35" t="s">
        <v>48</v>
      </c>
      <c r="B62" s="29"/>
      <c r="C62" s="30">
        <v>10</v>
      </c>
      <c r="D62" s="30">
        <v>12</v>
      </c>
      <c r="E62" s="30">
        <v>12</v>
      </c>
      <c r="F62" s="31"/>
      <c r="G62" s="31"/>
      <c r="H62" s="130">
        <v>0.01</v>
      </c>
      <c r="I62" s="130">
        <v>0.01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2</v>
      </c>
      <c r="D63" s="30">
        <v>1</v>
      </c>
      <c r="E63" s="30"/>
      <c r="F63" s="31"/>
      <c r="G63" s="31"/>
      <c r="H63" s="130">
        <v>0.001</v>
      </c>
      <c r="I63" s="130">
        <v>0.001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17</v>
      </c>
      <c r="D64" s="38">
        <v>13</v>
      </c>
      <c r="E64" s="38">
        <v>12</v>
      </c>
      <c r="F64" s="39">
        <f>IF(D64&gt;0,100*E64/D64,0)</f>
        <v>92.3076923076923</v>
      </c>
      <c r="G64" s="40"/>
      <c r="H64" s="131">
        <v>0.016</v>
      </c>
      <c r="I64" s="132">
        <v>0.011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18</v>
      </c>
      <c r="D66" s="38">
        <v>20</v>
      </c>
      <c r="E66" s="38">
        <v>20</v>
      </c>
      <c r="F66" s="39">
        <f>IF(D66&gt;0,100*E66/D66,0)</f>
        <v>100</v>
      </c>
      <c r="G66" s="40"/>
      <c r="H66" s="131">
        <v>0.008</v>
      </c>
      <c r="I66" s="132">
        <v>0.009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4100</v>
      </c>
      <c r="D68" s="30">
        <v>3150</v>
      </c>
      <c r="E68" s="30">
        <v>4500</v>
      </c>
      <c r="F68" s="31"/>
      <c r="G68" s="31"/>
      <c r="H68" s="123">
        <v>1.7</v>
      </c>
      <c r="I68" s="123">
        <v>1.7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100</v>
      </c>
      <c r="D69" s="30">
        <v>140</v>
      </c>
      <c r="E69" s="30">
        <v>300</v>
      </c>
      <c r="F69" s="31"/>
      <c r="G69" s="31"/>
      <c r="H69" s="123">
        <v>0.06</v>
      </c>
      <c r="I69" s="123">
        <v>0.07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4200</v>
      </c>
      <c r="D70" s="38">
        <v>3290</v>
      </c>
      <c r="E70" s="38">
        <v>4800</v>
      </c>
      <c r="F70" s="39">
        <f>IF(D70&gt;0,100*E70/D70,0)</f>
        <v>145.89665653495442</v>
      </c>
      <c r="G70" s="40"/>
      <c r="H70" s="124">
        <v>1.76</v>
      </c>
      <c r="I70" s="125">
        <v>1.77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112</v>
      </c>
      <c r="D72" s="30">
        <v>155</v>
      </c>
      <c r="E72" s="30">
        <v>149</v>
      </c>
      <c r="F72" s="31"/>
      <c r="G72" s="31"/>
      <c r="H72" s="130">
        <v>0.003</v>
      </c>
      <c r="I72" s="123">
        <v>0.116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1100</v>
      </c>
      <c r="D73" s="30">
        <v>1440</v>
      </c>
      <c r="E73" s="30">
        <v>1500</v>
      </c>
      <c r="F73" s="31"/>
      <c r="G73" s="31"/>
      <c r="H73" s="123">
        <v>0.99</v>
      </c>
      <c r="I73" s="123">
        <v>1.41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1390</v>
      </c>
      <c r="D74" s="30">
        <v>1034</v>
      </c>
      <c r="E74" s="30">
        <v>1035</v>
      </c>
      <c r="F74" s="31"/>
      <c r="G74" s="31"/>
      <c r="H74" s="123">
        <v>0.417</v>
      </c>
      <c r="I74" s="123">
        <v>1.138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1285</v>
      </c>
      <c r="D75" s="30">
        <v>1190</v>
      </c>
      <c r="E75" s="30">
        <v>866</v>
      </c>
      <c r="F75" s="31"/>
      <c r="G75" s="31"/>
      <c r="H75" s="123">
        <v>0.44975</v>
      </c>
      <c r="I75" s="123">
        <v>0.72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115</v>
      </c>
      <c r="D76" s="30">
        <v>149</v>
      </c>
      <c r="E76" s="30">
        <v>160</v>
      </c>
      <c r="F76" s="31"/>
      <c r="G76" s="31"/>
      <c r="H76" s="123">
        <v>0.092</v>
      </c>
      <c r="I76" s="123">
        <v>0.119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96.49</v>
      </c>
      <c r="D77" s="30">
        <v>137</v>
      </c>
      <c r="E77" s="30">
        <v>180</v>
      </c>
      <c r="F77" s="31"/>
      <c r="G77" s="31"/>
      <c r="H77" s="123">
        <v>0.076254</v>
      </c>
      <c r="I77" s="123">
        <v>0.104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3100</v>
      </c>
      <c r="D78" s="30">
        <v>2136</v>
      </c>
      <c r="E78" s="30">
        <v>2160</v>
      </c>
      <c r="F78" s="31"/>
      <c r="G78" s="31"/>
      <c r="H78" s="123">
        <v>4.107</v>
      </c>
      <c r="I78" s="123">
        <v>3.576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5475</v>
      </c>
      <c r="D79" s="30">
        <v>4850</v>
      </c>
      <c r="E79" s="30">
        <v>5400</v>
      </c>
      <c r="F79" s="31"/>
      <c r="G79" s="31"/>
      <c r="H79" s="123">
        <v>1.435</v>
      </c>
      <c r="I79" s="123">
        <v>6.474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12673.49</v>
      </c>
      <c r="D80" s="38">
        <v>11091</v>
      </c>
      <c r="E80" s="38">
        <v>11450</v>
      </c>
      <c r="F80" s="39">
        <f>IF(D80&gt;0,100*E80/D80,0)</f>
        <v>103.23685871427283</v>
      </c>
      <c r="G80" s="40"/>
      <c r="H80" s="124">
        <v>7.570004000000001</v>
      </c>
      <c r="I80" s="125">
        <v>13.657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25</v>
      </c>
      <c r="D82" s="30">
        <v>27</v>
      </c>
      <c r="E82" s="30">
        <v>27</v>
      </c>
      <c r="F82" s="31"/>
      <c r="G82" s="31"/>
      <c r="H82" s="123">
        <v>0.015</v>
      </c>
      <c r="I82" s="123">
        <v>0.017</v>
      </c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25</v>
      </c>
      <c r="D84" s="38">
        <v>27</v>
      </c>
      <c r="E84" s="38">
        <v>27</v>
      </c>
      <c r="F84" s="39">
        <f>IF(D84&gt;0,100*E84/D84,0)</f>
        <v>100</v>
      </c>
      <c r="G84" s="40"/>
      <c r="H84" s="124">
        <v>0.015</v>
      </c>
      <c r="I84" s="125">
        <v>0.017</v>
      </c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34565.18780309635</v>
      </c>
      <c r="D86" s="30">
        <v>27316</v>
      </c>
      <c r="E86" s="30">
        <v>29902.548737528174</v>
      </c>
      <c r="F86" s="31">
        <f>IF(D86&gt;0,100*E86/D86,0)</f>
        <v>109.46898791011925</v>
      </c>
      <c r="G86" s="31"/>
      <c r="H86" s="123">
        <v>21.891327144025254</v>
      </c>
      <c r="I86" s="123">
        <v>26.470530399999998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34565.18780309635</v>
      </c>
      <c r="D89" s="53">
        <v>27316</v>
      </c>
      <c r="E89" s="53">
        <v>29902.548737528174</v>
      </c>
      <c r="F89" s="54">
        <f>IF(D89&gt;0,100*E89/D89,0)</f>
        <v>109.46898791011925</v>
      </c>
      <c r="G89" s="40"/>
      <c r="H89" s="128">
        <v>21.891327144025254</v>
      </c>
      <c r="I89" s="129">
        <v>26.470530399999998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7"/>
  <sheetViews>
    <sheetView workbookViewId="0" topLeftCell="A61">
      <selection activeCell="L78" sqref="L7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6</v>
      </c>
      <c r="D17" s="38">
        <v>5.8</v>
      </c>
      <c r="E17" s="38">
        <v>6</v>
      </c>
      <c r="F17" s="39">
        <f>IF(D17&gt;0,100*E17/D17,0)</f>
        <v>103.44827586206897</v>
      </c>
      <c r="G17" s="40"/>
      <c r="H17" s="124">
        <v>0.006</v>
      </c>
      <c r="I17" s="125">
        <v>0.006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1131</v>
      </c>
      <c r="D24" s="38">
        <v>1024</v>
      </c>
      <c r="E24" s="38">
        <v>1050</v>
      </c>
      <c r="F24" s="39">
        <f>IF(D24&gt;0,100*E24/D24,0)</f>
        <v>102.5390625</v>
      </c>
      <c r="G24" s="40"/>
      <c r="H24" s="124">
        <v>0.708</v>
      </c>
      <c r="I24" s="125">
        <v>1.198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70</v>
      </c>
      <c r="D26" s="38">
        <v>40</v>
      </c>
      <c r="E26" s="38">
        <v>40</v>
      </c>
      <c r="F26" s="39">
        <f>IF(D26&gt;0,100*E26/D26,0)</f>
        <v>100</v>
      </c>
      <c r="G26" s="40"/>
      <c r="H26" s="124">
        <v>0.06</v>
      </c>
      <c r="I26" s="125">
        <v>0.08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4591</v>
      </c>
      <c r="D28" s="30">
        <v>2493</v>
      </c>
      <c r="E28" s="30">
        <v>3500</v>
      </c>
      <c r="F28" s="31"/>
      <c r="G28" s="31"/>
      <c r="H28" s="123">
        <v>4.461</v>
      </c>
      <c r="I28" s="123">
        <v>4.889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3539</v>
      </c>
      <c r="D29" s="30">
        <v>3539</v>
      </c>
      <c r="E29" s="30">
        <v>2376</v>
      </c>
      <c r="F29" s="31"/>
      <c r="G29" s="31"/>
      <c r="H29" s="123">
        <v>1.11</v>
      </c>
      <c r="I29" s="123">
        <v>2.115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16939</v>
      </c>
      <c r="D30" s="30">
        <v>8079</v>
      </c>
      <c r="E30" s="30">
        <v>8000</v>
      </c>
      <c r="F30" s="31"/>
      <c r="G30" s="31"/>
      <c r="H30" s="123">
        <v>8.174</v>
      </c>
      <c r="I30" s="123">
        <v>6.523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25069</v>
      </c>
      <c r="D31" s="38">
        <v>14111</v>
      </c>
      <c r="E31" s="38">
        <v>13876</v>
      </c>
      <c r="F31" s="39">
        <f>IF(D31&gt;0,100*E31/D31,0)</f>
        <v>98.33463255616186</v>
      </c>
      <c r="G31" s="40"/>
      <c r="H31" s="124">
        <v>13.745</v>
      </c>
      <c r="I31" s="125">
        <v>13.527000000000001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16</v>
      </c>
      <c r="D33" s="30">
        <v>41</v>
      </c>
      <c r="E33" s="30">
        <v>41</v>
      </c>
      <c r="F33" s="31"/>
      <c r="G33" s="31"/>
      <c r="H33" s="123">
        <v>0.015</v>
      </c>
      <c r="I33" s="123">
        <v>0.061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21</v>
      </c>
      <c r="D34" s="30">
        <v>16</v>
      </c>
      <c r="E34" s="30">
        <v>17</v>
      </c>
      <c r="F34" s="31"/>
      <c r="G34" s="31"/>
      <c r="H34" s="123">
        <v>0.023</v>
      </c>
      <c r="I34" s="123">
        <v>0.024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170</v>
      </c>
      <c r="D35" s="30">
        <v>220</v>
      </c>
      <c r="E35" s="30">
        <v>200</v>
      </c>
      <c r="F35" s="31"/>
      <c r="G35" s="31"/>
      <c r="H35" s="123">
        <v>0.153</v>
      </c>
      <c r="I35" s="123">
        <v>0.24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31</v>
      </c>
      <c r="D36" s="30">
        <v>43</v>
      </c>
      <c r="E36" s="30">
        <v>44</v>
      </c>
      <c r="F36" s="31"/>
      <c r="G36" s="31"/>
      <c r="H36" s="123">
        <v>0.028</v>
      </c>
      <c r="I36" s="123">
        <v>0.043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238</v>
      </c>
      <c r="D37" s="38">
        <v>320</v>
      </c>
      <c r="E37" s="38">
        <v>302</v>
      </c>
      <c r="F37" s="39">
        <f>IF(D37&gt;0,100*E37/D37,0)</f>
        <v>94.375</v>
      </c>
      <c r="G37" s="40"/>
      <c r="H37" s="124">
        <v>0.219</v>
      </c>
      <c r="I37" s="125">
        <v>0.36799999999999994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491</v>
      </c>
      <c r="D41" s="30">
        <v>389</v>
      </c>
      <c r="E41" s="30">
        <v>480</v>
      </c>
      <c r="F41" s="31"/>
      <c r="G41" s="31"/>
      <c r="H41" s="123">
        <v>0.304</v>
      </c>
      <c r="I41" s="123">
        <v>0.24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6715</v>
      </c>
      <c r="D42" s="30">
        <v>6408</v>
      </c>
      <c r="E42" s="30">
        <v>6500</v>
      </c>
      <c r="F42" s="31"/>
      <c r="G42" s="31"/>
      <c r="H42" s="123">
        <v>8.058</v>
      </c>
      <c r="I42" s="123">
        <v>9.612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2259</v>
      </c>
      <c r="D43" s="30">
        <v>1970</v>
      </c>
      <c r="E43" s="30">
        <v>2100</v>
      </c>
      <c r="F43" s="31"/>
      <c r="G43" s="31"/>
      <c r="H43" s="123">
        <v>1.239</v>
      </c>
      <c r="I43" s="123">
        <v>1.786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7204</v>
      </c>
      <c r="D44" s="30">
        <v>5789</v>
      </c>
      <c r="E44" s="30">
        <v>5750</v>
      </c>
      <c r="F44" s="31"/>
      <c r="G44" s="31"/>
      <c r="H44" s="123">
        <v>3.911</v>
      </c>
      <c r="I44" s="123">
        <v>9.948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894</v>
      </c>
      <c r="D45" s="30">
        <v>733</v>
      </c>
      <c r="E45" s="30">
        <v>900</v>
      </c>
      <c r="F45" s="31"/>
      <c r="G45" s="31"/>
      <c r="H45" s="123">
        <v>0.626</v>
      </c>
      <c r="I45" s="123">
        <v>0.586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1920</v>
      </c>
      <c r="D46" s="30">
        <v>1507</v>
      </c>
      <c r="E46" s="30">
        <v>1500</v>
      </c>
      <c r="F46" s="31"/>
      <c r="G46" s="31"/>
      <c r="H46" s="123">
        <v>0.768</v>
      </c>
      <c r="I46" s="123">
        <v>1.206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1864</v>
      </c>
      <c r="D47" s="30">
        <v>1282</v>
      </c>
      <c r="E47" s="30">
        <v>1275</v>
      </c>
      <c r="F47" s="31"/>
      <c r="G47" s="31"/>
      <c r="H47" s="123">
        <v>0.766</v>
      </c>
      <c r="I47" s="123">
        <v>1.327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5929</v>
      </c>
      <c r="D48" s="30">
        <v>5278</v>
      </c>
      <c r="E48" s="30">
        <v>5250</v>
      </c>
      <c r="F48" s="31"/>
      <c r="G48" s="31"/>
      <c r="H48" s="123">
        <v>4.494</v>
      </c>
      <c r="I48" s="123">
        <v>8.018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5568</v>
      </c>
      <c r="D49" s="30">
        <v>3600</v>
      </c>
      <c r="E49" s="30">
        <v>3600</v>
      </c>
      <c r="F49" s="31"/>
      <c r="G49" s="31"/>
      <c r="H49" s="123">
        <v>4.062</v>
      </c>
      <c r="I49" s="123">
        <v>2.63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32844</v>
      </c>
      <c r="D50" s="38">
        <v>26956</v>
      </c>
      <c r="E50" s="38">
        <v>27355</v>
      </c>
      <c r="F50" s="39">
        <f>IF(D50&gt;0,100*E50/D50,0)</f>
        <v>101.48018993916011</v>
      </c>
      <c r="G50" s="40"/>
      <c r="H50" s="124">
        <v>24.228</v>
      </c>
      <c r="I50" s="125">
        <v>35.353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530</v>
      </c>
      <c r="D52" s="38">
        <v>635</v>
      </c>
      <c r="E52" s="38">
        <v>635</v>
      </c>
      <c r="F52" s="39">
        <f>IF(D52&gt;0,100*E52/D52,0)</f>
        <v>100</v>
      </c>
      <c r="G52" s="40"/>
      <c r="H52" s="124">
        <v>0.848</v>
      </c>
      <c r="I52" s="125">
        <v>0.9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5725</v>
      </c>
      <c r="D54" s="30">
        <v>3575</v>
      </c>
      <c r="E54" s="30">
        <v>4100</v>
      </c>
      <c r="F54" s="31"/>
      <c r="G54" s="31"/>
      <c r="H54" s="123">
        <v>3.038</v>
      </c>
      <c r="I54" s="123">
        <v>6.057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9000</v>
      </c>
      <c r="D55" s="30">
        <v>5800</v>
      </c>
      <c r="E55" s="30">
        <v>5800</v>
      </c>
      <c r="F55" s="31"/>
      <c r="G55" s="31"/>
      <c r="H55" s="123">
        <v>7.2</v>
      </c>
      <c r="I55" s="123">
        <v>6.38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3500</v>
      </c>
      <c r="D56" s="30">
        <v>2168</v>
      </c>
      <c r="E56" s="30">
        <v>1500</v>
      </c>
      <c r="F56" s="31"/>
      <c r="G56" s="31"/>
      <c r="H56" s="123">
        <v>3.2</v>
      </c>
      <c r="I56" s="123">
        <v>1.734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1302</v>
      </c>
      <c r="D57" s="30">
        <v>1293</v>
      </c>
      <c r="E57" s="30">
        <v>1293</v>
      </c>
      <c r="F57" s="31"/>
      <c r="G57" s="31"/>
      <c r="H57" s="123">
        <v>1.302</v>
      </c>
      <c r="I57" s="123">
        <v>1.293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9851</v>
      </c>
      <c r="D58" s="30">
        <v>8399</v>
      </c>
      <c r="E58" s="30">
        <v>8400</v>
      </c>
      <c r="F58" s="31"/>
      <c r="G58" s="31"/>
      <c r="H58" s="123">
        <v>6.134</v>
      </c>
      <c r="I58" s="123">
        <v>9.37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29378</v>
      </c>
      <c r="D59" s="38">
        <v>21235</v>
      </c>
      <c r="E59" s="38">
        <v>21093</v>
      </c>
      <c r="F59" s="39">
        <f>IF(D59&gt;0,100*E59/D59,0)</f>
        <v>99.3312926771839</v>
      </c>
      <c r="G59" s="40"/>
      <c r="H59" s="124">
        <v>20.874</v>
      </c>
      <c r="I59" s="125">
        <v>24.834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380</v>
      </c>
      <c r="D61" s="30">
        <v>180</v>
      </c>
      <c r="E61" s="30">
        <v>130</v>
      </c>
      <c r="F61" s="31"/>
      <c r="G61" s="31"/>
      <c r="H61" s="123">
        <v>0.2</v>
      </c>
      <c r="I61" s="123">
        <v>0.142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35</v>
      </c>
      <c r="D62" s="30">
        <v>40</v>
      </c>
      <c r="E62" s="30">
        <v>40</v>
      </c>
      <c r="F62" s="31"/>
      <c r="G62" s="31"/>
      <c r="H62" s="123">
        <v>0.015</v>
      </c>
      <c r="I62" s="123">
        <v>0.024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168</v>
      </c>
      <c r="D63" s="30">
        <v>158</v>
      </c>
      <c r="E63" s="30">
        <v>123</v>
      </c>
      <c r="F63" s="31"/>
      <c r="G63" s="31"/>
      <c r="H63" s="123">
        <v>0.118</v>
      </c>
      <c r="I63" s="123">
        <v>0.198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583</v>
      </c>
      <c r="D64" s="38">
        <v>378</v>
      </c>
      <c r="E64" s="38">
        <v>293</v>
      </c>
      <c r="F64" s="39">
        <f>IF(D64&gt;0,100*E64/D64,0)</f>
        <v>77.51322751322752</v>
      </c>
      <c r="G64" s="40"/>
      <c r="H64" s="124">
        <v>0.333</v>
      </c>
      <c r="I64" s="125">
        <v>0.364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772</v>
      </c>
      <c r="D66" s="38">
        <v>770</v>
      </c>
      <c r="E66" s="38">
        <v>770</v>
      </c>
      <c r="F66" s="39">
        <f>IF(D66&gt;0,100*E66/D66,0)</f>
        <v>100</v>
      </c>
      <c r="G66" s="40"/>
      <c r="H66" s="124">
        <v>0.3</v>
      </c>
      <c r="I66" s="125">
        <v>0.612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2100</v>
      </c>
      <c r="D68" s="30">
        <v>1830</v>
      </c>
      <c r="E68" s="30">
        <v>1500</v>
      </c>
      <c r="F68" s="31"/>
      <c r="G68" s="31"/>
      <c r="H68" s="123">
        <v>1</v>
      </c>
      <c r="I68" s="123">
        <v>1.1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200</v>
      </c>
      <c r="D69" s="30">
        <v>200</v>
      </c>
      <c r="E69" s="30">
        <v>100</v>
      </c>
      <c r="F69" s="31"/>
      <c r="G69" s="31"/>
      <c r="H69" s="123">
        <v>0.1</v>
      </c>
      <c r="I69" s="123">
        <v>0.11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2300</v>
      </c>
      <c r="D70" s="38">
        <v>2030</v>
      </c>
      <c r="E70" s="38">
        <v>1600</v>
      </c>
      <c r="F70" s="39">
        <f>IF(D70&gt;0,100*E70/D70,0)</f>
        <v>78.81773399014779</v>
      </c>
      <c r="G70" s="40"/>
      <c r="H70" s="124">
        <v>1.1</v>
      </c>
      <c r="I70" s="125">
        <v>1.21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970</v>
      </c>
      <c r="D72" s="30">
        <v>572</v>
      </c>
      <c r="E72" s="30">
        <v>572</v>
      </c>
      <c r="F72" s="31"/>
      <c r="G72" s="31"/>
      <c r="H72" s="123">
        <v>1.25</v>
      </c>
      <c r="I72" s="123">
        <v>0.491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230</v>
      </c>
      <c r="D73" s="30">
        <v>340</v>
      </c>
      <c r="E73" s="30">
        <v>300</v>
      </c>
      <c r="F73" s="31"/>
      <c r="G73" s="31"/>
      <c r="H73" s="123">
        <v>0.25</v>
      </c>
      <c r="I73" s="123">
        <v>0.345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415</v>
      </c>
      <c r="D74" s="30">
        <v>167</v>
      </c>
      <c r="E74" s="30">
        <v>170</v>
      </c>
      <c r="F74" s="31"/>
      <c r="G74" s="31"/>
      <c r="H74" s="123">
        <v>0.125</v>
      </c>
      <c r="I74" s="123">
        <v>0.15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4000</v>
      </c>
      <c r="D75" s="30">
        <v>2319</v>
      </c>
      <c r="E75" s="30">
        <v>2580</v>
      </c>
      <c r="F75" s="31"/>
      <c r="G75" s="31"/>
      <c r="H75" s="123">
        <v>1.6</v>
      </c>
      <c r="I75" s="123">
        <v>1.287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2</v>
      </c>
      <c r="D76" s="30">
        <v>2</v>
      </c>
      <c r="E76" s="30">
        <v>2</v>
      </c>
      <c r="F76" s="31"/>
      <c r="G76" s="31"/>
      <c r="H76" s="130">
        <v>0.001</v>
      </c>
      <c r="I76" s="130">
        <v>0.002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312.32</v>
      </c>
      <c r="D77" s="30">
        <v>201</v>
      </c>
      <c r="E77" s="30">
        <v>225</v>
      </c>
      <c r="F77" s="31"/>
      <c r="G77" s="31"/>
      <c r="H77" s="123">
        <v>0.282683</v>
      </c>
      <c r="I77" s="123">
        <v>0.18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1000</v>
      </c>
      <c r="D78" s="30">
        <v>858</v>
      </c>
      <c r="E78" s="30">
        <v>980</v>
      </c>
      <c r="F78" s="31"/>
      <c r="G78" s="31"/>
      <c r="H78" s="123">
        <v>1</v>
      </c>
      <c r="I78" s="123">
        <v>1.09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75</v>
      </c>
      <c r="D79" s="30">
        <v>200</v>
      </c>
      <c r="E79" s="30">
        <v>225</v>
      </c>
      <c r="F79" s="31"/>
      <c r="G79" s="31"/>
      <c r="H79" s="123">
        <v>0.023</v>
      </c>
      <c r="I79" s="123">
        <v>0.243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7004.32</v>
      </c>
      <c r="D80" s="38">
        <v>4659</v>
      </c>
      <c r="E80" s="38">
        <v>5054</v>
      </c>
      <c r="F80" s="39">
        <f>IF(D80&gt;0,100*E80/D80,0)</f>
        <v>108.47821420905774</v>
      </c>
      <c r="G80" s="40"/>
      <c r="H80" s="124">
        <v>4.531682999999999</v>
      </c>
      <c r="I80" s="125">
        <v>3.788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>
        <v>4</v>
      </c>
      <c r="E83" s="30">
        <v>4</v>
      </c>
      <c r="F83" s="31"/>
      <c r="G83" s="31"/>
      <c r="H83" s="123"/>
      <c r="I83" s="130">
        <v>0.002</v>
      </c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>
        <v>4</v>
      </c>
      <c r="E84" s="38">
        <v>4</v>
      </c>
      <c r="F84" s="39">
        <f>IF(D84&gt;0,100*E84/D84,0)</f>
        <v>100</v>
      </c>
      <c r="G84" s="40"/>
      <c r="H84" s="124"/>
      <c r="I84" s="132">
        <v>0.002</v>
      </c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99925.32</v>
      </c>
      <c r="D86" s="30">
        <v>72167.8</v>
      </c>
      <c r="E86" s="30">
        <v>72078</v>
      </c>
      <c r="F86" s="31">
        <f>IF(D86&gt;0,100*E86/D86,0)</f>
        <v>99.87556777399338</v>
      </c>
      <c r="G86" s="31"/>
      <c r="H86" s="123">
        <v>66.952683</v>
      </c>
      <c r="I86" s="123">
        <v>82.24199999999999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99925.32</v>
      </c>
      <c r="D89" s="53">
        <v>72167.8</v>
      </c>
      <c r="E89" s="53">
        <v>72078</v>
      </c>
      <c r="F89" s="54">
        <f>IF(D89&gt;0,100*E89/D89,0)</f>
        <v>99.87556777399338</v>
      </c>
      <c r="G89" s="40"/>
      <c r="H89" s="128">
        <v>66.952683</v>
      </c>
      <c r="I89" s="129">
        <v>82.24199999999999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7"/>
  <sheetViews>
    <sheetView workbookViewId="0" topLeftCell="A73">
      <selection activeCell="H100" sqref="H10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/>
      <c r="E24" s="38">
        <v>5</v>
      </c>
      <c r="F24" s="39"/>
      <c r="G24" s="40"/>
      <c r="H24" s="131">
        <v>0.005</v>
      </c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25</v>
      </c>
      <c r="E26" s="38">
        <v>10</v>
      </c>
      <c r="F26" s="39">
        <f>IF(D26&gt;0,100*E26/D26,0)</f>
        <v>40</v>
      </c>
      <c r="G26" s="40"/>
      <c r="H26" s="131">
        <v>0.001</v>
      </c>
      <c r="I26" s="125">
        <v>0.04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406</v>
      </c>
      <c r="D28" s="30">
        <v>1316</v>
      </c>
      <c r="E28" s="30">
        <v>1100</v>
      </c>
      <c r="F28" s="31"/>
      <c r="G28" s="31"/>
      <c r="H28" s="123">
        <v>0.45</v>
      </c>
      <c r="I28" s="123">
        <v>3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5453</v>
      </c>
      <c r="D29" s="30">
        <v>6153</v>
      </c>
      <c r="E29" s="30">
        <v>6151</v>
      </c>
      <c r="F29" s="31"/>
      <c r="G29" s="31"/>
      <c r="H29" s="123">
        <v>1.652</v>
      </c>
      <c r="I29" s="123">
        <v>3.691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12852</v>
      </c>
      <c r="D30" s="30">
        <v>19467</v>
      </c>
      <c r="E30" s="30">
        <v>19000</v>
      </c>
      <c r="F30" s="31"/>
      <c r="G30" s="31"/>
      <c r="H30" s="123">
        <v>25.095</v>
      </c>
      <c r="I30" s="123">
        <v>11.691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18711</v>
      </c>
      <c r="D31" s="38">
        <v>26936</v>
      </c>
      <c r="E31" s="38">
        <v>26251</v>
      </c>
      <c r="F31" s="39">
        <f>IF(D31&gt;0,100*E31/D31,0)</f>
        <v>97.45693495693496</v>
      </c>
      <c r="G31" s="40"/>
      <c r="H31" s="124">
        <v>27.197</v>
      </c>
      <c r="I31" s="125">
        <v>18.382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110</v>
      </c>
      <c r="D33" s="30">
        <v>117</v>
      </c>
      <c r="E33" s="30">
        <v>117</v>
      </c>
      <c r="F33" s="31"/>
      <c r="G33" s="31"/>
      <c r="H33" s="123">
        <v>0.101</v>
      </c>
      <c r="I33" s="123">
        <v>0.181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</v>
      </c>
      <c r="D34" s="30">
        <v>1</v>
      </c>
      <c r="E34" s="30">
        <v>1</v>
      </c>
      <c r="F34" s="31"/>
      <c r="G34" s="31"/>
      <c r="H34" s="130">
        <v>0.002</v>
      </c>
      <c r="I34" s="130">
        <v>0.001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25</v>
      </c>
      <c r="E35" s="30">
        <v>20</v>
      </c>
      <c r="F35" s="31"/>
      <c r="G35" s="31"/>
      <c r="H35" s="123">
        <v>0.023</v>
      </c>
      <c r="I35" s="123">
        <v>0.023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11</v>
      </c>
      <c r="D36" s="30">
        <v>29</v>
      </c>
      <c r="E36" s="30">
        <v>20</v>
      </c>
      <c r="F36" s="31"/>
      <c r="G36" s="31"/>
      <c r="H36" s="123">
        <v>0.008</v>
      </c>
      <c r="I36" s="123">
        <v>0.026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147</v>
      </c>
      <c r="D37" s="38">
        <v>172</v>
      </c>
      <c r="E37" s="38">
        <v>158</v>
      </c>
      <c r="F37" s="39">
        <f>IF(D37&gt;0,100*E37/D37,0)</f>
        <v>91.86046511627907</v>
      </c>
      <c r="G37" s="40"/>
      <c r="H37" s="124">
        <v>0.134</v>
      </c>
      <c r="I37" s="125">
        <v>0.23099999999999998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30</v>
      </c>
      <c r="D41" s="30">
        <v>28</v>
      </c>
      <c r="E41" s="30">
        <v>35</v>
      </c>
      <c r="F41" s="31"/>
      <c r="G41" s="31"/>
      <c r="H41" s="123">
        <v>0.023</v>
      </c>
      <c r="I41" s="123">
        <v>0.02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8050</v>
      </c>
      <c r="D42" s="30">
        <v>3206</v>
      </c>
      <c r="E42" s="30">
        <v>3500</v>
      </c>
      <c r="F42" s="31"/>
      <c r="G42" s="31"/>
      <c r="H42" s="123">
        <v>8.855</v>
      </c>
      <c r="I42" s="123">
        <v>4.809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2</v>
      </c>
      <c r="E43" s="30">
        <v>10</v>
      </c>
      <c r="F43" s="31"/>
      <c r="G43" s="31"/>
      <c r="H43" s="130">
        <v>0.006</v>
      </c>
      <c r="I43" s="130">
        <v>0.002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329</v>
      </c>
      <c r="D44" s="30">
        <v>444</v>
      </c>
      <c r="E44" s="30">
        <v>450</v>
      </c>
      <c r="F44" s="31"/>
      <c r="G44" s="31"/>
      <c r="H44" s="123">
        <v>0.262</v>
      </c>
      <c r="I44" s="123">
        <v>0.782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134</v>
      </c>
      <c r="D45" s="30">
        <v>24</v>
      </c>
      <c r="E45" s="30">
        <v>70</v>
      </c>
      <c r="F45" s="31"/>
      <c r="G45" s="31"/>
      <c r="H45" s="123">
        <v>0.094</v>
      </c>
      <c r="I45" s="123">
        <v>0.019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340</v>
      </c>
      <c r="D46" s="30">
        <v>215</v>
      </c>
      <c r="E46" s="30">
        <v>215</v>
      </c>
      <c r="F46" s="31"/>
      <c r="G46" s="31"/>
      <c r="H46" s="123">
        <v>0.204</v>
      </c>
      <c r="I46" s="123">
        <v>0.194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1595</v>
      </c>
      <c r="D47" s="30">
        <v>1202</v>
      </c>
      <c r="E47" s="30">
        <v>1200</v>
      </c>
      <c r="F47" s="31"/>
      <c r="G47" s="31"/>
      <c r="H47" s="123">
        <v>0.64</v>
      </c>
      <c r="I47" s="123">
        <v>1.205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2014</v>
      </c>
      <c r="D48" s="30">
        <v>2310</v>
      </c>
      <c r="E48" s="30">
        <v>2330</v>
      </c>
      <c r="F48" s="31"/>
      <c r="G48" s="31"/>
      <c r="H48" s="123">
        <v>1.879</v>
      </c>
      <c r="I48" s="123">
        <v>4.881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310</v>
      </c>
      <c r="D49" s="30">
        <v>490</v>
      </c>
      <c r="E49" s="30">
        <v>490</v>
      </c>
      <c r="F49" s="31"/>
      <c r="G49" s="31"/>
      <c r="H49" s="123">
        <v>0.2</v>
      </c>
      <c r="I49" s="123">
        <v>0.78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12812</v>
      </c>
      <c r="D50" s="38">
        <v>7921</v>
      </c>
      <c r="E50" s="38">
        <v>8300</v>
      </c>
      <c r="F50" s="39">
        <f>IF(D50&gt;0,100*E50/D50,0)</f>
        <v>104.78474940032824</v>
      </c>
      <c r="G50" s="40"/>
      <c r="H50" s="124">
        <v>12.163</v>
      </c>
      <c r="I50" s="125">
        <v>12.691999999999998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234</v>
      </c>
      <c r="D52" s="38">
        <v>495</v>
      </c>
      <c r="E52" s="38">
        <v>495</v>
      </c>
      <c r="F52" s="39">
        <f>IF(D52&gt;0,100*E52/D52,0)</f>
        <v>100</v>
      </c>
      <c r="G52" s="40"/>
      <c r="H52" s="124">
        <v>0.234</v>
      </c>
      <c r="I52" s="125">
        <v>0.7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8530</v>
      </c>
      <c r="D54" s="30">
        <v>9390</v>
      </c>
      <c r="E54" s="30">
        <v>9300</v>
      </c>
      <c r="F54" s="31"/>
      <c r="G54" s="31"/>
      <c r="H54" s="123">
        <v>3.771</v>
      </c>
      <c r="I54" s="123">
        <v>13.781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7900</v>
      </c>
      <c r="D55" s="30">
        <v>6930</v>
      </c>
      <c r="E55" s="30">
        <v>6950</v>
      </c>
      <c r="F55" s="31"/>
      <c r="G55" s="31"/>
      <c r="H55" s="123">
        <v>5.53</v>
      </c>
      <c r="I55" s="123">
        <v>6.3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6500</v>
      </c>
      <c r="D56" s="30">
        <v>11005</v>
      </c>
      <c r="E56" s="30">
        <v>9000</v>
      </c>
      <c r="F56" s="31"/>
      <c r="G56" s="31"/>
      <c r="H56" s="123">
        <v>7</v>
      </c>
      <c r="I56" s="123">
        <v>15.407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1774</v>
      </c>
      <c r="D57" s="30">
        <v>2326</v>
      </c>
      <c r="E57" s="30">
        <v>2326</v>
      </c>
      <c r="F57" s="31"/>
      <c r="G57" s="31"/>
      <c r="H57" s="123">
        <v>1.774</v>
      </c>
      <c r="I57" s="123">
        <v>2.326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14527</v>
      </c>
      <c r="D58" s="30">
        <v>14107</v>
      </c>
      <c r="E58" s="30">
        <v>14100</v>
      </c>
      <c r="F58" s="31"/>
      <c r="G58" s="31"/>
      <c r="H58" s="123">
        <v>10.223</v>
      </c>
      <c r="I58" s="123">
        <v>15.54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39231</v>
      </c>
      <c r="D59" s="38">
        <v>43758</v>
      </c>
      <c r="E59" s="38">
        <v>41676</v>
      </c>
      <c r="F59" s="39">
        <f>IF(D59&gt;0,100*E59/D59,0)</f>
        <v>95.24201288907172</v>
      </c>
      <c r="G59" s="40"/>
      <c r="H59" s="124">
        <v>28.298000000000002</v>
      </c>
      <c r="I59" s="125">
        <v>53.354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280</v>
      </c>
      <c r="D61" s="30">
        <v>110</v>
      </c>
      <c r="E61" s="30">
        <v>100</v>
      </c>
      <c r="F61" s="31"/>
      <c r="G61" s="31"/>
      <c r="H61" s="123">
        <v>0.15</v>
      </c>
      <c r="I61" s="123">
        <v>0.075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15</v>
      </c>
      <c r="E62" s="30">
        <v>10</v>
      </c>
      <c r="F62" s="31"/>
      <c r="G62" s="31"/>
      <c r="H62" s="130">
        <v>0.001</v>
      </c>
      <c r="I62" s="130">
        <v>0.008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251</v>
      </c>
      <c r="D63" s="30">
        <v>238</v>
      </c>
      <c r="E63" s="30">
        <v>231</v>
      </c>
      <c r="F63" s="31"/>
      <c r="G63" s="31"/>
      <c r="H63" s="123">
        <v>0.215</v>
      </c>
      <c r="I63" s="123">
        <v>0.476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533</v>
      </c>
      <c r="D64" s="38">
        <v>363</v>
      </c>
      <c r="E64" s="38">
        <v>341</v>
      </c>
      <c r="F64" s="39">
        <f>IF(D64&gt;0,100*E64/D64,0)</f>
        <v>93.93939393939394</v>
      </c>
      <c r="G64" s="40"/>
      <c r="H64" s="124">
        <v>0.366</v>
      </c>
      <c r="I64" s="125">
        <v>0.5589999999999999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334</v>
      </c>
      <c r="E66" s="38">
        <v>334</v>
      </c>
      <c r="F66" s="39">
        <f>IF(D66&gt;0,100*E66/D66,0)</f>
        <v>100</v>
      </c>
      <c r="G66" s="40"/>
      <c r="H66" s="124">
        <v>0.011</v>
      </c>
      <c r="I66" s="125">
        <v>0.272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90</v>
      </c>
      <c r="D68" s="30">
        <v>40</v>
      </c>
      <c r="E68" s="30">
        <v>100</v>
      </c>
      <c r="F68" s="31"/>
      <c r="G68" s="31"/>
      <c r="H68" s="123">
        <v>0.03</v>
      </c>
      <c r="I68" s="123">
        <v>0.02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/>
      <c r="E69" s="30"/>
      <c r="F69" s="31"/>
      <c r="G69" s="31"/>
      <c r="H69" s="123">
        <v>0.01</v>
      </c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110</v>
      </c>
      <c r="D70" s="38">
        <v>40</v>
      </c>
      <c r="E70" s="38">
        <v>100</v>
      </c>
      <c r="F70" s="39">
        <f>IF(D70&gt;0,100*E70/D70,0)</f>
        <v>250</v>
      </c>
      <c r="G70" s="40"/>
      <c r="H70" s="124">
        <v>0.04</v>
      </c>
      <c r="I70" s="125">
        <v>0.02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1033</v>
      </c>
      <c r="D72" s="30">
        <v>1375</v>
      </c>
      <c r="E72" s="30">
        <v>1330</v>
      </c>
      <c r="F72" s="31"/>
      <c r="G72" s="31"/>
      <c r="H72" s="123">
        <v>0.03</v>
      </c>
      <c r="I72" s="123">
        <v>1.169</v>
      </c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>
        <v>115</v>
      </c>
      <c r="D74" s="30">
        <v>98</v>
      </c>
      <c r="E74" s="30">
        <v>95</v>
      </c>
      <c r="F74" s="31"/>
      <c r="G74" s="31"/>
      <c r="H74" s="123">
        <v>0.035</v>
      </c>
      <c r="I74" s="123">
        <v>0.088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1800</v>
      </c>
      <c r="D75" s="30">
        <v>2519</v>
      </c>
      <c r="E75" s="30">
        <v>2395</v>
      </c>
      <c r="F75" s="31"/>
      <c r="G75" s="31"/>
      <c r="H75" s="123">
        <v>0.72</v>
      </c>
      <c r="I75" s="123">
        <v>1.574</v>
      </c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52.75</v>
      </c>
      <c r="D77" s="30">
        <v>36</v>
      </c>
      <c r="E77" s="30">
        <v>62</v>
      </c>
      <c r="F77" s="31"/>
      <c r="G77" s="31"/>
      <c r="H77" s="123">
        <v>0.015825</v>
      </c>
      <c r="I77" s="123">
        <v>0.033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45</v>
      </c>
      <c r="D78" s="30">
        <v>50</v>
      </c>
      <c r="E78" s="30">
        <v>90</v>
      </c>
      <c r="F78" s="31"/>
      <c r="G78" s="31"/>
      <c r="H78" s="123">
        <v>0.045</v>
      </c>
      <c r="I78" s="123">
        <v>0.069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12</v>
      </c>
      <c r="D79" s="30">
        <v>35</v>
      </c>
      <c r="E79" s="30">
        <v>30</v>
      </c>
      <c r="F79" s="31"/>
      <c r="G79" s="31"/>
      <c r="H79" s="123">
        <v>0.009</v>
      </c>
      <c r="I79" s="123">
        <v>0.031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3057.75</v>
      </c>
      <c r="D80" s="38">
        <v>4113</v>
      </c>
      <c r="E80" s="38">
        <v>4002</v>
      </c>
      <c r="F80" s="39">
        <f>IF(D80&gt;0,100*E80/D80,0)</f>
        <v>97.30123997082421</v>
      </c>
      <c r="G80" s="40"/>
      <c r="H80" s="124">
        <v>0.854825</v>
      </c>
      <c r="I80" s="125">
        <v>2.9640000000000004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74856.75</v>
      </c>
      <c r="D86" s="30">
        <v>84157</v>
      </c>
      <c r="E86" s="30">
        <v>81672</v>
      </c>
      <c r="F86" s="31">
        <f>IF(D86&gt;0,100*E86/D86,0)</f>
        <v>97.04718561735804</v>
      </c>
      <c r="G86" s="31"/>
      <c r="H86" s="123">
        <v>69.30382500000002</v>
      </c>
      <c r="I86" s="123">
        <v>89.214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74856.75</v>
      </c>
      <c r="D89" s="53">
        <v>84157</v>
      </c>
      <c r="E89" s="53">
        <v>81672</v>
      </c>
      <c r="F89" s="54">
        <f>IF(D89&gt;0,100*E89/D89,0)</f>
        <v>97.04718561735804</v>
      </c>
      <c r="G89" s="40"/>
      <c r="H89" s="128">
        <v>69.30382500000002</v>
      </c>
      <c r="I89" s="129">
        <v>89.214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7"/>
  <sheetViews>
    <sheetView workbookViewId="0" topLeftCell="A1">
      <selection activeCell="C70" sqref="C70:K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31.01673396719736</v>
      </c>
      <c r="D9" s="30">
        <v>32</v>
      </c>
      <c r="E9" s="30">
        <v>31.02263411480761</v>
      </c>
      <c r="F9" s="31"/>
      <c r="G9" s="31"/>
      <c r="H9" s="123">
        <v>0.49109828781395826</v>
      </c>
      <c r="I9" s="123">
        <v>0.5577142857142857</v>
      </c>
      <c r="J9" s="123">
        <v>0.5170439019134602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>
        <v>33.276524748377774</v>
      </c>
      <c r="D12" s="30">
        <v>35</v>
      </c>
      <c r="E12" s="30">
        <v>37.72753496736869</v>
      </c>
      <c r="F12" s="31"/>
      <c r="G12" s="31"/>
      <c r="H12" s="123">
        <v>0.5522738429864517</v>
      </c>
      <c r="I12" s="123">
        <v>0.61145</v>
      </c>
      <c r="J12" s="123">
        <v>0.6591000358799309</v>
      </c>
      <c r="K12" s="32"/>
    </row>
    <row r="13" spans="1:11" s="42" customFormat="1" ht="11.25" customHeight="1">
      <c r="A13" s="36" t="s">
        <v>11</v>
      </c>
      <c r="B13" s="37"/>
      <c r="C13" s="38">
        <v>64.29325871557513</v>
      </c>
      <c r="D13" s="38">
        <v>67</v>
      </c>
      <c r="E13" s="38">
        <v>68.7501690821763</v>
      </c>
      <c r="F13" s="39">
        <f>IF(D13&gt;0,100*E13/D13,0)</f>
        <v>102.61219265996462</v>
      </c>
      <c r="G13" s="40"/>
      <c r="H13" s="124">
        <v>1.0433721308004098</v>
      </c>
      <c r="I13" s="125">
        <v>1.1691642857142859</v>
      </c>
      <c r="J13" s="125">
        <v>1.176143937793391</v>
      </c>
      <c r="K13" s="41">
        <f>IF(I13&gt;0,100*J13/I13,0)</f>
        <v>100.59697787251866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13</v>
      </c>
      <c r="F34" s="31"/>
      <c r="G34" s="31"/>
      <c r="H34" s="123">
        <v>0.305</v>
      </c>
      <c r="I34" s="123">
        <v>0.305</v>
      </c>
      <c r="J34" s="123">
        <v>0.25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/>
      <c r="F36" s="31"/>
      <c r="G36" s="31"/>
      <c r="H36" s="123">
        <v>0.021</v>
      </c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16</v>
      </c>
      <c r="D37" s="38">
        <v>15</v>
      </c>
      <c r="E37" s="38">
        <v>13</v>
      </c>
      <c r="F37" s="39">
        <f>IF(D37&gt;0,100*E37/D37,0)</f>
        <v>86.66666666666667</v>
      </c>
      <c r="G37" s="40"/>
      <c r="H37" s="124">
        <v>0.326</v>
      </c>
      <c r="I37" s="125">
        <v>0.305</v>
      </c>
      <c r="J37" s="125">
        <v>0.25</v>
      </c>
      <c r="K37" s="41">
        <f>IF(I37&gt;0,100*J37/I37,0)</f>
        <v>81.9672131147541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240</v>
      </c>
      <c r="D39" s="38">
        <v>240</v>
      </c>
      <c r="E39" s="38">
        <v>240</v>
      </c>
      <c r="F39" s="39">
        <f>IF(D39&gt;0,100*E39/D39,0)</f>
        <v>100</v>
      </c>
      <c r="G39" s="40"/>
      <c r="H39" s="124">
        <v>6.89</v>
      </c>
      <c r="I39" s="125">
        <v>6.89</v>
      </c>
      <c r="J39" s="125">
        <v>7.056</v>
      </c>
      <c r="K39" s="41">
        <f>IF(I39&gt;0,100*J39/I39,0)</f>
        <v>102.40928882438317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10</v>
      </c>
      <c r="D63" s="30">
        <v>13</v>
      </c>
      <c r="E63" s="30">
        <v>13</v>
      </c>
      <c r="F63" s="31"/>
      <c r="G63" s="31"/>
      <c r="H63" s="123">
        <v>0.216</v>
      </c>
      <c r="I63" s="123">
        <v>0.31</v>
      </c>
      <c r="J63" s="123">
        <v>0.31</v>
      </c>
      <c r="K63" s="32"/>
    </row>
    <row r="64" spans="1:11" s="42" customFormat="1" ht="11.25" customHeight="1">
      <c r="A64" s="36" t="s">
        <v>50</v>
      </c>
      <c r="B64" s="37"/>
      <c r="C64" s="38">
        <v>10</v>
      </c>
      <c r="D64" s="38">
        <v>13</v>
      </c>
      <c r="E64" s="38">
        <v>13</v>
      </c>
      <c r="F64" s="39">
        <f>IF(D64&gt;0,100*E64/D64,0)</f>
        <v>100</v>
      </c>
      <c r="G64" s="40"/>
      <c r="H64" s="124">
        <v>0.216</v>
      </c>
      <c r="I64" s="125">
        <v>0.31</v>
      </c>
      <c r="J64" s="125">
        <v>0.31</v>
      </c>
      <c r="K64" s="41">
        <f>IF(I64&gt;0,100*J64/I64,0)</f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226</v>
      </c>
      <c r="D66" s="38">
        <v>324</v>
      </c>
      <c r="E66" s="38">
        <v>324</v>
      </c>
      <c r="F66" s="39">
        <f>IF(D66&gt;0,100*E66/D66,0)</f>
        <v>100</v>
      </c>
      <c r="G66" s="40"/>
      <c r="H66" s="124">
        <v>6.78</v>
      </c>
      <c r="I66" s="125">
        <v>10.238</v>
      </c>
      <c r="J66" s="125">
        <v>10.238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47</v>
      </c>
      <c r="D72" s="30">
        <v>60</v>
      </c>
      <c r="E72" s="30">
        <v>53</v>
      </c>
      <c r="F72" s="31"/>
      <c r="G72" s="31"/>
      <c r="H72" s="123">
        <v>0.987</v>
      </c>
      <c r="I72" s="123">
        <v>1.26</v>
      </c>
      <c r="J72" s="123">
        <v>1.113</v>
      </c>
      <c r="K72" s="32"/>
    </row>
    <row r="73" spans="1:11" s="33" customFormat="1" ht="11.25" customHeight="1">
      <c r="A73" s="35" t="s">
        <v>56</v>
      </c>
      <c r="B73" s="29"/>
      <c r="C73" s="30">
        <v>605</v>
      </c>
      <c r="D73" s="30">
        <v>580</v>
      </c>
      <c r="E73" s="30">
        <v>520</v>
      </c>
      <c r="F73" s="31"/>
      <c r="G73" s="31"/>
      <c r="H73" s="123">
        <v>14.5</v>
      </c>
      <c r="I73" s="123">
        <v>12.05</v>
      </c>
      <c r="J73" s="123">
        <v>12.15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65</v>
      </c>
      <c r="D75" s="30">
        <v>102</v>
      </c>
      <c r="E75" s="30">
        <v>113</v>
      </c>
      <c r="F75" s="31"/>
      <c r="G75" s="31"/>
      <c r="H75" s="123">
        <v>2.6</v>
      </c>
      <c r="I75" s="123">
        <v>4.08</v>
      </c>
      <c r="J75" s="123">
        <v>4.52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23</v>
      </c>
      <c r="E76" s="30">
        <v>25</v>
      </c>
      <c r="F76" s="31"/>
      <c r="G76" s="31"/>
      <c r="H76" s="123">
        <v>0.425</v>
      </c>
      <c r="I76" s="123">
        <v>0.357</v>
      </c>
      <c r="J76" s="123">
        <v>0.463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>
        <v>450</v>
      </c>
      <c r="D78" s="30">
        <v>490</v>
      </c>
      <c r="E78" s="30">
        <v>490</v>
      </c>
      <c r="F78" s="31"/>
      <c r="G78" s="31"/>
      <c r="H78" s="123">
        <v>11.7</v>
      </c>
      <c r="I78" s="123">
        <v>13.25</v>
      </c>
      <c r="J78" s="123">
        <v>12.74</v>
      </c>
      <c r="K78" s="32"/>
    </row>
    <row r="79" spans="1:11" s="33" customFormat="1" ht="11.25" customHeight="1">
      <c r="A79" s="35" t="s">
        <v>62</v>
      </c>
      <c r="B79" s="29"/>
      <c r="C79" s="30">
        <v>250</v>
      </c>
      <c r="D79" s="30">
        <v>200</v>
      </c>
      <c r="E79" s="30">
        <v>300</v>
      </c>
      <c r="F79" s="31"/>
      <c r="G79" s="31"/>
      <c r="H79" s="123">
        <v>4.375</v>
      </c>
      <c r="I79" s="123">
        <v>3.5</v>
      </c>
      <c r="J79" s="123">
        <v>6.15</v>
      </c>
      <c r="K79" s="32"/>
    </row>
    <row r="80" spans="1:11" s="42" customFormat="1" ht="11.25" customHeight="1">
      <c r="A80" s="43" t="s">
        <v>63</v>
      </c>
      <c r="B80" s="37"/>
      <c r="C80" s="38">
        <v>1442</v>
      </c>
      <c r="D80" s="38">
        <v>1455</v>
      </c>
      <c r="E80" s="38">
        <v>1501</v>
      </c>
      <c r="F80" s="39">
        <f>IF(D80&gt;0,100*E80/D80,0)</f>
        <v>103.16151202749141</v>
      </c>
      <c r="G80" s="40"/>
      <c r="H80" s="124">
        <v>34.587</v>
      </c>
      <c r="I80" s="125">
        <v>34.497</v>
      </c>
      <c r="J80" s="125">
        <v>37.136</v>
      </c>
      <c r="K80" s="41">
        <f>IF(I80&gt;0,100*J80/I80,0)</f>
        <v>107.64994057454273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530</v>
      </c>
      <c r="D82" s="30">
        <v>410</v>
      </c>
      <c r="E82" s="30">
        <v>460</v>
      </c>
      <c r="F82" s="31"/>
      <c r="G82" s="31"/>
      <c r="H82" s="123">
        <v>13.5</v>
      </c>
      <c r="I82" s="123">
        <v>9.8</v>
      </c>
      <c r="J82" s="123">
        <v>11.238</v>
      </c>
      <c r="K82" s="32"/>
    </row>
    <row r="83" spans="1:11" s="33" customFormat="1" ht="11.25" customHeight="1">
      <c r="A83" s="35" t="s">
        <v>65</v>
      </c>
      <c r="B83" s="29"/>
      <c r="C83" s="30">
        <v>550</v>
      </c>
      <c r="D83" s="30">
        <v>660</v>
      </c>
      <c r="E83" s="30">
        <v>660</v>
      </c>
      <c r="F83" s="31"/>
      <c r="G83" s="31"/>
      <c r="H83" s="123">
        <v>8.5</v>
      </c>
      <c r="I83" s="123">
        <v>11.5</v>
      </c>
      <c r="J83" s="123">
        <v>11.5</v>
      </c>
      <c r="K83" s="32"/>
    </row>
    <row r="84" spans="1:11" s="42" customFormat="1" ht="11.25" customHeight="1">
      <c r="A84" s="36" t="s">
        <v>66</v>
      </c>
      <c r="B84" s="37"/>
      <c r="C84" s="38">
        <v>1080</v>
      </c>
      <c r="D84" s="38">
        <v>1070</v>
      </c>
      <c r="E84" s="38">
        <v>1120</v>
      </c>
      <c r="F84" s="39">
        <f>IF(D84&gt;0,100*E84/D84,0)</f>
        <v>104.67289719626169</v>
      </c>
      <c r="G84" s="40"/>
      <c r="H84" s="124">
        <v>22</v>
      </c>
      <c r="I84" s="125">
        <v>21.3</v>
      </c>
      <c r="J84" s="125">
        <v>22.738</v>
      </c>
      <c r="K84" s="41">
        <f>IF(I84&gt;0,100*J84/I84,0)</f>
        <v>106.75117370892019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3078.293258715575</v>
      </c>
      <c r="D86" s="30">
        <v>3184</v>
      </c>
      <c r="E86" s="30">
        <v>3279.7501690821764</v>
      </c>
      <c r="F86" s="31">
        <f>IF(D86&gt;0,100*E86/D86,0)</f>
        <v>103.00722892846031</v>
      </c>
      <c r="G86" s="31"/>
      <c r="H86" s="123">
        <v>71.84237213080041</v>
      </c>
      <c r="I86" s="123">
        <v>74.70916428571428</v>
      </c>
      <c r="J86" s="123">
        <v>78.90414393779339</v>
      </c>
      <c r="K86" s="32">
        <f>IF(I86&gt;0,100*J86/I86,0)</f>
        <v>105.61508041508272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3078.293258715575</v>
      </c>
      <c r="D89" s="53">
        <v>3184</v>
      </c>
      <c r="E89" s="53">
        <v>3279.7501690821764</v>
      </c>
      <c r="F89" s="54">
        <f>IF(D89&gt;0,100*E89/D89,0)</f>
        <v>103.00722892846031</v>
      </c>
      <c r="G89" s="40"/>
      <c r="H89" s="128">
        <v>71.84237213080041</v>
      </c>
      <c r="I89" s="129">
        <v>74.70916428571428</v>
      </c>
      <c r="J89" s="129">
        <v>78.90414393779339</v>
      </c>
      <c r="K89" s="54">
        <f>IF(I89&gt;0,100*J89/I89,0)</f>
        <v>105.61508041508272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88"/>
  <sheetViews>
    <sheetView zoomScaleSheetLayoutView="100" workbookViewId="0" topLeftCell="A31">
      <selection activeCell="K24" sqref="K24"/>
    </sheetView>
  </sheetViews>
  <sheetFormatPr defaultColWidth="11.421875" defaultRowHeight="12.75"/>
  <cols>
    <col min="1" max="1" width="2.57421875" style="0" customWidth="1"/>
    <col min="2" max="2" width="18.28125" style="0" customWidth="1"/>
    <col min="3" max="3" width="14.8515625" style="0" customWidth="1"/>
    <col min="4" max="4" width="16.28125" style="0" customWidth="1"/>
    <col min="5" max="5" width="3.140625" style="0" customWidth="1"/>
    <col min="6" max="6" width="12.57421875" style="0" customWidth="1"/>
    <col min="7" max="7" width="12.28125" style="0" customWidth="1"/>
    <col min="8" max="8" width="10.28125" style="0" customWidth="1"/>
    <col min="9" max="9" width="18.57421875" style="0" customWidth="1"/>
  </cols>
  <sheetData>
    <row r="1" spans="1:9" ht="12.75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.75">
      <c r="A3" s="133" t="s">
        <v>229</v>
      </c>
      <c r="B3" s="133"/>
      <c r="C3" s="133"/>
      <c r="D3" s="133"/>
      <c r="E3" s="133"/>
      <c r="F3" s="133"/>
      <c r="G3" s="133"/>
      <c r="H3" s="133"/>
      <c r="I3" s="133"/>
    </row>
    <row r="4" spans="1:9" ht="12.75">
      <c r="A4" s="100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2.75">
      <c r="A7" s="101" t="s">
        <v>230</v>
      </c>
      <c r="B7" s="102"/>
      <c r="C7" s="102"/>
      <c r="D7" s="103"/>
      <c r="E7" s="103"/>
      <c r="F7" s="103"/>
      <c r="G7" s="103"/>
      <c r="H7" s="103"/>
      <c r="I7" s="103"/>
    </row>
    <row r="8" spans="1:9" ht="12.75">
      <c r="A8" s="100"/>
      <c r="B8" s="100"/>
      <c r="C8" s="100"/>
      <c r="D8" s="100"/>
      <c r="E8" s="100"/>
      <c r="F8" s="100"/>
      <c r="G8" s="100"/>
      <c r="H8" s="100"/>
      <c r="I8" s="100"/>
    </row>
    <row r="9" spans="1:9" ht="12.75">
      <c r="A9" s="104" t="s">
        <v>231</v>
      </c>
      <c r="B9" s="100"/>
      <c r="C9" s="100"/>
      <c r="D9" s="100"/>
      <c r="E9" s="100"/>
      <c r="F9" s="100"/>
      <c r="G9" s="100"/>
      <c r="H9" s="100"/>
      <c r="I9" s="100"/>
    </row>
    <row r="10" spans="1:9" ht="12.7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2.75">
      <c r="A11" s="105"/>
      <c r="B11" s="106"/>
      <c r="C11" s="106"/>
      <c r="D11" s="107" t="s">
        <v>232</v>
      </c>
      <c r="E11" s="108"/>
      <c r="F11" s="105"/>
      <c r="G11" s="106"/>
      <c r="H11" s="106"/>
      <c r="I11" s="107" t="s">
        <v>232</v>
      </c>
    </row>
    <row r="12" spans="1:9" ht="12.75">
      <c r="A12" s="109"/>
      <c r="B12" s="110"/>
      <c r="C12" s="110"/>
      <c r="D12" s="111"/>
      <c r="E12" s="112"/>
      <c r="F12" s="109"/>
      <c r="G12" s="110"/>
      <c r="H12" s="110"/>
      <c r="I12" s="111"/>
    </row>
    <row r="13" spans="1:9" ht="5.25" customHeight="1">
      <c r="A13" s="113"/>
      <c r="B13" s="114"/>
      <c r="C13" s="114"/>
      <c r="D13" s="115"/>
      <c r="E13" s="112"/>
      <c r="F13" s="113"/>
      <c r="G13" s="114"/>
      <c r="H13" s="114"/>
      <c r="I13" s="115"/>
    </row>
    <row r="14" spans="1:9" ht="12.75">
      <c r="A14" s="109" t="s">
        <v>233</v>
      </c>
      <c r="B14" s="110"/>
      <c r="C14" s="110"/>
      <c r="D14" s="111">
        <v>9</v>
      </c>
      <c r="E14" s="112"/>
      <c r="F14" s="109" t="s">
        <v>265</v>
      </c>
      <c r="G14" s="110"/>
      <c r="H14" s="110"/>
      <c r="I14" s="111">
        <v>41</v>
      </c>
    </row>
    <row r="15" spans="1:9" ht="5.25" customHeight="1">
      <c r="A15" s="113"/>
      <c r="B15" s="114"/>
      <c r="C15" s="114"/>
      <c r="D15" s="115"/>
      <c r="E15" s="112"/>
      <c r="F15" s="113"/>
      <c r="G15" s="114"/>
      <c r="H15" s="114"/>
      <c r="I15" s="115"/>
    </row>
    <row r="16" spans="1:9" ht="12.75">
      <c r="A16" s="109" t="s">
        <v>234</v>
      </c>
      <c r="B16" s="110"/>
      <c r="C16" s="110"/>
      <c r="D16" s="111">
        <v>10</v>
      </c>
      <c r="E16" s="112"/>
      <c r="F16" s="109" t="s">
        <v>266</v>
      </c>
      <c r="G16" s="110"/>
      <c r="H16" s="110"/>
      <c r="I16" s="111">
        <v>42</v>
      </c>
    </row>
    <row r="17" spans="1:9" ht="5.25" customHeight="1">
      <c r="A17" s="113"/>
      <c r="B17" s="114"/>
      <c r="C17" s="114"/>
      <c r="D17" s="115"/>
      <c r="E17" s="112"/>
      <c r="F17" s="113"/>
      <c r="G17" s="114"/>
      <c r="H17" s="114"/>
      <c r="I17" s="115"/>
    </row>
    <row r="18" spans="1:9" ht="12.75">
      <c r="A18" s="109" t="s">
        <v>235</v>
      </c>
      <c r="B18" s="110"/>
      <c r="C18" s="110"/>
      <c r="D18" s="111">
        <v>11</v>
      </c>
      <c r="E18" s="112"/>
      <c r="F18" s="109" t="s">
        <v>267</v>
      </c>
      <c r="G18" s="110"/>
      <c r="H18" s="110"/>
      <c r="I18" s="111">
        <v>43</v>
      </c>
    </row>
    <row r="19" spans="1:9" ht="5.25" customHeight="1">
      <c r="A19" s="113"/>
      <c r="B19" s="114"/>
      <c r="C19" s="114"/>
      <c r="D19" s="115"/>
      <c r="E19" s="112"/>
      <c r="F19" s="113"/>
      <c r="G19" s="114"/>
      <c r="H19" s="114"/>
      <c r="I19" s="115"/>
    </row>
    <row r="20" spans="1:9" ht="12.75">
      <c r="A20" s="109" t="s">
        <v>236</v>
      </c>
      <c r="B20" s="110"/>
      <c r="C20" s="110"/>
      <c r="D20" s="111">
        <v>12</v>
      </c>
      <c r="E20" s="112"/>
      <c r="F20" s="109" t="s">
        <v>268</v>
      </c>
      <c r="G20" s="110"/>
      <c r="H20" s="110"/>
      <c r="I20" s="111">
        <v>44</v>
      </c>
    </row>
    <row r="21" spans="1:9" ht="5.25" customHeight="1">
      <c r="A21" s="113"/>
      <c r="B21" s="114"/>
      <c r="C21" s="114"/>
      <c r="D21" s="115"/>
      <c r="E21" s="112"/>
      <c r="F21" s="113"/>
      <c r="G21" s="114"/>
      <c r="H21" s="114"/>
      <c r="I21" s="115"/>
    </row>
    <row r="22" spans="1:9" ht="12.75">
      <c r="A22" s="109" t="s">
        <v>237</v>
      </c>
      <c r="B22" s="110"/>
      <c r="C22" s="110"/>
      <c r="D22" s="111">
        <v>13</v>
      </c>
      <c r="E22" s="112"/>
      <c r="F22" s="109" t="s">
        <v>269</v>
      </c>
      <c r="G22" s="110"/>
      <c r="H22" s="110"/>
      <c r="I22" s="111">
        <v>45</v>
      </c>
    </row>
    <row r="23" spans="1:9" ht="5.25" customHeight="1">
      <c r="A23" s="113"/>
      <c r="B23" s="114"/>
      <c r="C23" s="114"/>
      <c r="D23" s="115"/>
      <c r="E23" s="112"/>
      <c r="F23" s="113"/>
      <c r="G23" s="114"/>
      <c r="H23" s="114"/>
      <c r="I23" s="115"/>
    </row>
    <row r="24" spans="1:9" ht="12.75">
      <c r="A24" s="109" t="s">
        <v>238</v>
      </c>
      <c r="B24" s="110"/>
      <c r="C24" s="110"/>
      <c r="D24" s="111">
        <v>14</v>
      </c>
      <c r="E24" s="112"/>
      <c r="F24" s="109" t="s">
        <v>270</v>
      </c>
      <c r="G24" s="110"/>
      <c r="H24" s="110"/>
      <c r="I24" s="111">
        <v>46</v>
      </c>
    </row>
    <row r="25" spans="1:9" ht="5.25" customHeight="1">
      <c r="A25" s="113"/>
      <c r="B25" s="114"/>
      <c r="C25" s="114"/>
      <c r="D25" s="115"/>
      <c r="E25" s="112"/>
      <c r="F25" s="113"/>
      <c r="G25" s="114"/>
      <c r="H25" s="114"/>
      <c r="I25" s="115"/>
    </row>
    <row r="26" spans="1:9" ht="12.75">
      <c r="A26" s="109" t="s">
        <v>239</v>
      </c>
      <c r="B26" s="110"/>
      <c r="C26" s="110"/>
      <c r="D26" s="111">
        <v>15</v>
      </c>
      <c r="E26" s="112"/>
      <c r="F26" s="109" t="s">
        <v>271</v>
      </c>
      <c r="G26" s="110"/>
      <c r="H26" s="110"/>
      <c r="I26" s="111">
        <v>47</v>
      </c>
    </row>
    <row r="27" spans="1:9" ht="5.25" customHeight="1">
      <c r="A27" s="113"/>
      <c r="B27" s="114"/>
      <c r="C27" s="114"/>
      <c r="D27" s="115"/>
      <c r="E27" s="112"/>
      <c r="F27" s="113"/>
      <c r="G27" s="114"/>
      <c r="H27" s="114"/>
      <c r="I27" s="115"/>
    </row>
    <row r="28" spans="1:9" ht="12.75">
      <c r="A28" s="109" t="s">
        <v>240</v>
      </c>
      <c r="B28" s="110"/>
      <c r="C28" s="110"/>
      <c r="D28" s="111">
        <v>16</v>
      </c>
      <c r="E28" s="112"/>
      <c r="F28" s="109" t="s">
        <v>272</v>
      </c>
      <c r="G28" s="110"/>
      <c r="H28" s="110"/>
      <c r="I28" s="111">
        <v>48</v>
      </c>
    </row>
    <row r="29" spans="1:9" ht="5.25" customHeight="1">
      <c r="A29" s="113"/>
      <c r="B29" s="114"/>
      <c r="C29" s="114"/>
      <c r="D29" s="115"/>
      <c r="E29" s="112"/>
      <c r="F29" s="113"/>
      <c r="G29" s="114"/>
      <c r="H29" s="114"/>
      <c r="I29" s="115"/>
    </row>
    <row r="30" spans="1:9" ht="12.75">
      <c r="A30" s="109" t="s">
        <v>241</v>
      </c>
      <c r="B30" s="110"/>
      <c r="C30" s="110"/>
      <c r="D30" s="111">
        <v>17</v>
      </c>
      <c r="E30" s="112"/>
      <c r="F30" s="109" t="s">
        <v>273</v>
      </c>
      <c r="G30" s="110"/>
      <c r="H30" s="110"/>
      <c r="I30" s="111">
        <v>49</v>
      </c>
    </row>
    <row r="31" spans="1:9" ht="5.25" customHeight="1">
      <c r="A31" s="113"/>
      <c r="B31" s="114"/>
      <c r="C31" s="114"/>
      <c r="D31" s="115"/>
      <c r="E31" s="112"/>
      <c r="F31" s="113"/>
      <c r="G31" s="114"/>
      <c r="H31" s="114"/>
      <c r="I31" s="115"/>
    </row>
    <row r="32" spans="1:9" ht="12.75">
      <c r="A32" s="109" t="s">
        <v>242</v>
      </c>
      <c r="B32" s="110"/>
      <c r="C32" s="110"/>
      <c r="D32" s="111">
        <v>18</v>
      </c>
      <c r="E32" s="112"/>
      <c r="F32" s="109" t="s">
        <v>274</v>
      </c>
      <c r="G32" s="110"/>
      <c r="H32" s="110"/>
      <c r="I32" s="111">
        <v>50</v>
      </c>
    </row>
    <row r="33" spans="1:9" ht="5.25" customHeight="1">
      <c r="A33" s="113"/>
      <c r="B33" s="114"/>
      <c r="C33" s="114"/>
      <c r="D33" s="115"/>
      <c r="E33" s="112"/>
      <c r="F33" s="113"/>
      <c r="G33" s="114"/>
      <c r="H33" s="114"/>
      <c r="I33" s="115"/>
    </row>
    <row r="34" spans="1:9" ht="12.75">
      <c r="A34" s="109" t="s">
        <v>243</v>
      </c>
      <c r="B34" s="110"/>
      <c r="C34" s="110"/>
      <c r="D34" s="111">
        <v>19</v>
      </c>
      <c r="E34" s="112"/>
      <c r="F34" s="109" t="s">
        <v>275</v>
      </c>
      <c r="G34" s="110"/>
      <c r="H34" s="110"/>
      <c r="I34" s="111"/>
    </row>
    <row r="35" spans="1:9" ht="5.25" customHeight="1">
      <c r="A35" s="113"/>
      <c r="B35" s="114"/>
      <c r="C35" s="114"/>
      <c r="D35" s="115"/>
      <c r="E35" s="112"/>
      <c r="F35" s="113"/>
      <c r="G35" s="114"/>
      <c r="H35" s="114"/>
      <c r="I35" s="115"/>
    </row>
    <row r="36" spans="1:9" ht="12.75">
      <c r="A36" s="109" t="s">
        <v>244</v>
      </c>
      <c r="B36" s="110"/>
      <c r="C36" s="110"/>
      <c r="D36" s="111">
        <v>20</v>
      </c>
      <c r="E36" s="112"/>
      <c r="F36" s="109"/>
      <c r="G36" s="110"/>
      <c r="H36" s="110"/>
      <c r="I36" s="111"/>
    </row>
    <row r="37" spans="1:9" ht="5.25" customHeight="1">
      <c r="A37" s="113"/>
      <c r="B37" s="114"/>
      <c r="C37" s="114"/>
      <c r="D37" s="115"/>
      <c r="E37" s="112"/>
      <c r="F37" s="113"/>
      <c r="G37" s="114"/>
      <c r="H37" s="114"/>
      <c r="I37" s="115"/>
    </row>
    <row r="38" spans="1:9" ht="12.75">
      <c r="A38" s="109" t="s">
        <v>245</v>
      </c>
      <c r="B38" s="110"/>
      <c r="C38" s="110"/>
      <c r="D38" s="111">
        <v>21</v>
      </c>
      <c r="E38" s="112"/>
      <c r="F38" s="109"/>
      <c r="G38" s="110"/>
      <c r="H38" s="110"/>
      <c r="I38" s="111"/>
    </row>
    <row r="39" spans="1:9" ht="5.25" customHeight="1">
      <c r="A39" s="113"/>
      <c r="B39" s="114"/>
      <c r="C39" s="114"/>
      <c r="D39" s="115"/>
      <c r="E39" s="112"/>
      <c r="F39" s="113"/>
      <c r="G39" s="114"/>
      <c r="H39" s="114"/>
      <c r="I39" s="115"/>
    </row>
    <row r="40" spans="1:9" ht="12.75">
      <c r="A40" s="109" t="s">
        <v>246</v>
      </c>
      <c r="B40" s="110"/>
      <c r="C40" s="110"/>
      <c r="D40" s="111">
        <v>22</v>
      </c>
      <c r="E40" s="112"/>
      <c r="F40" s="109"/>
      <c r="G40" s="110"/>
      <c r="H40" s="110"/>
      <c r="I40" s="111"/>
    </row>
    <row r="41" spans="1:9" ht="5.25" customHeight="1">
      <c r="A41" s="113"/>
      <c r="B41" s="114"/>
      <c r="C41" s="114"/>
      <c r="D41" s="115"/>
      <c r="E41" s="112"/>
      <c r="F41" s="113"/>
      <c r="G41" s="114"/>
      <c r="H41" s="114"/>
      <c r="I41" s="115"/>
    </row>
    <row r="42" spans="1:9" ht="12.75">
      <c r="A42" s="109" t="s">
        <v>247</v>
      </c>
      <c r="B42" s="110"/>
      <c r="C42" s="110"/>
      <c r="D42" s="111">
        <v>23</v>
      </c>
      <c r="E42" s="112"/>
      <c r="F42" s="109"/>
      <c r="G42" s="110"/>
      <c r="H42" s="110"/>
      <c r="I42" s="111"/>
    </row>
    <row r="43" spans="1:9" ht="5.25" customHeight="1">
      <c r="A43" s="113"/>
      <c r="B43" s="114"/>
      <c r="C43" s="114"/>
      <c r="D43" s="115"/>
      <c r="E43" s="112"/>
      <c r="F43" s="113"/>
      <c r="G43" s="114"/>
      <c r="H43" s="114"/>
      <c r="I43" s="115"/>
    </row>
    <row r="44" spans="1:9" ht="12.75">
      <c r="A44" s="109" t="s">
        <v>248</v>
      </c>
      <c r="B44" s="110"/>
      <c r="C44" s="110"/>
      <c r="D44" s="111">
        <v>24</v>
      </c>
      <c r="E44" s="112"/>
      <c r="F44" s="109"/>
      <c r="G44" s="110"/>
      <c r="H44" s="110"/>
      <c r="I44" s="111"/>
    </row>
    <row r="45" spans="1:9" ht="5.25" customHeight="1">
      <c r="A45" s="113"/>
      <c r="B45" s="114"/>
      <c r="C45" s="114"/>
      <c r="D45" s="115"/>
      <c r="E45" s="112"/>
      <c r="F45" s="113"/>
      <c r="G45" s="114"/>
      <c r="H45" s="114"/>
      <c r="I45" s="115"/>
    </row>
    <row r="46" spans="1:9" ht="12.75">
      <c r="A46" s="109" t="s">
        <v>249</v>
      </c>
      <c r="B46" s="110"/>
      <c r="C46" s="110"/>
      <c r="D46" s="111">
        <v>25</v>
      </c>
      <c r="E46" s="112"/>
      <c r="F46" s="109"/>
      <c r="G46" s="110"/>
      <c r="H46" s="110"/>
      <c r="I46" s="111"/>
    </row>
    <row r="47" spans="1:9" ht="5.25" customHeight="1">
      <c r="A47" s="113"/>
      <c r="B47" s="114"/>
      <c r="C47" s="114"/>
      <c r="D47" s="115"/>
      <c r="E47" s="112"/>
      <c r="F47" s="113"/>
      <c r="G47" s="114"/>
      <c r="H47" s="114"/>
      <c r="I47" s="115"/>
    </row>
    <row r="48" spans="1:9" ht="12.75">
      <c r="A48" s="109" t="s">
        <v>250</v>
      </c>
      <c r="B48" s="110"/>
      <c r="C48" s="110"/>
      <c r="D48" s="111">
        <v>26</v>
      </c>
      <c r="E48" s="112"/>
      <c r="F48" s="109"/>
      <c r="G48" s="110"/>
      <c r="H48" s="110"/>
      <c r="I48" s="111"/>
    </row>
    <row r="49" spans="1:9" ht="5.25" customHeight="1">
      <c r="A49" s="113"/>
      <c r="B49" s="114"/>
      <c r="C49" s="114"/>
      <c r="D49" s="115"/>
      <c r="E49" s="112"/>
      <c r="F49" s="113"/>
      <c r="G49" s="114"/>
      <c r="H49" s="114"/>
      <c r="I49" s="115"/>
    </row>
    <row r="50" spans="1:9" ht="12.75">
      <c r="A50" s="109" t="s">
        <v>251</v>
      </c>
      <c r="B50" s="110"/>
      <c r="C50" s="110"/>
      <c r="D50" s="111">
        <v>27</v>
      </c>
      <c r="E50" s="112"/>
      <c r="F50" s="109"/>
      <c r="G50" s="110"/>
      <c r="H50" s="110"/>
      <c r="I50" s="111"/>
    </row>
    <row r="51" spans="1:9" ht="5.25" customHeight="1">
      <c r="A51" s="113"/>
      <c r="B51" s="114"/>
      <c r="C51" s="114"/>
      <c r="D51" s="115"/>
      <c r="E51" s="112"/>
      <c r="F51" s="113"/>
      <c r="G51" s="114"/>
      <c r="H51" s="114"/>
      <c r="I51" s="115"/>
    </row>
    <row r="52" spans="1:9" ht="12.75">
      <c r="A52" s="109" t="s">
        <v>252</v>
      </c>
      <c r="B52" s="110"/>
      <c r="C52" s="110"/>
      <c r="D52" s="111">
        <v>28</v>
      </c>
      <c r="E52" s="112"/>
      <c r="F52" s="109"/>
      <c r="G52" s="110"/>
      <c r="H52" s="110"/>
      <c r="I52" s="111"/>
    </row>
    <row r="53" spans="1:9" ht="5.25" customHeight="1">
      <c r="A53" s="113"/>
      <c r="B53" s="114"/>
      <c r="C53" s="114"/>
      <c r="D53" s="115"/>
      <c r="E53" s="112"/>
      <c r="F53" s="113"/>
      <c r="G53" s="114"/>
      <c r="H53" s="114"/>
      <c r="I53" s="115"/>
    </row>
    <row r="54" spans="1:9" ht="12.75">
      <c r="A54" s="109" t="s">
        <v>253</v>
      </c>
      <c r="B54" s="110"/>
      <c r="C54" s="110"/>
      <c r="D54" s="111">
        <v>29</v>
      </c>
      <c r="E54" s="112"/>
      <c r="F54" s="109"/>
      <c r="G54" s="110"/>
      <c r="H54" s="110"/>
      <c r="I54" s="111"/>
    </row>
    <row r="55" spans="1:9" ht="5.25" customHeight="1">
      <c r="A55" s="113"/>
      <c r="B55" s="114"/>
      <c r="C55" s="114"/>
      <c r="D55" s="115"/>
      <c r="E55" s="112"/>
      <c r="F55" s="113"/>
      <c r="G55" s="114"/>
      <c r="H55" s="114"/>
      <c r="I55" s="115"/>
    </row>
    <row r="56" spans="1:9" ht="12.75">
      <c r="A56" s="109" t="s">
        <v>254</v>
      </c>
      <c r="B56" s="110"/>
      <c r="C56" s="110"/>
      <c r="D56" s="111">
        <v>30</v>
      </c>
      <c r="E56" s="112"/>
      <c r="F56" s="109"/>
      <c r="G56" s="110"/>
      <c r="H56" s="110"/>
      <c r="I56" s="111"/>
    </row>
    <row r="57" spans="1:9" ht="5.25" customHeight="1">
      <c r="A57" s="113"/>
      <c r="B57" s="114"/>
      <c r="C57" s="114"/>
      <c r="D57" s="115"/>
      <c r="E57" s="112"/>
      <c r="F57" s="113"/>
      <c r="G57" s="114"/>
      <c r="H57" s="114"/>
      <c r="I57" s="115"/>
    </row>
    <row r="58" spans="1:9" ht="12.75">
      <c r="A58" s="109" t="s">
        <v>255</v>
      </c>
      <c r="B58" s="110"/>
      <c r="C58" s="110"/>
      <c r="D58" s="111">
        <v>31</v>
      </c>
      <c r="E58" s="112"/>
      <c r="F58" s="109"/>
      <c r="G58" s="110"/>
      <c r="H58" s="110"/>
      <c r="I58" s="111"/>
    </row>
    <row r="59" spans="1:9" ht="5.25" customHeight="1">
      <c r="A59" s="113"/>
      <c r="B59" s="114"/>
      <c r="C59" s="114"/>
      <c r="D59" s="115"/>
      <c r="E59" s="112"/>
      <c r="F59" s="113"/>
      <c r="G59" s="114"/>
      <c r="H59" s="114"/>
      <c r="I59" s="115"/>
    </row>
    <row r="60" spans="1:9" ht="12.75">
      <c r="A60" s="109" t="s">
        <v>256</v>
      </c>
      <c r="B60" s="110"/>
      <c r="C60" s="110"/>
      <c r="D60" s="111">
        <v>32</v>
      </c>
      <c r="E60" s="112"/>
      <c r="F60" s="109"/>
      <c r="G60" s="110"/>
      <c r="H60" s="110"/>
      <c r="I60" s="111"/>
    </row>
    <row r="61" spans="1:9" ht="5.25" customHeight="1">
      <c r="A61" s="113"/>
      <c r="B61" s="114"/>
      <c r="C61" s="114"/>
      <c r="D61" s="115"/>
      <c r="E61" s="112"/>
      <c r="F61" s="113"/>
      <c r="G61" s="114"/>
      <c r="H61" s="114"/>
      <c r="I61" s="115"/>
    </row>
    <row r="62" spans="1:9" ht="12.75">
      <c r="A62" s="109" t="s">
        <v>257</v>
      </c>
      <c r="B62" s="110"/>
      <c r="C62" s="110"/>
      <c r="D62" s="111">
        <v>33</v>
      </c>
      <c r="E62" s="112"/>
      <c r="F62" s="109"/>
      <c r="G62" s="110"/>
      <c r="H62" s="110"/>
      <c r="I62" s="111"/>
    </row>
    <row r="63" spans="1:9" ht="5.25" customHeight="1">
      <c r="A63" s="113"/>
      <c r="B63" s="114"/>
      <c r="C63" s="114"/>
      <c r="D63" s="115"/>
      <c r="E63" s="112"/>
      <c r="F63" s="113"/>
      <c r="G63" s="114"/>
      <c r="H63" s="114"/>
      <c r="I63" s="115"/>
    </row>
    <row r="64" spans="1:9" ht="12.75">
      <c r="A64" s="109" t="s">
        <v>258</v>
      </c>
      <c r="B64" s="110"/>
      <c r="C64" s="110"/>
      <c r="D64" s="111">
        <v>34</v>
      </c>
      <c r="E64" s="112"/>
      <c r="F64" s="109"/>
      <c r="G64" s="110"/>
      <c r="H64" s="110"/>
      <c r="I64" s="111"/>
    </row>
    <row r="65" spans="1:9" ht="5.25" customHeight="1">
      <c r="A65" s="113"/>
      <c r="B65" s="114"/>
      <c r="C65" s="114"/>
      <c r="D65" s="115"/>
      <c r="E65" s="112"/>
      <c r="F65" s="113"/>
      <c r="G65" s="114"/>
      <c r="H65" s="114"/>
      <c r="I65" s="115"/>
    </row>
    <row r="66" spans="1:9" ht="12.75">
      <c r="A66" s="109" t="s">
        <v>259</v>
      </c>
      <c r="B66" s="110"/>
      <c r="C66" s="110"/>
      <c r="D66" s="111">
        <v>35</v>
      </c>
      <c r="E66" s="112"/>
      <c r="F66" s="109"/>
      <c r="G66" s="110"/>
      <c r="H66" s="110"/>
      <c r="I66" s="111"/>
    </row>
    <row r="67" spans="1:9" ht="5.25" customHeight="1">
      <c r="A67" s="113"/>
      <c r="B67" s="114"/>
      <c r="C67" s="114"/>
      <c r="D67" s="115"/>
      <c r="E67" s="112"/>
      <c r="F67" s="113"/>
      <c r="G67" s="114"/>
      <c r="H67" s="114"/>
      <c r="I67" s="115"/>
    </row>
    <row r="68" spans="1:9" ht="12.75">
      <c r="A68" s="109" t="s">
        <v>260</v>
      </c>
      <c r="B68" s="110"/>
      <c r="C68" s="110"/>
      <c r="D68" s="111">
        <v>36</v>
      </c>
      <c r="E68" s="112"/>
      <c r="F68" s="109"/>
      <c r="G68" s="110"/>
      <c r="H68" s="110"/>
      <c r="I68" s="111"/>
    </row>
    <row r="69" spans="1:9" ht="5.25" customHeight="1">
      <c r="A69" s="113"/>
      <c r="B69" s="114"/>
      <c r="C69" s="114"/>
      <c r="D69" s="115"/>
      <c r="E69" s="112"/>
      <c r="F69" s="113"/>
      <c r="G69" s="114"/>
      <c r="H69" s="114"/>
      <c r="I69" s="115"/>
    </row>
    <row r="70" spans="1:9" ht="12.75">
      <c r="A70" s="109" t="s">
        <v>261</v>
      </c>
      <c r="B70" s="110"/>
      <c r="C70" s="110"/>
      <c r="D70" s="111">
        <v>37</v>
      </c>
      <c r="E70" s="112"/>
      <c r="F70" s="109"/>
      <c r="G70" s="110"/>
      <c r="H70" s="110"/>
      <c r="I70" s="111"/>
    </row>
    <row r="71" spans="1:9" ht="5.25" customHeight="1">
      <c r="A71" s="113"/>
      <c r="B71" s="114"/>
      <c r="C71" s="114"/>
      <c r="D71" s="115"/>
      <c r="E71" s="112"/>
      <c r="F71" s="113"/>
      <c r="G71" s="114"/>
      <c r="H71" s="114"/>
      <c r="I71" s="115"/>
    </row>
    <row r="72" spans="1:9" ht="12.75">
      <c r="A72" s="109" t="s">
        <v>262</v>
      </c>
      <c r="B72" s="110"/>
      <c r="C72" s="110"/>
      <c r="D72" s="111">
        <v>38</v>
      </c>
      <c r="E72" s="112"/>
      <c r="F72" s="109"/>
      <c r="G72" s="110"/>
      <c r="H72" s="110"/>
      <c r="I72" s="111"/>
    </row>
    <row r="73" spans="1:9" ht="5.25" customHeight="1">
      <c r="A73" s="113"/>
      <c r="B73" s="114"/>
      <c r="C73" s="114"/>
      <c r="D73" s="115"/>
      <c r="E73" s="100"/>
      <c r="F73" s="113"/>
      <c r="G73" s="114"/>
      <c r="H73" s="114"/>
      <c r="I73" s="115"/>
    </row>
    <row r="74" spans="1:9" ht="12.75">
      <c r="A74" s="109" t="s">
        <v>263</v>
      </c>
      <c r="B74" s="110"/>
      <c r="C74" s="110"/>
      <c r="D74" s="111">
        <v>39</v>
      </c>
      <c r="E74" s="100"/>
      <c r="F74" s="109"/>
      <c r="G74" s="110"/>
      <c r="H74" s="110"/>
      <c r="I74" s="111"/>
    </row>
    <row r="75" spans="1:9" ht="5.25" customHeight="1">
      <c r="A75" s="113"/>
      <c r="B75" s="114"/>
      <c r="C75" s="114"/>
      <c r="D75" s="115"/>
      <c r="E75" s="100"/>
      <c r="F75" s="113"/>
      <c r="G75" s="114"/>
      <c r="H75" s="114"/>
      <c r="I75" s="115"/>
    </row>
    <row r="76" spans="1:9" ht="12.75">
      <c r="A76" s="109" t="s">
        <v>264</v>
      </c>
      <c r="B76" s="110"/>
      <c r="C76" s="110"/>
      <c r="D76" s="111">
        <v>40</v>
      </c>
      <c r="E76" s="100"/>
      <c r="F76" s="109"/>
      <c r="G76" s="110"/>
      <c r="H76" s="110"/>
      <c r="I76" s="111"/>
    </row>
    <row r="77" spans="1:9" ht="5.25" customHeight="1">
      <c r="A77" s="116"/>
      <c r="B77" s="117"/>
      <c r="C77" s="117"/>
      <c r="D77" s="118"/>
      <c r="E77" s="100"/>
      <c r="F77" s="116"/>
      <c r="G77" s="117"/>
      <c r="H77" s="117"/>
      <c r="I77" s="118"/>
    </row>
    <row r="78" spans="1:4" ht="12.75">
      <c r="A78" s="119"/>
      <c r="B78" s="119"/>
      <c r="C78" s="119"/>
      <c r="D78" s="119"/>
    </row>
    <row r="79" spans="1:4" ht="12.75">
      <c r="A79" s="119"/>
      <c r="B79" s="119"/>
      <c r="C79" s="119"/>
      <c r="D79" s="119"/>
    </row>
    <row r="80" spans="1:14" ht="12.75">
      <c r="A80" s="134" t="s">
        <v>289</v>
      </c>
      <c r="B80" s="135"/>
      <c r="C80" s="135"/>
      <c r="D80" s="135"/>
      <c r="E80" s="135"/>
      <c r="F80" s="135"/>
      <c r="G80" s="135"/>
      <c r="H80" s="135"/>
      <c r="I80" s="135"/>
      <c r="J80" s="136"/>
      <c r="K80" s="136"/>
      <c r="L80" s="136"/>
      <c r="M80" s="136"/>
      <c r="N80" s="136"/>
    </row>
    <row r="81" spans="1:4" ht="12.75">
      <c r="A81" s="119"/>
      <c r="B81" s="119"/>
      <c r="C81" s="119"/>
      <c r="D81" s="119"/>
    </row>
    <row r="82" spans="1:4" ht="12.75">
      <c r="A82" s="119"/>
      <c r="B82" s="119"/>
      <c r="C82" s="119"/>
      <c r="D82" s="119"/>
    </row>
    <row r="83" spans="1:4" ht="12.75">
      <c r="A83" s="119"/>
      <c r="B83" s="119"/>
      <c r="C83" s="119"/>
      <c r="D83" s="119"/>
    </row>
    <row r="84" spans="1:4" ht="12.75">
      <c r="A84" s="119"/>
      <c r="B84" s="119"/>
      <c r="C84" s="119"/>
      <c r="D84" s="119"/>
    </row>
    <row r="85" spans="1:4" ht="12.75">
      <c r="A85" s="119"/>
      <c r="B85" s="119"/>
      <c r="C85" s="119"/>
      <c r="D85" s="119"/>
    </row>
    <row r="86" spans="1:4" ht="12.75">
      <c r="A86" s="119"/>
      <c r="B86" s="119"/>
      <c r="C86" s="119"/>
      <c r="D86" s="119"/>
    </row>
    <row r="87" spans="1:4" ht="12.75">
      <c r="A87" s="119"/>
      <c r="B87" s="119"/>
      <c r="C87" s="119"/>
      <c r="D87" s="119"/>
    </row>
    <row r="88" spans="1:4" ht="12.75">
      <c r="A88" s="119"/>
      <c r="B88" s="119"/>
      <c r="C88" s="119"/>
      <c r="D88" s="119"/>
    </row>
  </sheetData>
  <mergeCells count="2">
    <mergeCell ref="A3:I3"/>
    <mergeCell ref="A80:N80"/>
  </mergeCells>
  <printOptions horizontalCentered="1"/>
  <pageMargins left="0.22" right="0.22" top="0.5" bottom="0.5905511811023623" header="0" footer="0.54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7"/>
  <sheetViews>
    <sheetView workbookViewId="0" topLeftCell="A1">
      <selection activeCell="C70" sqref="C70:I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589.3179453767498</v>
      </c>
      <c r="D9" s="30">
        <v>613</v>
      </c>
      <c r="E9" s="30">
        <v>589.4300481813445</v>
      </c>
      <c r="F9" s="31"/>
      <c r="G9" s="31"/>
      <c r="H9" s="123">
        <v>11.550219206822533</v>
      </c>
      <c r="I9" s="123">
        <v>11.23478953063063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152.39544770878342</v>
      </c>
      <c r="D10" s="30">
        <v>150</v>
      </c>
      <c r="E10" s="30">
        <v>142.06795995797088</v>
      </c>
      <c r="F10" s="31"/>
      <c r="G10" s="31"/>
      <c r="H10" s="123">
        <v>2.7015141015336037</v>
      </c>
      <c r="I10" s="123">
        <v>2.65905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110.758394548281</v>
      </c>
      <c r="D11" s="30">
        <v>93</v>
      </c>
      <c r="E11" s="30">
        <v>105.42465909086765</v>
      </c>
      <c r="F11" s="31"/>
      <c r="G11" s="31"/>
      <c r="H11" s="123">
        <v>2.6852265174285246</v>
      </c>
      <c r="I11" s="123">
        <v>2.254692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632.2539702191776</v>
      </c>
      <c r="D12" s="30">
        <v>672</v>
      </c>
      <c r="E12" s="30">
        <v>716.8231643800051</v>
      </c>
      <c r="F12" s="31"/>
      <c r="G12" s="31"/>
      <c r="H12" s="123">
        <v>11.098006627088076</v>
      </c>
      <c r="I12" s="123">
        <v>11.795672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1484.7257578529918</v>
      </c>
      <c r="D13" s="38">
        <v>1528</v>
      </c>
      <c r="E13" s="38">
        <v>1553.7458316101881</v>
      </c>
      <c r="F13" s="39">
        <f>IF(D13&gt;0,100*E13/D13,0)</f>
        <v>101.68493662370342</v>
      </c>
      <c r="G13" s="40"/>
      <c r="H13" s="124">
        <v>28.034966452872737</v>
      </c>
      <c r="I13" s="125">
        <v>27.94420353063063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15</v>
      </c>
      <c r="D20" s="30">
        <v>15</v>
      </c>
      <c r="E20" s="30">
        <v>25</v>
      </c>
      <c r="F20" s="31"/>
      <c r="G20" s="31"/>
      <c r="H20" s="123">
        <v>0.33</v>
      </c>
      <c r="I20" s="123">
        <v>0.338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75</v>
      </c>
      <c r="E21" s="30">
        <v>80</v>
      </c>
      <c r="F21" s="31"/>
      <c r="G21" s="31"/>
      <c r="H21" s="123">
        <v>1.848</v>
      </c>
      <c r="I21" s="123">
        <v>1.688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95</v>
      </c>
      <c r="D22" s="38">
        <v>90</v>
      </c>
      <c r="E22" s="38">
        <v>105</v>
      </c>
      <c r="F22" s="39">
        <f>IF(D22&gt;0,100*E22/D22,0)</f>
        <v>116.66666666666667</v>
      </c>
      <c r="G22" s="40"/>
      <c r="H22" s="124">
        <v>2.178</v>
      </c>
      <c r="I22" s="125">
        <v>2.026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116</v>
      </c>
      <c r="E33" s="30">
        <v>100</v>
      </c>
      <c r="F33" s="31"/>
      <c r="G33" s="31"/>
      <c r="H33" s="123">
        <v>2.35</v>
      </c>
      <c r="I33" s="123">
        <v>2.32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48</v>
      </c>
      <c r="D34" s="30">
        <v>48</v>
      </c>
      <c r="E34" s="30">
        <v>15</v>
      </c>
      <c r="F34" s="31"/>
      <c r="G34" s="31"/>
      <c r="H34" s="123">
        <v>0.946</v>
      </c>
      <c r="I34" s="123">
        <v>0.946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10</v>
      </c>
      <c r="E35" s="30">
        <v>12</v>
      </c>
      <c r="F35" s="31"/>
      <c r="G35" s="31"/>
      <c r="H35" s="123">
        <v>0.175</v>
      </c>
      <c r="I35" s="123">
        <v>0.18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55</v>
      </c>
      <c r="D36" s="30">
        <v>73</v>
      </c>
      <c r="E36" s="30">
        <v>82</v>
      </c>
      <c r="F36" s="31"/>
      <c r="G36" s="31"/>
      <c r="H36" s="123">
        <v>1.242</v>
      </c>
      <c r="I36" s="123">
        <v>1.464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213</v>
      </c>
      <c r="D37" s="38">
        <v>247</v>
      </c>
      <c r="E37" s="38">
        <v>209</v>
      </c>
      <c r="F37" s="39">
        <f>IF(D37&gt;0,100*E37/D37,0)</f>
        <v>84.61538461538461</v>
      </c>
      <c r="G37" s="40"/>
      <c r="H37" s="124">
        <v>4.713</v>
      </c>
      <c r="I37" s="125">
        <v>4.91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940</v>
      </c>
      <c r="D39" s="38">
        <v>934</v>
      </c>
      <c r="E39" s="38">
        <v>940</v>
      </c>
      <c r="F39" s="39">
        <f>IF(D39&gt;0,100*E39/D39,0)</f>
        <v>100.6423982869379</v>
      </c>
      <c r="G39" s="40"/>
      <c r="H39" s="124">
        <v>42.75</v>
      </c>
      <c r="I39" s="125">
        <v>41.43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50</v>
      </c>
      <c r="D41" s="30">
        <v>48</v>
      </c>
      <c r="E41" s="30">
        <v>12</v>
      </c>
      <c r="F41" s="31"/>
      <c r="G41" s="31"/>
      <c r="H41" s="123">
        <v>1.513</v>
      </c>
      <c r="I41" s="123">
        <v>1.45</v>
      </c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50</v>
      </c>
      <c r="D50" s="38">
        <v>48</v>
      </c>
      <c r="E50" s="38">
        <v>12</v>
      </c>
      <c r="F50" s="39">
        <f>IF(D50&gt;0,100*E50/D50,0)</f>
        <v>25</v>
      </c>
      <c r="G50" s="40"/>
      <c r="H50" s="124">
        <v>1.513</v>
      </c>
      <c r="I50" s="125">
        <v>1.45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10</v>
      </c>
      <c r="D55" s="30">
        <v>10</v>
      </c>
      <c r="E55" s="30">
        <v>8</v>
      </c>
      <c r="F55" s="31"/>
      <c r="G55" s="31"/>
      <c r="H55" s="123">
        <v>0.3</v>
      </c>
      <c r="I55" s="123">
        <v>0.27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332</v>
      </c>
      <c r="D58" s="30">
        <v>230</v>
      </c>
      <c r="E58" s="30">
        <v>300</v>
      </c>
      <c r="F58" s="31"/>
      <c r="G58" s="31"/>
      <c r="H58" s="123">
        <v>7.702</v>
      </c>
      <c r="I58" s="123">
        <v>9.89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342</v>
      </c>
      <c r="D59" s="38">
        <v>240</v>
      </c>
      <c r="E59" s="38">
        <v>308</v>
      </c>
      <c r="F59" s="39">
        <f>IF(D59&gt;0,100*E59/D59,0)</f>
        <v>128.33333333333334</v>
      </c>
      <c r="G59" s="40"/>
      <c r="H59" s="124">
        <v>8.002</v>
      </c>
      <c r="I59" s="125">
        <v>10.16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120</v>
      </c>
      <c r="D61" s="30">
        <v>200</v>
      </c>
      <c r="E61" s="30">
        <v>200</v>
      </c>
      <c r="F61" s="31"/>
      <c r="G61" s="31"/>
      <c r="H61" s="123">
        <v>2.5</v>
      </c>
      <c r="I61" s="123">
        <v>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90</v>
      </c>
      <c r="D62" s="30">
        <v>91</v>
      </c>
      <c r="E62" s="30">
        <v>100</v>
      </c>
      <c r="F62" s="31"/>
      <c r="G62" s="31"/>
      <c r="H62" s="123">
        <v>2.7</v>
      </c>
      <c r="I62" s="123">
        <v>2.692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222</v>
      </c>
      <c r="D63" s="30">
        <v>274</v>
      </c>
      <c r="E63" s="30">
        <v>275</v>
      </c>
      <c r="F63" s="31"/>
      <c r="G63" s="31"/>
      <c r="H63" s="123">
        <v>7.992</v>
      </c>
      <c r="I63" s="123">
        <v>7.1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432</v>
      </c>
      <c r="D64" s="38">
        <v>565</v>
      </c>
      <c r="E64" s="38">
        <v>575</v>
      </c>
      <c r="F64" s="39">
        <f>IF(D64&gt;0,100*E64/D64,0)</f>
        <v>101.76991150442478</v>
      </c>
      <c r="G64" s="40"/>
      <c r="H64" s="124">
        <v>13.192</v>
      </c>
      <c r="I64" s="125">
        <v>14.792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1408</v>
      </c>
      <c r="D66" s="38">
        <v>1588</v>
      </c>
      <c r="E66" s="38">
        <v>1588</v>
      </c>
      <c r="F66" s="39">
        <f>IF(D66&gt;0,100*E66/D66,0)</f>
        <v>100</v>
      </c>
      <c r="G66" s="40"/>
      <c r="H66" s="124">
        <v>49.28</v>
      </c>
      <c r="I66" s="125">
        <v>57.962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136</v>
      </c>
      <c r="D72" s="30">
        <v>151</v>
      </c>
      <c r="E72" s="30">
        <v>151</v>
      </c>
      <c r="F72" s="31"/>
      <c r="G72" s="31"/>
      <c r="H72" s="123">
        <v>3.05</v>
      </c>
      <c r="I72" s="123">
        <v>3.364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580</v>
      </c>
      <c r="E73" s="30">
        <v>560</v>
      </c>
      <c r="F73" s="31"/>
      <c r="G73" s="31"/>
      <c r="H73" s="123">
        <v>19.5</v>
      </c>
      <c r="I73" s="123">
        <v>12.15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230</v>
      </c>
      <c r="D74" s="30">
        <v>150</v>
      </c>
      <c r="E74" s="30">
        <v>160</v>
      </c>
      <c r="F74" s="31"/>
      <c r="G74" s="31"/>
      <c r="H74" s="123">
        <v>8.05</v>
      </c>
      <c r="I74" s="123">
        <v>4.5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89</v>
      </c>
      <c r="D75" s="30">
        <v>97</v>
      </c>
      <c r="E75" s="30">
        <v>88</v>
      </c>
      <c r="F75" s="31"/>
      <c r="G75" s="31"/>
      <c r="H75" s="123">
        <v>1.742</v>
      </c>
      <c r="I75" s="123">
        <v>1.918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140</v>
      </c>
      <c r="D76" s="30">
        <v>135</v>
      </c>
      <c r="E76" s="30">
        <v>150</v>
      </c>
      <c r="F76" s="31"/>
      <c r="G76" s="31"/>
      <c r="H76" s="123">
        <v>3.1</v>
      </c>
      <c r="I76" s="123">
        <v>2.025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32</v>
      </c>
      <c r="D77" s="30">
        <v>35</v>
      </c>
      <c r="E77" s="30">
        <v>21</v>
      </c>
      <c r="F77" s="31"/>
      <c r="G77" s="31"/>
      <c r="H77" s="123">
        <v>0.68</v>
      </c>
      <c r="I77" s="123">
        <v>0.744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596</v>
      </c>
      <c r="D78" s="30">
        <v>450</v>
      </c>
      <c r="E78" s="30">
        <v>400</v>
      </c>
      <c r="F78" s="31"/>
      <c r="G78" s="31"/>
      <c r="H78" s="123">
        <v>13.112</v>
      </c>
      <c r="I78" s="123">
        <v>13.5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3750</v>
      </c>
      <c r="D79" s="30">
        <v>2200</v>
      </c>
      <c r="E79" s="30">
        <v>3000</v>
      </c>
      <c r="F79" s="31"/>
      <c r="G79" s="31"/>
      <c r="H79" s="123">
        <v>93.75</v>
      </c>
      <c r="I79" s="123">
        <v>61.5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5773</v>
      </c>
      <c r="D80" s="38">
        <v>3798</v>
      </c>
      <c r="E80" s="38">
        <v>4530</v>
      </c>
      <c r="F80" s="39">
        <f>IF(D80&gt;0,100*E80/D80,0)</f>
        <v>119.27330173775671</v>
      </c>
      <c r="G80" s="40"/>
      <c r="H80" s="124">
        <v>142.984</v>
      </c>
      <c r="I80" s="125">
        <v>99.701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430</v>
      </c>
      <c r="D82" s="30">
        <v>450</v>
      </c>
      <c r="E82" s="30">
        <v>461</v>
      </c>
      <c r="F82" s="31"/>
      <c r="G82" s="31"/>
      <c r="H82" s="123">
        <v>13</v>
      </c>
      <c r="I82" s="123">
        <v>14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1650</v>
      </c>
      <c r="D83" s="30">
        <v>1700</v>
      </c>
      <c r="E83" s="30">
        <v>1700</v>
      </c>
      <c r="F83" s="31"/>
      <c r="G83" s="31"/>
      <c r="H83" s="123">
        <v>20</v>
      </c>
      <c r="I83" s="123">
        <v>30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2080</v>
      </c>
      <c r="D84" s="38">
        <v>2150</v>
      </c>
      <c r="E84" s="38">
        <v>2161</v>
      </c>
      <c r="F84" s="39">
        <f>IF(D84&gt;0,100*E84/D84,0)</f>
        <v>100.51162790697674</v>
      </c>
      <c r="G84" s="40"/>
      <c r="H84" s="124">
        <v>33</v>
      </c>
      <c r="I84" s="125">
        <v>44</v>
      </c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12817.725757852992</v>
      </c>
      <c r="D86" s="30">
        <v>11188</v>
      </c>
      <c r="E86" s="30">
        <v>11981.745831610187</v>
      </c>
      <c r="F86" s="31">
        <f>IF(D86&gt;0,100*E86/D86,0)</f>
        <v>107.09461772980147</v>
      </c>
      <c r="G86" s="31"/>
      <c r="H86" s="123">
        <v>325.64696645287273</v>
      </c>
      <c r="I86" s="123">
        <v>304.37520353063064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12817.725757852992</v>
      </c>
      <c r="D89" s="53">
        <v>11188</v>
      </c>
      <c r="E89" s="53">
        <v>11981.745831610187</v>
      </c>
      <c r="F89" s="54">
        <f>IF(D89&gt;0,100*E89/D89,0)</f>
        <v>107.09461772980147</v>
      </c>
      <c r="G89" s="40"/>
      <c r="H89" s="128">
        <v>325.64696645287273</v>
      </c>
      <c r="I89" s="129">
        <v>304.37520353063064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7"/>
  <sheetViews>
    <sheetView workbookViewId="0" topLeftCell="A1">
      <selection activeCell="F39" sqref="F3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5280.513336586464</v>
      </c>
      <c r="D9" s="30">
        <v>5402</v>
      </c>
      <c r="E9" s="30">
        <v>5320.861103601112</v>
      </c>
      <c r="F9" s="31"/>
      <c r="G9" s="31"/>
      <c r="H9" s="123">
        <v>112.87718493816695</v>
      </c>
      <c r="I9" s="123">
        <v>111.3848709610791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3545.7877117620037</v>
      </c>
      <c r="D10" s="30">
        <v>3528</v>
      </c>
      <c r="E10" s="30">
        <v>3545.636947332175</v>
      </c>
      <c r="F10" s="31"/>
      <c r="G10" s="31"/>
      <c r="H10" s="123">
        <v>65.6542035700229</v>
      </c>
      <c r="I10" s="123">
        <v>73.87671630094044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5640.543409022597</v>
      </c>
      <c r="D11" s="30">
        <v>5676</v>
      </c>
      <c r="E11" s="30">
        <v>5558.363467778629</v>
      </c>
      <c r="F11" s="31"/>
      <c r="G11" s="31"/>
      <c r="H11" s="123">
        <v>186.21704661309306</v>
      </c>
      <c r="I11" s="123">
        <v>185.10321779859487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2124.4752706919444</v>
      </c>
      <c r="D12" s="30">
        <v>2134</v>
      </c>
      <c r="E12" s="30">
        <v>2304.0612547309424</v>
      </c>
      <c r="F12" s="31"/>
      <c r="G12" s="31"/>
      <c r="H12" s="123">
        <v>31.321171393293067</v>
      </c>
      <c r="I12" s="123">
        <v>40.18357201063081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16591.319728063012</v>
      </c>
      <c r="D13" s="38">
        <v>16740</v>
      </c>
      <c r="E13" s="38">
        <v>16728.922773442857</v>
      </c>
      <c r="F13" s="39">
        <f>IF(D13&gt;0,100*E13/D13,0)</f>
        <v>99.93382779834442</v>
      </c>
      <c r="G13" s="40"/>
      <c r="H13" s="124">
        <v>396.069606514576</v>
      </c>
      <c r="I13" s="125">
        <v>410.5483770712452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1500</v>
      </c>
      <c r="D15" s="38">
        <v>1030</v>
      </c>
      <c r="E15" s="38">
        <v>1030</v>
      </c>
      <c r="F15" s="39">
        <f>IF(D15&gt;0,100*E15/D15,0)</f>
        <v>100</v>
      </c>
      <c r="G15" s="40"/>
      <c r="H15" s="124">
        <v>30.8</v>
      </c>
      <c r="I15" s="125">
        <v>20.6</v>
      </c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31</v>
      </c>
      <c r="D17" s="38">
        <v>31</v>
      </c>
      <c r="E17" s="38">
        <v>31</v>
      </c>
      <c r="F17" s="39">
        <f>IF(D17&gt;0,100*E17/D17,0)</f>
        <v>100</v>
      </c>
      <c r="G17" s="40"/>
      <c r="H17" s="124">
        <v>0.8</v>
      </c>
      <c r="I17" s="125">
        <v>0.8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610</v>
      </c>
      <c r="D19" s="30">
        <v>600</v>
      </c>
      <c r="E19" s="30">
        <v>600</v>
      </c>
      <c r="F19" s="31"/>
      <c r="G19" s="31"/>
      <c r="H19" s="123">
        <v>21.777</v>
      </c>
      <c r="I19" s="123">
        <v>20.4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120</v>
      </c>
      <c r="D20" s="30">
        <v>120</v>
      </c>
      <c r="E20" s="30">
        <v>120</v>
      </c>
      <c r="F20" s="31"/>
      <c r="G20" s="31"/>
      <c r="H20" s="123">
        <v>2.45</v>
      </c>
      <c r="I20" s="123">
        <v>2.58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125</v>
      </c>
      <c r="D21" s="30">
        <v>130</v>
      </c>
      <c r="E21" s="30">
        <v>130</v>
      </c>
      <c r="F21" s="31"/>
      <c r="G21" s="31"/>
      <c r="H21" s="123">
        <v>2.772</v>
      </c>
      <c r="I21" s="123">
        <v>2.99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855</v>
      </c>
      <c r="D22" s="38">
        <v>850</v>
      </c>
      <c r="E22" s="38">
        <v>850</v>
      </c>
      <c r="F22" s="39">
        <f>IF(D22&gt;0,100*E22/D22,0)</f>
        <v>100</v>
      </c>
      <c r="G22" s="40"/>
      <c r="H22" s="124">
        <v>26.999</v>
      </c>
      <c r="I22" s="125">
        <v>25.97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226</v>
      </c>
      <c r="D24" s="38">
        <v>200</v>
      </c>
      <c r="E24" s="38">
        <v>250</v>
      </c>
      <c r="F24" s="39">
        <f>IF(D24&gt;0,100*E24/D24,0)</f>
        <v>125</v>
      </c>
      <c r="G24" s="40"/>
      <c r="H24" s="124">
        <v>7.722</v>
      </c>
      <c r="I24" s="125">
        <v>5.868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1194</v>
      </c>
      <c r="D26" s="38">
        <v>1100</v>
      </c>
      <c r="E26" s="38">
        <v>1100</v>
      </c>
      <c r="F26" s="39">
        <f>IF(D26&gt;0,100*E26/D26,0)</f>
        <v>100</v>
      </c>
      <c r="G26" s="40"/>
      <c r="H26" s="124">
        <v>55</v>
      </c>
      <c r="I26" s="125">
        <v>47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15</v>
      </c>
      <c r="D28" s="30">
        <v>20</v>
      </c>
      <c r="E28" s="30"/>
      <c r="F28" s="31"/>
      <c r="G28" s="31"/>
      <c r="H28" s="123">
        <v>0.45</v>
      </c>
      <c r="I28" s="123">
        <v>0.72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12</v>
      </c>
      <c r="D29" s="30">
        <v>13</v>
      </c>
      <c r="E29" s="30">
        <v>7</v>
      </c>
      <c r="F29" s="31"/>
      <c r="G29" s="31"/>
      <c r="H29" s="123">
        <v>0.312</v>
      </c>
      <c r="I29" s="123">
        <v>0.494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100</v>
      </c>
      <c r="E30" s="30">
        <v>100</v>
      </c>
      <c r="F30" s="31"/>
      <c r="G30" s="31"/>
      <c r="H30" s="123">
        <v>1.25</v>
      </c>
      <c r="I30" s="123">
        <v>2.5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77</v>
      </c>
      <c r="D31" s="38">
        <v>133</v>
      </c>
      <c r="E31" s="38">
        <v>107</v>
      </c>
      <c r="F31" s="39">
        <f>IF(D31&gt;0,100*E31/D31,0)</f>
        <v>80.45112781954887</v>
      </c>
      <c r="G31" s="40"/>
      <c r="H31" s="124">
        <v>2.012</v>
      </c>
      <c r="I31" s="125">
        <v>3.714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300</v>
      </c>
      <c r="D33" s="30">
        <v>155</v>
      </c>
      <c r="E33" s="30">
        <v>155</v>
      </c>
      <c r="F33" s="31"/>
      <c r="G33" s="31"/>
      <c r="H33" s="123">
        <v>4.97</v>
      </c>
      <c r="I33" s="123">
        <v>3.032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125</v>
      </c>
      <c r="D34" s="30">
        <v>124</v>
      </c>
      <c r="E34" s="30">
        <v>131</v>
      </c>
      <c r="F34" s="31"/>
      <c r="G34" s="31"/>
      <c r="H34" s="123">
        <v>4.313</v>
      </c>
      <c r="I34" s="123">
        <v>3.942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260</v>
      </c>
      <c r="D35" s="30">
        <v>265</v>
      </c>
      <c r="E35" s="30">
        <v>300</v>
      </c>
      <c r="F35" s="31"/>
      <c r="G35" s="31"/>
      <c r="H35" s="123">
        <v>4.95</v>
      </c>
      <c r="I35" s="123">
        <v>5.03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272</v>
      </c>
      <c r="D36" s="30">
        <v>283</v>
      </c>
      <c r="E36" s="30">
        <v>252</v>
      </c>
      <c r="F36" s="31"/>
      <c r="G36" s="31"/>
      <c r="H36" s="123">
        <v>7.567</v>
      </c>
      <c r="I36" s="123">
        <v>5.66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957</v>
      </c>
      <c r="D37" s="38">
        <v>827</v>
      </c>
      <c r="E37" s="38">
        <v>838</v>
      </c>
      <c r="F37" s="39">
        <f>IF(D37&gt;0,100*E37/D37,0)</f>
        <v>101.33010882708585</v>
      </c>
      <c r="G37" s="40"/>
      <c r="H37" s="124">
        <v>21.8</v>
      </c>
      <c r="I37" s="125">
        <v>17.664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222</v>
      </c>
      <c r="D41" s="30">
        <v>198</v>
      </c>
      <c r="E41" s="30">
        <v>200</v>
      </c>
      <c r="F41" s="31"/>
      <c r="G41" s="31"/>
      <c r="H41" s="123">
        <v>11.322</v>
      </c>
      <c r="I41" s="123">
        <v>9.009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950</v>
      </c>
      <c r="D42" s="30">
        <v>900</v>
      </c>
      <c r="E42" s="30">
        <v>850</v>
      </c>
      <c r="F42" s="31"/>
      <c r="G42" s="31"/>
      <c r="H42" s="123">
        <v>36.1</v>
      </c>
      <c r="I42" s="123">
        <v>32.4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50</v>
      </c>
      <c r="D43" s="30">
        <v>50</v>
      </c>
      <c r="E43" s="30">
        <v>60</v>
      </c>
      <c r="F43" s="31"/>
      <c r="G43" s="31"/>
      <c r="H43" s="123">
        <v>1.5</v>
      </c>
      <c r="I43" s="123">
        <v>1.5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2600</v>
      </c>
      <c r="D45" s="30">
        <v>2585</v>
      </c>
      <c r="E45" s="30">
        <v>2585</v>
      </c>
      <c r="F45" s="31"/>
      <c r="G45" s="31"/>
      <c r="H45" s="123">
        <v>109.2</v>
      </c>
      <c r="I45" s="123">
        <v>103.4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500</v>
      </c>
      <c r="D46" s="30">
        <v>500</v>
      </c>
      <c r="E46" s="30">
        <v>500</v>
      </c>
      <c r="F46" s="31"/>
      <c r="G46" s="31"/>
      <c r="H46" s="123">
        <v>19</v>
      </c>
      <c r="I46" s="123">
        <v>20</v>
      </c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2000</v>
      </c>
      <c r="D48" s="30">
        <v>2000</v>
      </c>
      <c r="E48" s="30">
        <v>2000</v>
      </c>
      <c r="F48" s="31"/>
      <c r="G48" s="31"/>
      <c r="H48" s="123">
        <v>86</v>
      </c>
      <c r="I48" s="123">
        <v>86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520</v>
      </c>
      <c r="D49" s="30">
        <v>300</v>
      </c>
      <c r="E49" s="30">
        <v>300</v>
      </c>
      <c r="F49" s="31"/>
      <c r="G49" s="31"/>
      <c r="H49" s="123">
        <v>22.8</v>
      </c>
      <c r="I49" s="123">
        <v>12.9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6842</v>
      </c>
      <c r="D50" s="38">
        <v>6533</v>
      </c>
      <c r="E50" s="38">
        <v>6495</v>
      </c>
      <c r="F50" s="39">
        <f>IF(D50&gt;0,100*E50/D50,0)</f>
        <v>99.4183376702893</v>
      </c>
      <c r="G50" s="40"/>
      <c r="H50" s="124">
        <v>285.922</v>
      </c>
      <c r="I50" s="125">
        <v>265.209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44</v>
      </c>
      <c r="D52" s="38">
        <v>50</v>
      </c>
      <c r="E52" s="38">
        <v>50</v>
      </c>
      <c r="F52" s="39">
        <f>IF(D52&gt;0,100*E52/D52,0)</f>
        <v>100</v>
      </c>
      <c r="G52" s="40"/>
      <c r="H52" s="124">
        <v>1.452</v>
      </c>
      <c r="I52" s="125">
        <v>1.65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980</v>
      </c>
      <c r="D54" s="30">
        <v>950</v>
      </c>
      <c r="E54" s="30">
        <v>1000</v>
      </c>
      <c r="F54" s="31"/>
      <c r="G54" s="31"/>
      <c r="H54" s="123">
        <v>29.4</v>
      </c>
      <c r="I54" s="123">
        <v>29.45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390</v>
      </c>
      <c r="D55" s="30">
        <v>390</v>
      </c>
      <c r="E55" s="30">
        <v>286</v>
      </c>
      <c r="F55" s="31"/>
      <c r="G55" s="31"/>
      <c r="H55" s="123">
        <v>11.7</v>
      </c>
      <c r="I55" s="123">
        <v>13.33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50</v>
      </c>
      <c r="D56" s="30">
        <v>60</v>
      </c>
      <c r="E56" s="30">
        <v>60</v>
      </c>
      <c r="F56" s="31"/>
      <c r="G56" s="31"/>
      <c r="H56" s="123">
        <v>0.75</v>
      </c>
      <c r="I56" s="123">
        <v>0.84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136</v>
      </c>
      <c r="D58" s="30">
        <v>136</v>
      </c>
      <c r="E58" s="30">
        <v>250</v>
      </c>
      <c r="F58" s="31"/>
      <c r="G58" s="31"/>
      <c r="H58" s="123">
        <v>4.08</v>
      </c>
      <c r="I58" s="123">
        <v>5.168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1556</v>
      </c>
      <c r="D59" s="38">
        <v>1536</v>
      </c>
      <c r="E59" s="38">
        <v>1596</v>
      </c>
      <c r="F59" s="39">
        <f>IF(D59&gt;0,100*E59/D59,0)</f>
        <v>103.90625</v>
      </c>
      <c r="G59" s="40"/>
      <c r="H59" s="124">
        <v>45.93</v>
      </c>
      <c r="I59" s="125">
        <v>48.788000000000004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200</v>
      </c>
      <c r="D61" s="30">
        <v>230</v>
      </c>
      <c r="E61" s="30">
        <v>230</v>
      </c>
      <c r="F61" s="31"/>
      <c r="G61" s="31"/>
      <c r="H61" s="123">
        <v>5</v>
      </c>
      <c r="I61" s="123">
        <v>6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371</v>
      </c>
      <c r="D62" s="30">
        <v>356</v>
      </c>
      <c r="E62" s="30">
        <v>356</v>
      </c>
      <c r="F62" s="31"/>
      <c r="G62" s="31"/>
      <c r="H62" s="123">
        <v>5.735</v>
      </c>
      <c r="I62" s="123">
        <v>5.719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331</v>
      </c>
      <c r="D63" s="30">
        <v>175</v>
      </c>
      <c r="E63" s="30">
        <v>175</v>
      </c>
      <c r="F63" s="31"/>
      <c r="G63" s="31"/>
      <c r="H63" s="123">
        <v>11.9</v>
      </c>
      <c r="I63" s="123">
        <v>7.35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902</v>
      </c>
      <c r="D64" s="38">
        <v>761</v>
      </c>
      <c r="E64" s="38">
        <v>761</v>
      </c>
      <c r="F64" s="39">
        <f>IF(D64&gt;0,100*E64/D64,0)</f>
        <v>100</v>
      </c>
      <c r="G64" s="40"/>
      <c r="H64" s="124">
        <v>22.635</v>
      </c>
      <c r="I64" s="125">
        <v>19.069000000000003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303</v>
      </c>
      <c r="D66" s="38">
        <v>512</v>
      </c>
      <c r="E66" s="38">
        <v>512</v>
      </c>
      <c r="F66" s="39">
        <f>IF(D66&gt;0,100*E66/D66,0)</f>
        <v>100</v>
      </c>
      <c r="G66" s="40"/>
      <c r="H66" s="124">
        <v>8.484</v>
      </c>
      <c r="I66" s="125">
        <v>17.408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650</v>
      </c>
      <c r="D68" s="30">
        <v>630</v>
      </c>
      <c r="E68" s="30">
        <v>630</v>
      </c>
      <c r="F68" s="31"/>
      <c r="G68" s="31"/>
      <c r="H68" s="123">
        <v>23</v>
      </c>
      <c r="I68" s="123">
        <v>18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450</v>
      </c>
      <c r="D69" s="30">
        <v>450</v>
      </c>
      <c r="E69" s="30">
        <v>450</v>
      </c>
      <c r="F69" s="31"/>
      <c r="G69" s="31"/>
      <c r="H69" s="123">
        <v>16</v>
      </c>
      <c r="I69" s="123">
        <v>13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1100</v>
      </c>
      <c r="D70" s="38">
        <v>1080</v>
      </c>
      <c r="E70" s="38">
        <v>1080</v>
      </c>
      <c r="F70" s="39">
        <f>IF(D70&gt;0,100*E70/D70,0)</f>
        <v>100</v>
      </c>
      <c r="G70" s="40"/>
      <c r="H70" s="124">
        <v>39</v>
      </c>
      <c r="I70" s="125">
        <v>31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185</v>
      </c>
      <c r="D72" s="30">
        <v>195</v>
      </c>
      <c r="E72" s="30">
        <v>195</v>
      </c>
      <c r="F72" s="31"/>
      <c r="G72" s="31"/>
      <c r="H72" s="123">
        <v>4.699</v>
      </c>
      <c r="I72" s="123">
        <v>4.671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610</v>
      </c>
      <c r="E73" s="30">
        <v>615</v>
      </c>
      <c r="F73" s="31"/>
      <c r="G73" s="31"/>
      <c r="H73" s="123">
        <v>19.5</v>
      </c>
      <c r="I73" s="123">
        <v>20.15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460</v>
      </c>
      <c r="D74" s="30">
        <v>490</v>
      </c>
      <c r="E74" s="30">
        <v>465</v>
      </c>
      <c r="F74" s="31"/>
      <c r="G74" s="31"/>
      <c r="H74" s="123">
        <v>18.4</v>
      </c>
      <c r="I74" s="123">
        <v>16.66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874</v>
      </c>
      <c r="D75" s="30">
        <v>756</v>
      </c>
      <c r="E75" s="30">
        <v>839</v>
      </c>
      <c r="F75" s="31"/>
      <c r="G75" s="31"/>
      <c r="H75" s="123">
        <v>21.343400000000003</v>
      </c>
      <c r="I75" s="123">
        <v>17.295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250</v>
      </c>
      <c r="D76" s="30">
        <v>190</v>
      </c>
      <c r="E76" s="30">
        <v>75</v>
      </c>
      <c r="F76" s="31"/>
      <c r="G76" s="31"/>
      <c r="H76" s="123">
        <v>4.75</v>
      </c>
      <c r="I76" s="123">
        <v>3.506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195</v>
      </c>
      <c r="D77" s="30">
        <v>203</v>
      </c>
      <c r="E77" s="30">
        <v>152</v>
      </c>
      <c r="F77" s="31"/>
      <c r="G77" s="31"/>
      <c r="H77" s="123">
        <v>4.14375</v>
      </c>
      <c r="I77" s="123">
        <v>4.85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630</v>
      </c>
      <c r="D78" s="30">
        <v>500</v>
      </c>
      <c r="E78" s="30">
        <v>480</v>
      </c>
      <c r="F78" s="31"/>
      <c r="G78" s="31"/>
      <c r="H78" s="123">
        <v>17.955</v>
      </c>
      <c r="I78" s="123">
        <v>14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750</v>
      </c>
      <c r="D79" s="30">
        <v>850</v>
      </c>
      <c r="E79" s="30">
        <v>750</v>
      </c>
      <c r="F79" s="31"/>
      <c r="G79" s="31"/>
      <c r="H79" s="123">
        <v>18.75</v>
      </c>
      <c r="I79" s="123">
        <v>18.881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4144</v>
      </c>
      <c r="D80" s="38">
        <v>3794</v>
      </c>
      <c r="E80" s="38">
        <v>3571</v>
      </c>
      <c r="F80" s="39">
        <f>IF(D80&gt;0,100*E80/D80,0)</f>
        <v>94.1222983658408</v>
      </c>
      <c r="G80" s="40"/>
      <c r="H80" s="124">
        <v>109.54114999999999</v>
      </c>
      <c r="I80" s="125">
        <v>100.01299999999999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115</v>
      </c>
      <c r="D82" s="30">
        <v>80</v>
      </c>
      <c r="E82" s="30">
        <v>83</v>
      </c>
      <c r="F82" s="31"/>
      <c r="G82" s="31"/>
      <c r="H82" s="123">
        <v>2</v>
      </c>
      <c r="I82" s="123">
        <v>1.4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133</v>
      </c>
      <c r="D83" s="30">
        <v>135</v>
      </c>
      <c r="E83" s="30">
        <v>140</v>
      </c>
      <c r="F83" s="31"/>
      <c r="G83" s="31"/>
      <c r="H83" s="123">
        <v>1.668</v>
      </c>
      <c r="I83" s="123">
        <v>2.7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248</v>
      </c>
      <c r="D84" s="38">
        <v>215</v>
      </c>
      <c r="E84" s="38">
        <v>223</v>
      </c>
      <c r="F84" s="39">
        <f>IF(D84&gt;0,100*E84/D84,0)</f>
        <v>103.72093023255815</v>
      </c>
      <c r="G84" s="40"/>
      <c r="H84" s="124">
        <v>3.668</v>
      </c>
      <c r="I84" s="125">
        <v>4.1</v>
      </c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36570.31972806301</v>
      </c>
      <c r="D86" s="30">
        <v>35392</v>
      </c>
      <c r="E86" s="30">
        <v>35222.92277344286</v>
      </c>
      <c r="F86" s="31">
        <f>IF(D86&gt;0,100*E86/D86,0)</f>
        <v>99.52227275498095</v>
      </c>
      <c r="G86" s="31"/>
      <c r="H86" s="123">
        <v>1057.8347565145757</v>
      </c>
      <c r="I86" s="123">
        <v>1019.4013770712452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36570.31972806301</v>
      </c>
      <c r="D89" s="53">
        <v>35392</v>
      </c>
      <c r="E89" s="53">
        <v>35222.92277344286</v>
      </c>
      <c r="F89" s="54">
        <f>IF(D89&gt;0,100*E89/D89,0)</f>
        <v>99.52227275498095</v>
      </c>
      <c r="G89" s="40"/>
      <c r="H89" s="128">
        <v>1057.8347565145757</v>
      </c>
      <c r="I89" s="129">
        <v>1019.4013770712452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7"/>
  <sheetViews>
    <sheetView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>
        <v>2</v>
      </c>
      <c r="F7" s="22" t="str">
        <f>CONCATENATE(D6,"=100")</f>
        <v>2012=100</v>
      </c>
      <c r="G7" s="23"/>
      <c r="H7" s="20" t="s">
        <v>290</v>
      </c>
      <c r="I7" s="21" t="s">
        <v>6</v>
      </c>
      <c r="J7" s="21">
        <v>2</v>
      </c>
      <c r="K7" s="22" t="str">
        <f>CONCATENATE(I6,"=100")</f>
        <v>2012=100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/>
      <c r="E17" s="38">
        <v>7</v>
      </c>
      <c r="F17" s="39"/>
      <c r="G17" s="40"/>
      <c r="H17" s="124">
        <v>0.28</v>
      </c>
      <c r="I17" s="125"/>
      <c r="J17" s="125">
        <v>0.155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2397</v>
      </c>
      <c r="D19" s="30">
        <v>2381</v>
      </c>
      <c r="E19" s="30">
        <v>2240</v>
      </c>
      <c r="F19" s="31"/>
      <c r="G19" s="31"/>
      <c r="H19" s="123">
        <v>215.724</v>
      </c>
      <c r="I19" s="123">
        <v>211.82</v>
      </c>
      <c r="J19" s="123">
        <v>163.52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2397</v>
      </c>
      <c r="D22" s="38">
        <v>2381</v>
      </c>
      <c r="E22" s="38">
        <v>2240</v>
      </c>
      <c r="F22" s="39">
        <f>IF(D22&gt;0,100*E22/D22,0)</f>
        <v>94.07811843763125</v>
      </c>
      <c r="G22" s="40"/>
      <c r="H22" s="124">
        <v>215.724</v>
      </c>
      <c r="I22" s="125">
        <v>211.82</v>
      </c>
      <c r="J22" s="125">
        <v>163.52</v>
      </c>
      <c r="K22" s="41">
        <f>IF(I22&gt;0,100*J22/I22,0)</f>
        <v>77.19762062128223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57</v>
      </c>
      <c r="D24" s="38">
        <v>129</v>
      </c>
      <c r="E24" s="38">
        <v>118</v>
      </c>
      <c r="F24" s="39">
        <f>IF(D24&gt;0,100*E24/D24,0)</f>
        <v>91.47286821705427</v>
      </c>
      <c r="G24" s="40"/>
      <c r="H24" s="124">
        <v>5.462</v>
      </c>
      <c r="I24" s="125">
        <v>13.386</v>
      </c>
      <c r="J24" s="125">
        <v>12.78</v>
      </c>
      <c r="K24" s="41">
        <f>IF(I24&gt;0,100*J24/I24,0)</f>
        <v>95.47288211564322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1176</v>
      </c>
      <c r="D26" s="38">
        <v>1256</v>
      </c>
      <c r="E26" s="38">
        <v>1257</v>
      </c>
      <c r="F26" s="39">
        <f>IF(D26&gt;0,100*E26/D26,0)</f>
        <v>100.07961783439491</v>
      </c>
      <c r="G26" s="40"/>
      <c r="H26" s="124">
        <v>121.827</v>
      </c>
      <c r="I26" s="125">
        <v>133.625</v>
      </c>
      <c r="J26" s="125">
        <v>115.3</v>
      </c>
      <c r="K26" s="41">
        <f>IF(I26&gt;0,100*J26/I26,0)</f>
        <v>86.28624883068288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1969</v>
      </c>
      <c r="D41" s="30">
        <v>1970</v>
      </c>
      <c r="E41" s="30">
        <v>1852</v>
      </c>
      <c r="F41" s="31"/>
      <c r="G41" s="31"/>
      <c r="H41" s="123">
        <v>204.686</v>
      </c>
      <c r="I41" s="123">
        <v>198.97</v>
      </c>
      <c r="J41" s="123">
        <v>180.57</v>
      </c>
      <c r="K41" s="32"/>
    </row>
    <row r="42" spans="1:11" s="33" customFormat="1" ht="11.25" customHeight="1">
      <c r="A42" s="35" t="s">
        <v>31</v>
      </c>
      <c r="B42" s="29"/>
      <c r="C42" s="30">
        <v>2286</v>
      </c>
      <c r="D42" s="30">
        <v>1996</v>
      </c>
      <c r="E42" s="30">
        <v>1848</v>
      </c>
      <c r="F42" s="31"/>
      <c r="G42" s="31"/>
      <c r="H42" s="123">
        <v>250.865</v>
      </c>
      <c r="I42" s="123">
        <v>187.624</v>
      </c>
      <c r="J42" s="123">
        <v>166.32</v>
      </c>
      <c r="K42" s="32"/>
    </row>
    <row r="43" spans="1:11" s="33" customFormat="1" ht="11.25" customHeight="1">
      <c r="A43" s="35" t="s">
        <v>32</v>
      </c>
      <c r="B43" s="29"/>
      <c r="C43" s="30">
        <v>6793</v>
      </c>
      <c r="D43" s="30">
        <v>6491</v>
      </c>
      <c r="E43" s="30">
        <v>5218</v>
      </c>
      <c r="F43" s="31"/>
      <c r="G43" s="31"/>
      <c r="H43" s="123">
        <v>641.286</v>
      </c>
      <c r="I43" s="123">
        <v>603.663</v>
      </c>
      <c r="J43" s="123">
        <v>417.44</v>
      </c>
      <c r="K43" s="32"/>
    </row>
    <row r="44" spans="1:11" s="33" customFormat="1" ht="11.25" customHeight="1">
      <c r="A44" s="35" t="s">
        <v>33</v>
      </c>
      <c r="B44" s="29"/>
      <c r="C44" s="30">
        <v>3679</v>
      </c>
      <c r="D44" s="30">
        <v>1787</v>
      </c>
      <c r="E44" s="30">
        <v>1873</v>
      </c>
      <c r="F44" s="31"/>
      <c r="G44" s="31"/>
      <c r="H44" s="123">
        <v>359.055</v>
      </c>
      <c r="I44" s="123">
        <v>167.978</v>
      </c>
      <c r="J44" s="123">
        <v>168.57</v>
      </c>
      <c r="K44" s="32"/>
    </row>
    <row r="45" spans="1:11" s="33" customFormat="1" ht="11.25" customHeight="1">
      <c r="A45" s="35" t="s">
        <v>34</v>
      </c>
      <c r="B45" s="29"/>
      <c r="C45" s="30">
        <v>2394</v>
      </c>
      <c r="D45" s="30">
        <v>2092</v>
      </c>
      <c r="E45" s="30">
        <v>1390</v>
      </c>
      <c r="F45" s="31"/>
      <c r="G45" s="31"/>
      <c r="H45" s="123">
        <v>241.408</v>
      </c>
      <c r="I45" s="123">
        <v>219.66</v>
      </c>
      <c r="J45" s="123">
        <v>125.1</v>
      </c>
      <c r="K45" s="32"/>
    </row>
    <row r="46" spans="1:11" s="33" customFormat="1" ht="11.25" customHeight="1">
      <c r="A46" s="35" t="s">
        <v>35</v>
      </c>
      <c r="B46" s="29"/>
      <c r="C46" s="30">
        <v>1480</v>
      </c>
      <c r="D46" s="30">
        <v>1316</v>
      </c>
      <c r="E46" s="30">
        <v>1295</v>
      </c>
      <c r="F46" s="31"/>
      <c r="G46" s="31"/>
      <c r="H46" s="123">
        <v>144.242</v>
      </c>
      <c r="I46" s="123">
        <v>118.44</v>
      </c>
      <c r="J46" s="123">
        <v>116.55</v>
      </c>
      <c r="K46" s="32"/>
    </row>
    <row r="47" spans="1:11" s="33" customFormat="1" ht="11.25" customHeight="1">
      <c r="A47" s="35" t="s">
        <v>36</v>
      </c>
      <c r="B47" s="29"/>
      <c r="C47" s="30">
        <v>285</v>
      </c>
      <c r="D47" s="30">
        <v>329</v>
      </c>
      <c r="E47" s="30">
        <v>272</v>
      </c>
      <c r="F47" s="31"/>
      <c r="G47" s="31"/>
      <c r="H47" s="123">
        <v>31.712</v>
      </c>
      <c r="I47" s="123">
        <v>31.584</v>
      </c>
      <c r="J47" s="123">
        <v>24.48</v>
      </c>
      <c r="K47" s="32"/>
    </row>
    <row r="48" spans="1:11" s="33" customFormat="1" ht="11.25" customHeight="1">
      <c r="A48" s="35" t="s">
        <v>37</v>
      </c>
      <c r="B48" s="29"/>
      <c r="C48" s="30">
        <v>9378</v>
      </c>
      <c r="D48" s="30">
        <v>8633</v>
      </c>
      <c r="E48" s="30">
        <v>7042</v>
      </c>
      <c r="F48" s="31"/>
      <c r="G48" s="31"/>
      <c r="H48" s="123">
        <v>1007.928</v>
      </c>
      <c r="I48" s="123">
        <v>794.236</v>
      </c>
      <c r="J48" s="123">
        <v>654.906</v>
      </c>
      <c r="K48" s="32"/>
    </row>
    <row r="49" spans="1:11" s="33" customFormat="1" ht="11.25" customHeight="1">
      <c r="A49" s="35" t="s">
        <v>38</v>
      </c>
      <c r="B49" s="29"/>
      <c r="C49" s="30">
        <v>3241</v>
      </c>
      <c r="D49" s="30">
        <v>2918</v>
      </c>
      <c r="E49" s="30">
        <v>2170</v>
      </c>
      <c r="F49" s="31"/>
      <c r="G49" s="31"/>
      <c r="H49" s="123">
        <v>359.492</v>
      </c>
      <c r="I49" s="123">
        <v>277.21</v>
      </c>
      <c r="J49" s="123">
        <v>206.15</v>
      </c>
      <c r="K49" s="32"/>
    </row>
    <row r="50" spans="1:11" s="42" customFormat="1" ht="11.25" customHeight="1">
      <c r="A50" s="43" t="s">
        <v>39</v>
      </c>
      <c r="B50" s="37"/>
      <c r="C50" s="38">
        <v>31505</v>
      </c>
      <c r="D50" s="38">
        <v>27532</v>
      </c>
      <c r="E50" s="38">
        <v>22960</v>
      </c>
      <c r="F50" s="39">
        <f>IF(D50&gt;0,100*E50/D50,0)</f>
        <v>83.39386895249164</v>
      </c>
      <c r="G50" s="40"/>
      <c r="H50" s="124">
        <v>3240.674</v>
      </c>
      <c r="I50" s="125">
        <v>2599.365</v>
      </c>
      <c r="J50" s="125">
        <v>2060.086</v>
      </c>
      <c r="K50" s="41">
        <f>IF(I50&gt;0,100*J50/I50,0)</f>
        <v>79.2534330499949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/>
      <c r="I80" s="125"/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35142</v>
      </c>
      <c r="D86" s="30">
        <v>31298</v>
      </c>
      <c r="E86" s="30">
        <v>26582</v>
      </c>
      <c r="F86" s="31">
        <f>IF(D86&gt;0,100*E86/D86,0)</f>
        <v>84.93194453319701</v>
      </c>
      <c r="G86" s="31"/>
      <c r="H86" s="123">
        <v>3583.967</v>
      </c>
      <c r="I86" s="123">
        <v>2958.1960000000004</v>
      </c>
      <c r="J86" s="123">
        <v>2351.841</v>
      </c>
      <c r="K86" s="32">
        <f>IF(I86&gt;0,100*J86/I86,0)</f>
        <v>79.5025414137535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35142</v>
      </c>
      <c r="D89" s="53">
        <v>31298</v>
      </c>
      <c r="E89" s="53">
        <v>26582</v>
      </c>
      <c r="F89" s="54">
        <f>IF(D89&gt;0,100*E89/D89,0)</f>
        <v>84.93194453319701</v>
      </c>
      <c r="G89" s="40"/>
      <c r="H89" s="128">
        <v>3583.967</v>
      </c>
      <c r="I89" s="129">
        <v>2958.1960000000004</v>
      </c>
      <c r="J89" s="129">
        <v>2351.841</v>
      </c>
      <c r="K89" s="54">
        <f>IF(I89&gt;0,100*J89/I89,0)</f>
        <v>79.5025414137535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7"/>
  <sheetViews>
    <sheetView workbookViewId="0" topLeftCell="A64">
      <selection activeCell="C84" sqref="C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5</v>
      </c>
      <c r="D17" s="38">
        <v>5</v>
      </c>
      <c r="E17" s="38">
        <v>5</v>
      </c>
      <c r="F17" s="39">
        <f>IF(D17&gt;0,100*E17/D17,0)</f>
        <v>100</v>
      </c>
      <c r="G17" s="40"/>
      <c r="H17" s="131">
        <v>0.005</v>
      </c>
      <c r="I17" s="132">
        <v>0.005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1123</v>
      </c>
      <c r="D19" s="30">
        <v>1932</v>
      </c>
      <c r="E19" s="30">
        <v>1932</v>
      </c>
      <c r="F19" s="31"/>
      <c r="G19" s="31"/>
      <c r="H19" s="123">
        <v>1.909</v>
      </c>
      <c r="I19" s="123">
        <v>3.864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1123</v>
      </c>
      <c r="D22" s="38">
        <v>1932</v>
      </c>
      <c r="E22" s="38">
        <v>1932</v>
      </c>
      <c r="F22" s="39">
        <f>IF(D22&gt;0,100*E22/D22,0)</f>
        <v>100</v>
      </c>
      <c r="G22" s="40"/>
      <c r="H22" s="124">
        <v>1.909</v>
      </c>
      <c r="I22" s="125">
        <v>3.864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4637</v>
      </c>
      <c r="D24" s="38">
        <v>5105</v>
      </c>
      <c r="E24" s="38">
        <v>5105</v>
      </c>
      <c r="F24" s="39">
        <f>IF(D24&gt;0,100*E24/D24,0)</f>
        <v>100</v>
      </c>
      <c r="G24" s="40"/>
      <c r="H24" s="124">
        <v>8.836</v>
      </c>
      <c r="I24" s="125">
        <v>9.635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1300</v>
      </c>
      <c r="D26" s="38">
        <v>1070</v>
      </c>
      <c r="E26" s="38">
        <v>1000</v>
      </c>
      <c r="F26" s="39">
        <f>IF(D26&gt;0,100*E26/D26,0)</f>
        <v>93.45794392523365</v>
      </c>
      <c r="G26" s="40"/>
      <c r="H26" s="124">
        <v>2.1</v>
      </c>
      <c r="I26" s="125">
        <v>2.6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3623</v>
      </c>
      <c r="D28" s="30">
        <v>2735</v>
      </c>
      <c r="E28" s="30">
        <v>2735</v>
      </c>
      <c r="F28" s="31"/>
      <c r="G28" s="31"/>
      <c r="H28" s="123">
        <v>8.546</v>
      </c>
      <c r="I28" s="123">
        <v>6.613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4294</v>
      </c>
      <c r="D29" s="30">
        <v>4767</v>
      </c>
      <c r="E29" s="30">
        <v>4717</v>
      </c>
      <c r="F29" s="31"/>
      <c r="G29" s="31"/>
      <c r="H29" s="123">
        <v>2.619</v>
      </c>
      <c r="I29" s="123">
        <v>5.671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7363</v>
      </c>
      <c r="D30" s="30">
        <v>6994</v>
      </c>
      <c r="E30" s="30">
        <v>7000</v>
      </c>
      <c r="F30" s="31"/>
      <c r="G30" s="31"/>
      <c r="H30" s="123">
        <v>7.273</v>
      </c>
      <c r="I30" s="123">
        <v>7.242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15280</v>
      </c>
      <c r="D31" s="38">
        <v>14496</v>
      </c>
      <c r="E31" s="38">
        <v>14452</v>
      </c>
      <c r="F31" s="39">
        <f>IF(D31&gt;0,100*E31/D31,0)</f>
        <v>99.69646799116998</v>
      </c>
      <c r="G31" s="40"/>
      <c r="H31" s="124">
        <v>18.438</v>
      </c>
      <c r="I31" s="125">
        <v>19.526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537</v>
      </c>
      <c r="D33" s="30">
        <v>315</v>
      </c>
      <c r="E33" s="30"/>
      <c r="F33" s="31"/>
      <c r="G33" s="31"/>
      <c r="H33" s="123">
        <v>0.432</v>
      </c>
      <c r="I33" s="123">
        <v>0.475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3109.24</v>
      </c>
      <c r="D34" s="30">
        <v>1986</v>
      </c>
      <c r="E34" s="30">
        <v>2093</v>
      </c>
      <c r="F34" s="31"/>
      <c r="G34" s="31"/>
      <c r="H34" s="123">
        <v>4.856</v>
      </c>
      <c r="I34" s="123">
        <v>3.234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180</v>
      </c>
      <c r="D35" s="30">
        <v>60</v>
      </c>
      <c r="E35" s="30">
        <v>70</v>
      </c>
      <c r="F35" s="31"/>
      <c r="G35" s="31"/>
      <c r="H35" s="123">
        <v>0.36</v>
      </c>
      <c r="I35" s="123">
        <v>0.12</v>
      </c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3826.24</v>
      </c>
      <c r="D37" s="38">
        <v>2361</v>
      </c>
      <c r="E37" s="38">
        <v>2163</v>
      </c>
      <c r="F37" s="39">
        <f>IF(D37&gt;0,100*E37/D37,0)</f>
        <v>91.61372299872936</v>
      </c>
      <c r="G37" s="40"/>
      <c r="H37" s="124">
        <v>5.648000000000001</v>
      </c>
      <c r="I37" s="125">
        <v>3.829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4</v>
      </c>
      <c r="E39" s="38">
        <v>6</v>
      </c>
      <c r="F39" s="39">
        <f>IF(D39&gt;0,100*E39/D39,0)</f>
        <v>150</v>
      </c>
      <c r="G39" s="40"/>
      <c r="H39" s="131">
        <v>0.018</v>
      </c>
      <c r="I39" s="132">
        <v>0.006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7603</v>
      </c>
      <c r="D41" s="30">
        <v>6599</v>
      </c>
      <c r="E41" s="30">
        <v>6630</v>
      </c>
      <c r="F41" s="31"/>
      <c r="G41" s="31"/>
      <c r="H41" s="123">
        <v>5.82</v>
      </c>
      <c r="I41" s="123">
        <v>6.307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62978</v>
      </c>
      <c r="D42" s="30">
        <v>69452</v>
      </c>
      <c r="E42" s="30">
        <v>69452</v>
      </c>
      <c r="F42" s="31"/>
      <c r="G42" s="31"/>
      <c r="H42" s="123">
        <v>70.491</v>
      </c>
      <c r="I42" s="123">
        <v>84.266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9269</v>
      </c>
      <c r="D43" s="30">
        <v>7040</v>
      </c>
      <c r="E43" s="30">
        <v>7040</v>
      </c>
      <c r="F43" s="31"/>
      <c r="G43" s="31"/>
      <c r="H43" s="123">
        <v>15.561</v>
      </c>
      <c r="I43" s="123">
        <v>11.376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51584</v>
      </c>
      <c r="D44" s="30">
        <v>43839</v>
      </c>
      <c r="E44" s="30">
        <v>43839</v>
      </c>
      <c r="F44" s="31"/>
      <c r="G44" s="31"/>
      <c r="H44" s="123">
        <v>42.07</v>
      </c>
      <c r="I44" s="123">
        <v>66.501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16340</v>
      </c>
      <c r="D45" s="30">
        <v>18773</v>
      </c>
      <c r="E45" s="30">
        <v>17500</v>
      </c>
      <c r="F45" s="31"/>
      <c r="G45" s="31"/>
      <c r="H45" s="123">
        <v>10.976</v>
      </c>
      <c r="I45" s="123">
        <v>16.848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29600</v>
      </c>
      <c r="D46" s="30">
        <v>28180</v>
      </c>
      <c r="E46" s="30">
        <v>28000</v>
      </c>
      <c r="F46" s="31"/>
      <c r="G46" s="31"/>
      <c r="H46" s="123">
        <v>18.352</v>
      </c>
      <c r="I46" s="123">
        <v>22.544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41824</v>
      </c>
      <c r="D47" s="30">
        <v>36410</v>
      </c>
      <c r="E47" s="30">
        <v>36410</v>
      </c>
      <c r="F47" s="31"/>
      <c r="G47" s="31"/>
      <c r="H47" s="123">
        <v>22.957</v>
      </c>
      <c r="I47" s="123">
        <v>46.17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57949</v>
      </c>
      <c r="D48" s="30">
        <v>57750</v>
      </c>
      <c r="E48" s="30">
        <v>58000</v>
      </c>
      <c r="F48" s="31"/>
      <c r="G48" s="31"/>
      <c r="H48" s="123">
        <v>44.03</v>
      </c>
      <c r="I48" s="123">
        <v>84.463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28386</v>
      </c>
      <c r="D49" s="30">
        <v>25200</v>
      </c>
      <c r="E49" s="30">
        <v>25200</v>
      </c>
      <c r="F49" s="31"/>
      <c r="G49" s="31"/>
      <c r="H49" s="123">
        <v>29.621</v>
      </c>
      <c r="I49" s="123">
        <v>29.4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305533</v>
      </c>
      <c r="D50" s="38">
        <v>293243</v>
      </c>
      <c r="E50" s="38">
        <v>292071</v>
      </c>
      <c r="F50" s="39">
        <f>IF(D50&gt;0,100*E50/D50,0)</f>
        <v>99.60033146571274</v>
      </c>
      <c r="G50" s="40"/>
      <c r="H50" s="124">
        <v>259.878</v>
      </c>
      <c r="I50" s="125">
        <v>367.875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898</v>
      </c>
      <c r="D52" s="38">
        <v>1470</v>
      </c>
      <c r="E52" s="38">
        <v>1470</v>
      </c>
      <c r="F52" s="39">
        <f>IF(D52&gt;0,100*E52/D52,0)</f>
        <v>100</v>
      </c>
      <c r="G52" s="40"/>
      <c r="H52" s="124">
        <v>0.619</v>
      </c>
      <c r="I52" s="125">
        <v>1.9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5104</v>
      </c>
      <c r="D54" s="30">
        <v>6551</v>
      </c>
      <c r="E54" s="30">
        <v>5000</v>
      </c>
      <c r="F54" s="31"/>
      <c r="G54" s="31"/>
      <c r="H54" s="123">
        <v>6.489</v>
      </c>
      <c r="I54" s="123">
        <v>8.428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2200</v>
      </c>
      <c r="D55" s="30">
        <v>2546</v>
      </c>
      <c r="E55" s="30">
        <v>2250</v>
      </c>
      <c r="F55" s="31"/>
      <c r="G55" s="31"/>
      <c r="H55" s="123">
        <v>1.43</v>
      </c>
      <c r="I55" s="123">
        <v>1.78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154000</v>
      </c>
      <c r="D56" s="30">
        <v>140000</v>
      </c>
      <c r="E56" s="30">
        <v>140000</v>
      </c>
      <c r="F56" s="31"/>
      <c r="G56" s="31"/>
      <c r="H56" s="123">
        <v>92.4</v>
      </c>
      <c r="I56" s="123">
        <v>142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36548</v>
      </c>
      <c r="D57" s="30">
        <v>32625</v>
      </c>
      <c r="E57" s="30">
        <v>32625</v>
      </c>
      <c r="F57" s="31"/>
      <c r="G57" s="31"/>
      <c r="H57" s="123">
        <v>34.151</v>
      </c>
      <c r="I57" s="123">
        <v>34.150800000000004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4154</v>
      </c>
      <c r="D58" s="30">
        <v>4444</v>
      </c>
      <c r="E58" s="30">
        <v>4310</v>
      </c>
      <c r="F58" s="31"/>
      <c r="G58" s="31"/>
      <c r="H58" s="123">
        <v>1.679</v>
      </c>
      <c r="I58" s="123">
        <v>4.38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202006</v>
      </c>
      <c r="D59" s="38">
        <v>186166</v>
      </c>
      <c r="E59" s="38">
        <v>184185</v>
      </c>
      <c r="F59" s="39">
        <f>IF(D59&gt;0,100*E59/D59,0)</f>
        <v>98.93589592084484</v>
      </c>
      <c r="G59" s="40"/>
      <c r="H59" s="124">
        <v>136.149</v>
      </c>
      <c r="I59" s="125">
        <v>190.7388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720</v>
      </c>
      <c r="D61" s="30">
        <v>700</v>
      </c>
      <c r="E61" s="30">
        <v>700</v>
      </c>
      <c r="F61" s="31"/>
      <c r="G61" s="31"/>
      <c r="H61" s="123">
        <v>0.7</v>
      </c>
      <c r="I61" s="123">
        <v>0.9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6</v>
      </c>
      <c r="E62" s="30">
        <v>6</v>
      </c>
      <c r="F62" s="31"/>
      <c r="G62" s="31"/>
      <c r="H62" s="130">
        <v>0.001</v>
      </c>
      <c r="I62" s="130">
        <v>0.003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619</v>
      </c>
      <c r="D63" s="30">
        <v>619</v>
      </c>
      <c r="E63" s="30">
        <v>619</v>
      </c>
      <c r="F63" s="31"/>
      <c r="G63" s="31"/>
      <c r="H63" s="123">
        <v>0.48</v>
      </c>
      <c r="I63" s="123">
        <v>0.75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1341</v>
      </c>
      <c r="D64" s="38">
        <v>1325</v>
      </c>
      <c r="E64" s="38">
        <v>1325</v>
      </c>
      <c r="F64" s="39">
        <f>IF(D64&gt;0,100*E64/D64,0)</f>
        <v>100</v>
      </c>
      <c r="G64" s="40"/>
      <c r="H64" s="124">
        <v>1.181</v>
      </c>
      <c r="I64" s="125">
        <v>1.653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104</v>
      </c>
      <c r="D66" s="38">
        <v>107</v>
      </c>
      <c r="E66" s="38">
        <v>107</v>
      </c>
      <c r="F66" s="39">
        <f>IF(D66&gt;0,100*E66/D66,0)</f>
        <v>100</v>
      </c>
      <c r="G66" s="40"/>
      <c r="H66" s="124">
        <v>0.103</v>
      </c>
      <c r="I66" s="125">
        <v>0.151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15800</v>
      </c>
      <c r="D68" s="30">
        <v>20425</v>
      </c>
      <c r="E68" s="30">
        <v>20425</v>
      </c>
      <c r="F68" s="31"/>
      <c r="G68" s="31"/>
      <c r="H68" s="123">
        <v>15.5</v>
      </c>
      <c r="I68" s="123">
        <v>30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450</v>
      </c>
      <c r="D69" s="30">
        <v>715</v>
      </c>
      <c r="E69" s="30">
        <v>715</v>
      </c>
      <c r="F69" s="31"/>
      <c r="G69" s="31"/>
      <c r="H69" s="123">
        <v>0.875</v>
      </c>
      <c r="I69" s="123">
        <v>1.9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16250</v>
      </c>
      <c r="D70" s="38">
        <v>21140</v>
      </c>
      <c r="E70" s="38">
        <v>21140</v>
      </c>
      <c r="F70" s="39">
        <f>IF(D70&gt;0,100*E70/D70,0)</f>
        <v>100</v>
      </c>
      <c r="G70" s="40"/>
      <c r="H70" s="124">
        <v>16.375</v>
      </c>
      <c r="I70" s="125">
        <v>31.9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90</v>
      </c>
      <c r="E72" s="30">
        <v>90</v>
      </c>
      <c r="F72" s="31"/>
      <c r="G72" s="31"/>
      <c r="H72" s="123">
        <v>0.014</v>
      </c>
      <c r="I72" s="123">
        <v>0.063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69975</v>
      </c>
      <c r="D73" s="30">
        <v>66575</v>
      </c>
      <c r="E73" s="30">
        <v>66500</v>
      </c>
      <c r="F73" s="31"/>
      <c r="G73" s="31"/>
      <c r="H73" s="123">
        <v>72.85</v>
      </c>
      <c r="I73" s="123">
        <v>67.95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32511</v>
      </c>
      <c r="D74" s="30">
        <v>59340</v>
      </c>
      <c r="E74" s="30">
        <v>59330</v>
      </c>
      <c r="F74" s="31"/>
      <c r="G74" s="31"/>
      <c r="H74" s="123">
        <v>28.122</v>
      </c>
      <c r="I74" s="123">
        <v>85.45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2800</v>
      </c>
      <c r="D75" s="30">
        <v>4460</v>
      </c>
      <c r="E75" s="30">
        <v>3949</v>
      </c>
      <c r="F75" s="31"/>
      <c r="G75" s="31"/>
      <c r="H75" s="123">
        <v>1.12</v>
      </c>
      <c r="I75" s="123">
        <v>3.051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15845</v>
      </c>
      <c r="D76" s="30">
        <v>17768</v>
      </c>
      <c r="E76" s="30">
        <v>15786</v>
      </c>
      <c r="F76" s="31"/>
      <c r="G76" s="31"/>
      <c r="H76" s="123">
        <v>11.1</v>
      </c>
      <c r="I76" s="123">
        <v>22.474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799</v>
      </c>
      <c r="D77" s="30">
        <v>1045</v>
      </c>
      <c r="E77" s="30">
        <v>3025</v>
      </c>
      <c r="F77" s="31"/>
      <c r="G77" s="31"/>
      <c r="H77" s="123">
        <v>0.623</v>
      </c>
      <c r="I77" s="123">
        <v>1.47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3928</v>
      </c>
      <c r="D78" s="30">
        <v>7737</v>
      </c>
      <c r="E78" s="30">
        <v>7500</v>
      </c>
      <c r="F78" s="31"/>
      <c r="G78" s="31"/>
      <c r="H78" s="123">
        <v>3.55</v>
      </c>
      <c r="I78" s="123">
        <v>8.5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82955</v>
      </c>
      <c r="D79" s="30">
        <v>163612</v>
      </c>
      <c r="E79" s="30">
        <v>185000</v>
      </c>
      <c r="F79" s="31"/>
      <c r="G79" s="31"/>
      <c r="H79" s="123">
        <v>50.4</v>
      </c>
      <c r="I79" s="123">
        <v>206.695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208863</v>
      </c>
      <c r="D80" s="38">
        <v>320627</v>
      </c>
      <c r="E80" s="38">
        <v>341180</v>
      </c>
      <c r="F80" s="39">
        <f>IF(D80&gt;0,100*E80/D80,0)</f>
        <v>106.41025241168086</v>
      </c>
      <c r="G80" s="40"/>
      <c r="H80" s="124">
        <v>167.779</v>
      </c>
      <c r="I80" s="125">
        <v>395.653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761178.24</v>
      </c>
      <c r="D86" s="30">
        <v>849051</v>
      </c>
      <c r="E86" s="30">
        <v>866141</v>
      </c>
      <c r="F86" s="31">
        <f>IF(D86&gt;0,100*E86/D86,0)</f>
        <v>102.01283550693657</v>
      </c>
      <c r="G86" s="31"/>
      <c r="H86" s="123">
        <v>619.038</v>
      </c>
      <c r="I86" s="123">
        <v>1029.3357999999998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761178.24</v>
      </c>
      <c r="D89" s="53">
        <v>849051</v>
      </c>
      <c r="E89" s="53">
        <v>866141</v>
      </c>
      <c r="F89" s="54">
        <f>IF(D89&gt;0,100*E89/D89,0)</f>
        <v>102.01283550693657</v>
      </c>
      <c r="G89" s="40"/>
      <c r="H89" s="128">
        <v>619.038</v>
      </c>
      <c r="I89" s="129">
        <v>1029.3357999999998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7"/>
  <sheetViews>
    <sheetView workbookViewId="0" topLeftCell="A1">
      <selection activeCell="H61" sqref="H6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70</v>
      </c>
      <c r="D17" s="38">
        <v>68.2</v>
      </c>
      <c r="E17" s="38">
        <v>70</v>
      </c>
      <c r="F17" s="39">
        <f>IF(D17&gt;0,100*E17/D17,0)</f>
        <v>102.63929618768329</v>
      </c>
      <c r="G17" s="40"/>
      <c r="H17" s="124">
        <v>0.15</v>
      </c>
      <c r="I17" s="125">
        <v>0.15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396</v>
      </c>
      <c r="D19" s="30">
        <v>528</v>
      </c>
      <c r="E19" s="30">
        <v>150</v>
      </c>
      <c r="F19" s="31"/>
      <c r="G19" s="31"/>
      <c r="H19" s="123">
        <v>0.95</v>
      </c>
      <c r="I19" s="123">
        <v>1.689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396</v>
      </c>
      <c r="D22" s="38">
        <v>528</v>
      </c>
      <c r="E22" s="38">
        <v>150</v>
      </c>
      <c r="F22" s="39">
        <f>IF(D22&gt;0,100*E22/D22,0)</f>
        <v>28.40909090909091</v>
      </c>
      <c r="G22" s="40"/>
      <c r="H22" s="124">
        <v>0.95</v>
      </c>
      <c r="I22" s="125">
        <v>1.689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2289</v>
      </c>
      <c r="D24" s="38">
        <v>4802</v>
      </c>
      <c r="E24" s="38">
        <v>6000</v>
      </c>
      <c r="F24" s="39">
        <f>IF(D24&gt;0,100*E24/D24,0)</f>
        <v>124.94793835901707</v>
      </c>
      <c r="G24" s="40"/>
      <c r="H24" s="124">
        <v>6.445</v>
      </c>
      <c r="I24" s="125">
        <v>14.151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240</v>
      </c>
      <c r="D26" s="38">
        <v>270</v>
      </c>
      <c r="E26" s="38">
        <v>300</v>
      </c>
      <c r="F26" s="39">
        <f>IF(D26&gt;0,100*E26/D26,0)</f>
        <v>111.11111111111111</v>
      </c>
      <c r="G26" s="40"/>
      <c r="H26" s="124">
        <v>0.6</v>
      </c>
      <c r="I26" s="125">
        <v>0.75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1357</v>
      </c>
      <c r="D28" s="30">
        <v>2017</v>
      </c>
      <c r="E28" s="30">
        <v>2100</v>
      </c>
      <c r="F28" s="31"/>
      <c r="G28" s="31"/>
      <c r="H28" s="123">
        <v>2.344</v>
      </c>
      <c r="I28" s="123">
        <v>2.85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45</v>
      </c>
      <c r="D29" s="30">
        <v>107</v>
      </c>
      <c r="E29" s="30">
        <v>107</v>
      </c>
      <c r="F29" s="31"/>
      <c r="G29" s="31"/>
      <c r="H29" s="123">
        <v>0.1</v>
      </c>
      <c r="I29" s="123">
        <v>0.109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1002</v>
      </c>
      <c r="D30" s="30">
        <v>950</v>
      </c>
      <c r="E30" s="30">
        <v>950</v>
      </c>
      <c r="F30" s="31"/>
      <c r="G30" s="31"/>
      <c r="H30" s="123">
        <v>1.809</v>
      </c>
      <c r="I30" s="123">
        <v>1.822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2404</v>
      </c>
      <c r="D31" s="38">
        <v>3074</v>
      </c>
      <c r="E31" s="38">
        <v>3157</v>
      </c>
      <c r="F31" s="39">
        <f>IF(D31&gt;0,100*E31/D31,0)</f>
        <v>102.70006506180871</v>
      </c>
      <c r="G31" s="40"/>
      <c r="H31" s="124">
        <v>4.253</v>
      </c>
      <c r="I31" s="125">
        <v>4.781000000000001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1123</v>
      </c>
      <c r="D33" s="30">
        <v>4600</v>
      </c>
      <c r="E33" s="30">
        <v>3500</v>
      </c>
      <c r="F33" s="31"/>
      <c r="G33" s="31"/>
      <c r="H33" s="123">
        <v>1.2</v>
      </c>
      <c r="I33" s="123">
        <v>10.7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3220</v>
      </c>
      <c r="D34" s="30">
        <v>3351</v>
      </c>
      <c r="E34" s="30">
        <v>3353</v>
      </c>
      <c r="F34" s="31"/>
      <c r="G34" s="31"/>
      <c r="H34" s="123">
        <v>5.4</v>
      </c>
      <c r="I34" s="123">
        <v>8.186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1600</v>
      </c>
      <c r="D35" s="30">
        <v>3100</v>
      </c>
      <c r="E35" s="30">
        <v>3000</v>
      </c>
      <c r="F35" s="31"/>
      <c r="G35" s="31"/>
      <c r="H35" s="123">
        <v>2.3</v>
      </c>
      <c r="I35" s="123">
        <v>6.5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57</v>
      </c>
      <c r="D36" s="30">
        <v>145</v>
      </c>
      <c r="E36" s="30">
        <v>145</v>
      </c>
      <c r="F36" s="31"/>
      <c r="G36" s="31"/>
      <c r="H36" s="123">
        <v>0.171</v>
      </c>
      <c r="I36" s="123">
        <v>0.435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6000</v>
      </c>
      <c r="D37" s="38">
        <v>11196</v>
      </c>
      <c r="E37" s="38">
        <v>9998</v>
      </c>
      <c r="F37" s="39">
        <f>IF(D37&gt;0,100*E37/D37,0)</f>
        <v>89.29974991068238</v>
      </c>
      <c r="G37" s="40"/>
      <c r="H37" s="124">
        <v>9.071</v>
      </c>
      <c r="I37" s="125">
        <v>25.820999999999998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1263</v>
      </c>
      <c r="D41" s="30">
        <v>1374</v>
      </c>
      <c r="E41" s="30">
        <v>1470</v>
      </c>
      <c r="F41" s="31"/>
      <c r="G41" s="31"/>
      <c r="H41" s="123">
        <v>1.882</v>
      </c>
      <c r="I41" s="123">
        <v>3.463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736</v>
      </c>
      <c r="D42" s="30">
        <v>1111</v>
      </c>
      <c r="E42" s="30">
        <v>1150</v>
      </c>
      <c r="F42" s="31"/>
      <c r="G42" s="31"/>
      <c r="H42" s="123">
        <v>0.957</v>
      </c>
      <c r="I42" s="123">
        <v>1.587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377</v>
      </c>
      <c r="D43" s="30">
        <v>625</v>
      </c>
      <c r="E43" s="30">
        <v>750</v>
      </c>
      <c r="F43" s="31"/>
      <c r="G43" s="31"/>
      <c r="H43" s="123">
        <v>0.895</v>
      </c>
      <c r="I43" s="123">
        <v>1.424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>
        <v>269</v>
      </c>
      <c r="E44" s="30">
        <v>280</v>
      </c>
      <c r="F44" s="31"/>
      <c r="G44" s="31"/>
      <c r="H44" s="123"/>
      <c r="I44" s="123">
        <v>0.733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3317</v>
      </c>
      <c r="D45" s="30">
        <v>3143</v>
      </c>
      <c r="E45" s="30">
        <v>3000</v>
      </c>
      <c r="F45" s="31"/>
      <c r="G45" s="31"/>
      <c r="H45" s="123">
        <v>4.807</v>
      </c>
      <c r="I45" s="123">
        <v>6.327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490</v>
      </c>
      <c r="D46" s="30">
        <v>547</v>
      </c>
      <c r="E46" s="30">
        <v>550</v>
      </c>
      <c r="F46" s="31"/>
      <c r="G46" s="31"/>
      <c r="H46" s="123">
        <v>0.882</v>
      </c>
      <c r="I46" s="123">
        <v>1.094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85</v>
      </c>
      <c r="D47" s="30">
        <v>465</v>
      </c>
      <c r="E47" s="30">
        <v>460</v>
      </c>
      <c r="F47" s="31"/>
      <c r="G47" s="31"/>
      <c r="H47" s="123">
        <v>0.083</v>
      </c>
      <c r="I47" s="123">
        <v>1.662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2928</v>
      </c>
      <c r="D48" s="30">
        <v>3521</v>
      </c>
      <c r="E48" s="30">
        <v>3500</v>
      </c>
      <c r="F48" s="31"/>
      <c r="G48" s="31"/>
      <c r="H48" s="123">
        <v>4.587</v>
      </c>
      <c r="I48" s="123">
        <v>12.818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5023</v>
      </c>
      <c r="D49" s="30">
        <v>5200</v>
      </c>
      <c r="E49" s="30">
        <v>5200</v>
      </c>
      <c r="F49" s="31"/>
      <c r="G49" s="31"/>
      <c r="H49" s="123">
        <v>8.829</v>
      </c>
      <c r="I49" s="123">
        <v>16.1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14219</v>
      </c>
      <c r="D50" s="38">
        <v>16255</v>
      </c>
      <c r="E50" s="38">
        <v>16360</v>
      </c>
      <c r="F50" s="39">
        <f>IF(D50&gt;0,100*E50/D50,0)</f>
        <v>100.64595509074131</v>
      </c>
      <c r="G50" s="40"/>
      <c r="H50" s="124">
        <v>22.922</v>
      </c>
      <c r="I50" s="125">
        <v>45.208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26</v>
      </c>
      <c r="D52" s="38">
        <v>180</v>
      </c>
      <c r="E52" s="38">
        <v>180</v>
      </c>
      <c r="F52" s="39">
        <f>IF(D52&gt;0,100*E52/D52,0)</f>
        <v>100</v>
      </c>
      <c r="G52" s="40"/>
      <c r="H52" s="124">
        <v>0.052</v>
      </c>
      <c r="I52" s="125">
        <v>0.4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1245</v>
      </c>
      <c r="D54" s="30">
        <v>1911</v>
      </c>
      <c r="E54" s="30">
        <v>1800</v>
      </c>
      <c r="F54" s="31"/>
      <c r="G54" s="31"/>
      <c r="H54" s="123">
        <v>3.424</v>
      </c>
      <c r="I54" s="123">
        <v>5.351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120</v>
      </c>
      <c r="D55" s="30">
        <v>91</v>
      </c>
      <c r="E55" s="30">
        <v>95</v>
      </c>
      <c r="F55" s="31"/>
      <c r="G55" s="31"/>
      <c r="H55" s="123">
        <v>0.16</v>
      </c>
      <c r="I55" s="123">
        <v>0.14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>
        <v>142</v>
      </c>
      <c r="E56" s="30">
        <v>142</v>
      </c>
      <c r="F56" s="31"/>
      <c r="G56" s="31"/>
      <c r="H56" s="123"/>
      <c r="I56" s="123">
        <v>0.142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417</v>
      </c>
      <c r="D57" s="30">
        <v>852</v>
      </c>
      <c r="E57" s="30">
        <v>852</v>
      </c>
      <c r="F57" s="31"/>
      <c r="G57" s="31"/>
      <c r="H57" s="123">
        <v>0.7506</v>
      </c>
      <c r="I57" s="123">
        <v>3.094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238</v>
      </c>
      <c r="D58" s="30">
        <v>1206</v>
      </c>
      <c r="E58" s="30">
        <v>1150</v>
      </c>
      <c r="F58" s="31"/>
      <c r="G58" s="31"/>
      <c r="H58" s="123">
        <v>0.825</v>
      </c>
      <c r="I58" s="123">
        <v>4.18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2020</v>
      </c>
      <c r="D59" s="38">
        <v>4202</v>
      </c>
      <c r="E59" s="38">
        <v>4039</v>
      </c>
      <c r="F59" s="39">
        <f>IF(D59&gt;0,100*E59/D59,0)</f>
        <v>96.12089481199429</v>
      </c>
      <c r="G59" s="40"/>
      <c r="H59" s="124">
        <v>5.1596</v>
      </c>
      <c r="I59" s="125">
        <v>12.907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5</v>
      </c>
      <c r="D61" s="30"/>
      <c r="E61" s="30"/>
      <c r="F61" s="31"/>
      <c r="G61" s="31"/>
      <c r="H61" s="123">
        <v>0.01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5</v>
      </c>
      <c r="D64" s="38"/>
      <c r="E64" s="38"/>
      <c r="F64" s="39"/>
      <c r="G64" s="40"/>
      <c r="H64" s="124">
        <v>0.01</v>
      </c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520</v>
      </c>
      <c r="D68" s="30">
        <v>336</v>
      </c>
      <c r="E68" s="30">
        <v>350</v>
      </c>
      <c r="F68" s="31"/>
      <c r="G68" s="31"/>
      <c r="H68" s="123">
        <v>1.3</v>
      </c>
      <c r="I68" s="123">
        <v>0.37</v>
      </c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520</v>
      </c>
      <c r="D70" s="38">
        <v>336</v>
      </c>
      <c r="E70" s="38">
        <v>350</v>
      </c>
      <c r="F70" s="39">
        <f>IF(D70&gt;0,100*E70/D70,0)</f>
        <v>104.16666666666667</v>
      </c>
      <c r="G70" s="40"/>
      <c r="H70" s="124">
        <v>1.3</v>
      </c>
      <c r="I70" s="125">
        <v>0.37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2</v>
      </c>
      <c r="E72" s="30">
        <v>2</v>
      </c>
      <c r="F72" s="31"/>
      <c r="G72" s="31"/>
      <c r="H72" s="130">
        <v>0.002</v>
      </c>
      <c r="I72" s="130">
        <v>0.002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21</v>
      </c>
      <c r="D73" s="30">
        <v>89</v>
      </c>
      <c r="E73" s="30">
        <v>50</v>
      </c>
      <c r="F73" s="31"/>
      <c r="G73" s="31"/>
      <c r="H73" s="123">
        <v>0.021</v>
      </c>
      <c r="I73" s="123">
        <v>0.09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>
        <v>72</v>
      </c>
      <c r="E74" s="30">
        <v>75</v>
      </c>
      <c r="F74" s="31"/>
      <c r="G74" s="31"/>
      <c r="H74" s="123">
        <v>0.01</v>
      </c>
      <c r="I74" s="123">
        <v>0.086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14</v>
      </c>
      <c r="D75" s="30"/>
      <c r="E75" s="30">
        <v>10</v>
      </c>
      <c r="F75" s="31"/>
      <c r="G75" s="31"/>
      <c r="H75" s="123">
        <v>0.0112</v>
      </c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>
        <v>14</v>
      </c>
      <c r="E76" s="30">
        <v>15</v>
      </c>
      <c r="F76" s="31"/>
      <c r="G76" s="31"/>
      <c r="H76" s="123"/>
      <c r="I76" s="123">
        <v>0.019</v>
      </c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>
        <v>8</v>
      </c>
      <c r="D78" s="30"/>
      <c r="E78" s="30"/>
      <c r="F78" s="31"/>
      <c r="G78" s="31"/>
      <c r="H78" s="123">
        <v>0.007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385</v>
      </c>
      <c r="D79" s="30">
        <v>875</v>
      </c>
      <c r="E79" s="30">
        <v>800</v>
      </c>
      <c r="F79" s="31"/>
      <c r="G79" s="31"/>
      <c r="H79" s="123">
        <v>0.514</v>
      </c>
      <c r="I79" s="123">
        <v>1.251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450</v>
      </c>
      <c r="D80" s="38">
        <v>1052</v>
      </c>
      <c r="E80" s="38">
        <v>952</v>
      </c>
      <c r="F80" s="39">
        <f>IF(D80&gt;0,100*E80/D80,0)</f>
        <v>90.49429657794677</v>
      </c>
      <c r="G80" s="40"/>
      <c r="H80" s="124">
        <v>0.5652</v>
      </c>
      <c r="I80" s="125">
        <v>1.448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28639</v>
      </c>
      <c r="D86" s="30">
        <v>41963.2</v>
      </c>
      <c r="E86" s="30">
        <v>41556</v>
      </c>
      <c r="F86" s="31">
        <f>IF(D86&gt;0,100*E86/D86,0)</f>
        <v>99.02962595798223</v>
      </c>
      <c r="G86" s="31"/>
      <c r="H86" s="123">
        <v>51.477799999999995</v>
      </c>
      <c r="I86" s="123">
        <v>107.675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28639</v>
      </c>
      <c r="D89" s="53">
        <v>41963.2</v>
      </c>
      <c r="E89" s="53">
        <v>41556</v>
      </c>
      <c r="F89" s="54">
        <f>IF(D89&gt;0,100*E89/D89,0)</f>
        <v>99.02962595798223</v>
      </c>
      <c r="G89" s="40"/>
      <c r="H89" s="128">
        <v>51.477799999999995</v>
      </c>
      <c r="I89" s="129">
        <v>107.675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7"/>
  <sheetViews>
    <sheetView workbookViewId="0" topLeftCell="A1">
      <selection activeCell="M22" sqref="M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39</v>
      </c>
      <c r="D17" s="38">
        <v>39</v>
      </c>
      <c r="E17" s="38">
        <v>39</v>
      </c>
      <c r="F17" s="39">
        <f>IF(D17&gt;0,100*E17/D17,0)</f>
        <v>100</v>
      </c>
      <c r="G17" s="40"/>
      <c r="H17" s="124">
        <v>0.471</v>
      </c>
      <c r="I17" s="125">
        <v>0.471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218</v>
      </c>
      <c r="D19" s="30">
        <v>319</v>
      </c>
      <c r="E19" s="30">
        <v>150</v>
      </c>
      <c r="F19" s="31"/>
      <c r="G19" s="31"/>
      <c r="H19" s="123">
        <v>6.322</v>
      </c>
      <c r="I19" s="123">
        <v>8.613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218</v>
      </c>
      <c r="D22" s="38">
        <v>319</v>
      </c>
      <c r="E22" s="38">
        <v>150</v>
      </c>
      <c r="F22" s="39">
        <f>IF(D22&gt;0,100*E22/D22,0)</f>
        <v>47.02194357366771</v>
      </c>
      <c r="G22" s="40"/>
      <c r="H22" s="124">
        <v>6.322</v>
      </c>
      <c r="I22" s="125">
        <v>8.613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662</v>
      </c>
      <c r="D24" s="38">
        <v>1163</v>
      </c>
      <c r="E24" s="38">
        <v>1100</v>
      </c>
      <c r="F24" s="39">
        <f>IF(D24&gt;0,100*E24/D24,0)</f>
        <v>94.5829750644884</v>
      </c>
      <c r="G24" s="40"/>
      <c r="H24" s="124">
        <v>9.533</v>
      </c>
      <c r="I24" s="125">
        <v>20.479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320</v>
      </c>
      <c r="D26" s="38">
        <v>300</v>
      </c>
      <c r="E26" s="38">
        <v>300</v>
      </c>
      <c r="F26" s="39">
        <f>IF(D26&gt;0,100*E26/D26,0)</f>
        <v>100</v>
      </c>
      <c r="G26" s="40"/>
      <c r="H26" s="124">
        <v>4.6</v>
      </c>
      <c r="I26" s="125">
        <v>4.3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3187</v>
      </c>
      <c r="D28" s="30">
        <v>3715</v>
      </c>
      <c r="E28" s="30">
        <v>3715</v>
      </c>
      <c r="F28" s="31"/>
      <c r="G28" s="31"/>
      <c r="H28" s="123">
        <v>76.676</v>
      </c>
      <c r="I28" s="123">
        <v>90.57</v>
      </c>
      <c r="J28" s="123"/>
      <c r="K28" s="32"/>
    </row>
    <row r="29" spans="1:11" s="33" customFormat="1" ht="11.25" customHeight="1">
      <c r="A29" s="35" t="s">
        <v>21</v>
      </c>
      <c r="B29" s="29"/>
      <c r="C29" s="30">
        <v>482</v>
      </c>
      <c r="D29" s="30">
        <v>233</v>
      </c>
      <c r="E29" s="30">
        <v>233</v>
      </c>
      <c r="F29" s="31"/>
      <c r="G29" s="31"/>
      <c r="H29" s="123">
        <v>1.628</v>
      </c>
      <c r="I29" s="123">
        <v>2.915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2340</v>
      </c>
      <c r="D30" s="30">
        <v>1942</v>
      </c>
      <c r="E30" s="30">
        <v>1950</v>
      </c>
      <c r="F30" s="31"/>
      <c r="G30" s="31"/>
      <c r="H30" s="123">
        <v>66</v>
      </c>
      <c r="I30" s="123">
        <v>51.965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6009</v>
      </c>
      <c r="D31" s="38">
        <v>5890</v>
      </c>
      <c r="E31" s="38">
        <v>5898</v>
      </c>
      <c r="F31" s="39">
        <f>IF(D31&gt;0,100*E31/D31,0)</f>
        <v>100.1358234295416</v>
      </c>
      <c r="G31" s="40"/>
      <c r="H31" s="124">
        <v>144.304</v>
      </c>
      <c r="I31" s="125">
        <v>145.45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86</v>
      </c>
      <c r="D33" s="30">
        <v>90</v>
      </c>
      <c r="E33" s="30">
        <v>90</v>
      </c>
      <c r="F33" s="31"/>
      <c r="G33" s="31"/>
      <c r="H33" s="123">
        <v>1</v>
      </c>
      <c r="I33" s="123">
        <v>1.27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41.65</v>
      </c>
      <c r="D34" s="30">
        <v>45</v>
      </c>
      <c r="E34" s="30">
        <v>46</v>
      </c>
      <c r="F34" s="31"/>
      <c r="G34" s="31"/>
      <c r="H34" s="123">
        <v>0.694</v>
      </c>
      <c r="I34" s="123">
        <v>0.799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200</v>
      </c>
      <c r="D35" s="30">
        <v>200</v>
      </c>
      <c r="E35" s="30">
        <v>190</v>
      </c>
      <c r="F35" s="31"/>
      <c r="G35" s="31"/>
      <c r="H35" s="123">
        <v>4.2</v>
      </c>
      <c r="I35" s="123">
        <v>4.2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37</v>
      </c>
      <c r="D36" s="30">
        <v>56</v>
      </c>
      <c r="E36" s="30">
        <v>56</v>
      </c>
      <c r="F36" s="31"/>
      <c r="G36" s="31"/>
      <c r="H36" s="123">
        <v>0.297</v>
      </c>
      <c r="I36" s="123">
        <v>0.728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364.65</v>
      </c>
      <c r="D37" s="38">
        <v>391</v>
      </c>
      <c r="E37" s="38">
        <v>382</v>
      </c>
      <c r="F37" s="39">
        <f>IF(D37&gt;0,100*E37/D37,0)</f>
        <v>97.69820971867007</v>
      </c>
      <c r="G37" s="40"/>
      <c r="H37" s="124">
        <v>6.191</v>
      </c>
      <c r="I37" s="125">
        <v>6.997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175</v>
      </c>
      <c r="D39" s="38">
        <v>107</v>
      </c>
      <c r="E39" s="38">
        <v>48</v>
      </c>
      <c r="F39" s="39">
        <f>IF(D39&gt;0,100*E39/D39,0)</f>
        <v>44.85981308411215</v>
      </c>
      <c r="G39" s="40"/>
      <c r="H39" s="124">
        <v>1.96</v>
      </c>
      <c r="I39" s="125">
        <v>1.18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3541</v>
      </c>
      <c r="D41" s="30">
        <v>3186</v>
      </c>
      <c r="E41" s="30">
        <v>3180</v>
      </c>
      <c r="F41" s="31"/>
      <c r="G41" s="31"/>
      <c r="H41" s="123">
        <v>29.579</v>
      </c>
      <c r="I41" s="123">
        <v>36.124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5450</v>
      </c>
      <c r="D42" s="30">
        <v>5700</v>
      </c>
      <c r="E42" s="30">
        <v>5100</v>
      </c>
      <c r="F42" s="31"/>
      <c r="G42" s="31"/>
      <c r="H42" s="123">
        <v>98.1</v>
      </c>
      <c r="I42" s="123">
        <v>116.25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6374</v>
      </c>
      <c r="D43" s="30">
        <v>6798</v>
      </c>
      <c r="E43" s="30">
        <v>6800</v>
      </c>
      <c r="F43" s="31"/>
      <c r="G43" s="31"/>
      <c r="H43" s="123">
        <v>59.105</v>
      </c>
      <c r="I43" s="123">
        <v>178.906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17112</v>
      </c>
      <c r="D44" s="30">
        <v>18198</v>
      </c>
      <c r="E44" s="30">
        <v>18250</v>
      </c>
      <c r="F44" s="31"/>
      <c r="G44" s="31"/>
      <c r="H44" s="123">
        <v>243.444</v>
      </c>
      <c r="I44" s="123">
        <v>272.97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3501</v>
      </c>
      <c r="D45" s="30">
        <v>1880</v>
      </c>
      <c r="E45" s="30">
        <v>3300</v>
      </c>
      <c r="F45" s="31"/>
      <c r="G45" s="31"/>
      <c r="H45" s="123">
        <v>36.233</v>
      </c>
      <c r="I45" s="123">
        <v>27.26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2330</v>
      </c>
      <c r="D46" s="30">
        <v>2360</v>
      </c>
      <c r="E46" s="30">
        <v>2360</v>
      </c>
      <c r="F46" s="31"/>
      <c r="G46" s="31"/>
      <c r="H46" s="123">
        <v>34.95</v>
      </c>
      <c r="I46" s="123">
        <v>47.2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1179</v>
      </c>
      <c r="D47" s="30">
        <v>1260</v>
      </c>
      <c r="E47" s="30">
        <v>1260</v>
      </c>
      <c r="F47" s="31"/>
      <c r="G47" s="31"/>
      <c r="H47" s="123">
        <v>14.564</v>
      </c>
      <c r="I47" s="123">
        <v>20.748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8750</v>
      </c>
      <c r="D48" s="30">
        <v>11702</v>
      </c>
      <c r="E48" s="30">
        <v>11600</v>
      </c>
      <c r="F48" s="31"/>
      <c r="G48" s="31"/>
      <c r="H48" s="123">
        <v>82.75</v>
      </c>
      <c r="I48" s="123">
        <v>126.485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7250</v>
      </c>
      <c r="D49" s="30">
        <v>8660</v>
      </c>
      <c r="E49" s="30">
        <v>8660</v>
      </c>
      <c r="F49" s="31"/>
      <c r="G49" s="31"/>
      <c r="H49" s="123">
        <v>81.18</v>
      </c>
      <c r="I49" s="123">
        <v>94.26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55487</v>
      </c>
      <c r="D50" s="38">
        <v>59744</v>
      </c>
      <c r="E50" s="38">
        <v>60510</v>
      </c>
      <c r="F50" s="39">
        <f>IF(D50&gt;0,100*E50/D50,0)</f>
        <v>101.28213711837172</v>
      </c>
      <c r="G50" s="40"/>
      <c r="H50" s="124">
        <v>679.905</v>
      </c>
      <c r="I50" s="125">
        <v>920.2030000000001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313</v>
      </c>
      <c r="D52" s="38">
        <v>230</v>
      </c>
      <c r="E52" s="38">
        <v>230</v>
      </c>
      <c r="F52" s="39">
        <f>IF(D52&gt;0,100*E52/D52,0)</f>
        <v>100</v>
      </c>
      <c r="G52" s="40"/>
      <c r="H52" s="124">
        <v>3.222</v>
      </c>
      <c r="I52" s="125">
        <v>2.2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1150</v>
      </c>
      <c r="D54" s="30">
        <v>390</v>
      </c>
      <c r="E54" s="30">
        <v>400</v>
      </c>
      <c r="F54" s="31"/>
      <c r="G54" s="31"/>
      <c r="H54" s="123">
        <v>6.6</v>
      </c>
      <c r="I54" s="123">
        <v>3.13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1800</v>
      </c>
      <c r="D55" s="30">
        <v>1260</v>
      </c>
      <c r="E55" s="30">
        <v>1235</v>
      </c>
      <c r="F55" s="31"/>
      <c r="G55" s="31"/>
      <c r="H55" s="123">
        <v>16.2</v>
      </c>
      <c r="I55" s="123">
        <v>11.34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2000</v>
      </c>
      <c r="D56" s="30">
        <v>1000</v>
      </c>
      <c r="E56" s="30">
        <v>2000</v>
      </c>
      <c r="F56" s="31"/>
      <c r="G56" s="31"/>
      <c r="H56" s="123">
        <v>20</v>
      </c>
      <c r="I56" s="123">
        <v>4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973</v>
      </c>
      <c r="D57" s="30">
        <v>973</v>
      </c>
      <c r="E57" s="30">
        <v>973</v>
      </c>
      <c r="F57" s="31"/>
      <c r="G57" s="31"/>
      <c r="H57" s="123">
        <v>17.514</v>
      </c>
      <c r="I57" s="123">
        <v>17.514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933</v>
      </c>
      <c r="D58" s="30">
        <v>3870</v>
      </c>
      <c r="E58" s="30">
        <v>3770</v>
      </c>
      <c r="F58" s="31"/>
      <c r="G58" s="31"/>
      <c r="H58" s="123">
        <v>5.738</v>
      </c>
      <c r="I58" s="123">
        <v>46.786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6856</v>
      </c>
      <c r="D59" s="38">
        <v>7493</v>
      </c>
      <c r="E59" s="38">
        <v>8378</v>
      </c>
      <c r="F59" s="39">
        <f>IF(D59&gt;0,100*E59/D59,0)</f>
        <v>111.81102362204724</v>
      </c>
      <c r="G59" s="40"/>
      <c r="H59" s="124">
        <v>66.05199999999999</v>
      </c>
      <c r="I59" s="125">
        <v>82.77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35</v>
      </c>
      <c r="D61" s="30">
        <v>40</v>
      </c>
      <c r="E61" s="30">
        <v>40</v>
      </c>
      <c r="F61" s="31"/>
      <c r="G61" s="31"/>
      <c r="H61" s="123">
        <v>0.35</v>
      </c>
      <c r="I61" s="123">
        <v>0.4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126</v>
      </c>
      <c r="D62" s="30">
        <v>45</v>
      </c>
      <c r="E62" s="30">
        <v>45</v>
      </c>
      <c r="F62" s="31"/>
      <c r="G62" s="31"/>
      <c r="H62" s="123">
        <v>1.38</v>
      </c>
      <c r="I62" s="123">
        <v>0.6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36</v>
      </c>
      <c r="D63" s="30">
        <v>36</v>
      </c>
      <c r="E63" s="30">
        <v>44</v>
      </c>
      <c r="F63" s="31"/>
      <c r="G63" s="31"/>
      <c r="H63" s="123">
        <v>0.054</v>
      </c>
      <c r="I63" s="123">
        <v>0.2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121</v>
      </c>
      <c r="E64" s="38">
        <v>129</v>
      </c>
      <c r="F64" s="39">
        <f>IF(D64&gt;0,100*E64/D64,0)</f>
        <v>106.61157024793388</v>
      </c>
      <c r="G64" s="40"/>
      <c r="H64" s="124">
        <v>1.784</v>
      </c>
      <c r="I64" s="125">
        <v>1.2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128</v>
      </c>
      <c r="D66" s="38">
        <v>610</v>
      </c>
      <c r="E66" s="38">
        <v>610</v>
      </c>
      <c r="F66" s="39">
        <f>IF(D66&gt;0,100*E66/D66,0)</f>
        <v>100</v>
      </c>
      <c r="G66" s="40"/>
      <c r="H66" s="124">
        <v>0.638</v>
      </c>
      <c r="I66" s="125">
        <v>12.479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9000</v>
      </c>
      <c r="D68" s="30">
        <v>13500</v>
      </c>
      <c r="E68" s="30">
        <v>15000</v>
      </c>
      <c r="F68" s="31"/>
      <c r="G68" s="31"/>
      <c r="H68" s="123">
        <v>42</v>
      </c>
      <c r="I68" s="123">
        <v>94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3000</v>
      </c>
      <c r="D69" s="30">
        <v>3000</v>
      </c>
      <c r="E69" s="30">
        <v>3500</v>
      </c>
      <c r="F69" s="31"/>
      <c r="G69" s="31"/>
      <c r="H69" s="123">
        <v>10</v>
      </c>
      <c r="I69" s="123">
        <v>20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12000</v>
      </c>
      <c r="D70" s="38">
        <v>16500</v>
      </c>
      <c r="E70" s="38">
        <v>18500</v>
      </c>
      <c r="F70" s="39">
        <f>IF(D70&gt;0,100*E70/D70,0)</f>
        <v>112.12121212121212</v>
      </c>
      <c r="G70" s="40"/>
      <c r="H70" s="124">
        <v>52</v>
      </c>
      <c r="I70" s="125">
        <v>114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58</v>
      </c>
      <c r="D72" s="30">
        <v>37</v>
      </c>
      <c r="E72" s="30">
        <v>37</v>
      </c>
      <c r="F72" s="31"/>
      <c r="G72" s="31"/>
      <c r="H72" s="123">
        <v>0.648</v>
      </c>
      <c r="I72" s="123">
        <v>0.241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30</v>
      </c>
      <c r="D73" s="30">
        <v>25</v>
      </c>
      <c r="E73" s="30">
        <v>25</v>
      </c>
      <c r="F73" s="31"/>
      <c r="G73" s="31"/>
      <c r="H73" s="123">
        <v>0.09</v>
      </c>
      <c r="I73" s="123">
        <v>0.07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310</v>
      </c>
      <c r="D74" s="30">
        <v>825</v>
      </c>
      <c r="E74" s="30">
        <v>710</v>
      </c>
      <c r="F74" s="31"/>
      <c r="G74" s="31"/>
      <c r="H74" s="123">
        <v>9.3</v>
      </c>
      <c r="I74" s="123">
        <v>24.75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450</v>
      </c>
      <c r="D75" s="30">
        <v>280</v>
      </c>
      <c r="E75" s="30">
        <v>217</v>
      </c>
      <c r="F75" s="31"/>
      <c r="G75" s="31"/>
      <c r="H75" s="123">
        <v>4.773149999999999</v>
      </c>
      <c r="I75" s="123">
        <v>3.023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60</v>
      </c>
      <c r="D76" s="30"/>
      <c r="E76" s="30"/>
      <c r="F76" s="31"/>
      <c r="G76" s="31"/>
      <c r="H76" s="123">
        <v>0.326</v>
      </c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312.32</v>
      </c>
      <c r="D77" s="30">
        <v>16</v>
      </c>
      <c r="E77" s="30">
        <v>106</v>
      </c>
      <c r="F77" s="31"/>
      <c r="G77" s="31"/>
      <c r="H77" s="123">
        <v>2.308</v>
      </c>
      <c r="I77" s="123">
        <v>0.176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2100</v>
      </c>
      <c r="D78" s="30">
        <v>2000</v>
      </c>
      <c r="E78" s="30">
        <v>1500</v>
      </c>
      <c r="F78" s="31"/>
      <c r="G78" s="31"/>
      <c r="H78" s="123">
        <v>13.65</v>
      </c>
      <c r="I78" s="123">
        <v>19.844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658</v>
      </c>
      <c r="D79" s="30">
        <v>1105</v>
      </c>
      <c r="E79" s="30">
        <v>1100</v>
      </c>
      <c r="F79" s="31"/>
      <c r="G79" s="31"/>
      <c r="H79" s="123">
        <v>3.582</v>
      </c>
      <c r="I79" s="123">
        <v>17.525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3978.32</v>
      </c>
      <c r="D80" s="38">
        <v>4288</v>
      </c>
      <c r="E80" s="38">
        <v>3695</v>
      </c>
      <c r="F80" s="39">
        <f>IF(D80&gt;0,100*E80/D80,0)</f>
        <v>86.17070895522389</v>
      </c>
      <c r="G80" s="40"/>
      <c r="H80" s="124">
        <v>34.67715</v>
      </c>
      <c r="I80" s="125">
        <v>65.62899999999999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23">
        <v>0.19</v>
      </c>
      <c r="I83" s="123">
        <v>0.19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50</v>
      </c>
      <c r="D84" s="38">
        <v>50</v>
      </c>
      <c r="E84" s="38">
        <v>50</v>
      </c>
      <c r="F84" s="39">
        <f>IF(D84&gt;0,100*E84/D84,0)</f>
        <v>100</v>
      </c>
      <c r="G84" s="40"/>
      <c r="H84" s="124">
        <v>0.19</v>
      </c>
      <c r="I84" s="125">
        <v>0.19</v>
      </c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86796.97</v>
      </c>
      <c r="D86" s="30">
        <v>97245</v>
      </c>
      <c r="E86" s="30">
        <v>100019</v>
      </c>
      <c r="F86" s="31">
        <f>IF(D86&gt;0,100*E86/D86,0)</f>
        <v>102.85258882204741</v>
      </c>
      <c r="G86" s="31"/>
      <c r="H86" s="123">
        <v>1011.8491500000001</v>
      </c>
      <c r="I86" s="123">
        <v>1386.1610000000003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86796.97</v>
      </c>
      <c r="D89" s="53">
        <v>97245</v>
      </c>
      <c r="E89" s="53">
        <v>100019</v>
      </c>
      <c r="F89" s="54">
        <f>IF(D89&gt;0,100*E89/D89,0)</f>
        <v>102.85258882204741</v>
      </c>
      <c r="G89" s="40"/>
      <c r="H89" s="128">
        <v>1011.8491500000001</v>
      </c>
      <c r="I89" s="129">
        <v>1386.1610000000003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7"/>
  <sheetViews>
    <sheetView workbookViewId="0" topLeftCell="A1">
      <selection activeCell="C101" sqref="C10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227.50318674061555</v>
      </c>
      <c r="D9" s="30">
        <v>235.94151390440675</v>
      </c>
      <c r="E9" s="30">
        <v>235.94151390440675</v>
      </c>
      <c r="F9" s="31"/>
      <c r="G9" s="31"/>
      <c r="H9" s="123">
        <v>8.100137652001917</v>
      </c>
      <c r="I9" s="123">
        <v>6.568093655031765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135.61778382510752</v>
      </c>
      <c r="D10" s="30">
        <v>137.08857919647957</v>
      </c>
      <c r="E10" s="30">
        <v>137.08857919647957</v>
      </c>
      <c r="F10" s="31"/>
      <c r="G10" s="31"/>
      <c r="H10" s="123">
        <v>3.3087368421052634</v>
      </c>
      <c r="I10" s="123">
        <v>3.335220828082773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144.3316210736395</v>
      </c>
      <c r="D11" s="30">
        <v>146.94123551626225</v>
      </c>
      <c r="E11" s="30">
        <v>146.94123551626225</v>
      </c>
      <c r="F11" s="31"/>
      <c r="G11" s="31"/>
      <c r="H11" s="123">
        <v>3.4994556213017756</v>
      </c>
      <c r="I11" s="123">
        <v>3.5709328654750836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219.68380427458683</v>
      </c>
      <c r="D12" s="30">
        <v>251.7609826132359</v>
      </c>
      <c r="E12" s="30">
        <v>251.7609826132359</v>
      </c>
      <c r="F12" s="31"/>
      <c r="G12" s="31"/>
      <c r="H12" s="123">
        <v>5.351587321871128</v>
      </c>
      <c r="I12" s="123">
        <v>5.653042326616219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727.1363959139494</v>
      </c>
      <c r="D13" s="38">
        <v>771.7323112303845</v>
      </c>
      <c r="E13" s="38">
        <v>771.7323112303845</v>
      </c>
      <c r="F13" s="39">
        <f>IF(D13&gt;0,100*E13/D13,0)</f>
        <v>100</v>
      </c>
      <c r="G13" s="40"/>
      <c r="H13" s="124">
        <v>20.259917437280084</v>
      </c>
      <c r="I13" s="125">
        <v>19.12728967520584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125</v>
      </c>
      <c r="D15" s="38">
        <v>115</v>
      </c>
      <c r="E15" s="38">
        <v>115</v>
      </c>
      <c r="F15" s="39">
        <f>IF(D15&gt;0,100*E15/D15,0)</f>
        <v>100</v>
      </c>
      <c r="G15" s="40"/>
      <c r="H15" s="124">
        <v>3.075</v>
      </c>
      <c r="I15" s="125">
        <v>2.675</v>
      </c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9</v>
      </c>
      <c r="E17" s="38">
        <v>8</v>
      </c>
      <c r="F17" s="39">
        <f>IF(D17&gt;0,100*E17/D17,0)</f>
        <v>88.88888888888889</v>
      </c>
      <c r="G17" s="40"/>
      <c r="H17" s="124">
        <v>0.247</v>
      </c>
      <c r="I17" s="125">
        <v>0.247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93</v>
      </c>
      <c r="D19" s="30">
        <v>106</v>
      </c>
      <c r="E19" s="30">
        <v>106</v>
      </c>
      <c r="F19" s="31"/>
      <c r="G19" s="31"/>
      <c r="H19" s="123">
        <v>2.574</v>
      </c>
      <c r="I19" s="123">
        <v>3.176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125</v>
      </c>
      <c r="D20" s="30">
        <v>125</v>
      </c>
      <c r="E20" s="30">
        <v>125</v>
      </c>
      <c r="F20" s="31"/>
      <c r="G20" s="31"/>
      <c r="H20" s="123">
        <v>3.189</v>
      </c>
      <c r="I20" s="123">
        <v>3.508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185</v>
      </c>
      <c r="D21" s="30">
        <v>185</v>
      </c>
      <c r="E21" s="30">
        <v>185</v>
      </c>
      <c r="F21" s="31"/>
      <c r="G21" s="31"/>
      <c r="H21" s="123">
        <v>4.268</v>
      </c>
      <c r="I21" s="123">
        <v>4.7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403</v>
      </c>
      <c r="D22" s="38">
        <v>416</v>
      </c>
      <c r="E22" s="38">
        <v>416</v>
      </c>
      <c r="F22" s="39">
        <f>IF(D22&gt;0,100*E22/D22,0)</f>
        <v>100</v>
      </c>
      <c r="G22" s="40"/>
      <c r="H22" s="124">
        <v>10.030999999999999</v>
      </c>
      <c r="I22" s="125">
        <v>11.384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525</v>
      </c>
      <c r="D24" s="38">
        <v>550</v>
      </c>
      <c r="E24" s="38">
        <v>550</v>
      </c>
      <c r="F24" s="39">
        <f>IF(D24&gt;0,100*E24/D24,0)</f>
        <v>100</v>
      </c>
      <c r="G24" s="40"/>
      <c r="H24" s="124">
        <v>13.406</v>
      </c>
      <c r="I24" s="125">
        <v>13.713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125</v>
      </c>
      <c r="D26" s="38">
        <v>118</v>
      </c>
      <c r="E26" s="38">
        <v>110</v>
      </c>
      <c r="F26" s="39">
        <f>IF(D26&gt;0,100*E26/D26,0)</f>
        <v>93.22033898305085</v>
      </c>
      <c r="G26" s="40"/>
      <c r="H26" s="124">
        <v>3.3</v>
      </c>
      <c r="I26" s="125">
        <v>2.9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50</v>
      </c>
      <c r="E30" s="30">
        <v>50</v>
      </c>
      <c r="F30" s="31"/>
      <c r="G30" s="31"/>
      <c r="H30" s="123">
        <v>1.825</v>
      </c>
      <c r="I30" s="123">
        <v>2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50</v>
      </c>
      <c r="E31" s="38">
        <v>50</v>
      </c>
      <c r="F31" s="39">
        <f>IF(D31&gt;0,100*E31/D31,0)</f>
        <v>100</v>
      </c>
      <c r="G31" s="40"/>
      <c r="H31" s="124">
        <v>1.825</v>
      </c>
      <c r="I31" s="125">
        <v>2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302</v>
      </c>
      <c r="D33" s="30">
        <v>284</v>
      </c>
      <c r="E33" s="30">
        <v>250</v>
      </c>
      <c r="F33" s="31"/>
      <c r="G33" s="31"/>
      <c r="H33" s="123">
        <v>7.08</v>
      </c>
      <c r="I33" s="123">
        <v>7.5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222</v>
      </c>
      <c r="D34" s="30">
        <v>200</v>
      </c>
      <c r="E34" s="30">
        <v>206</v>
      </c>
      <c r="F34" s="31"/>
      <c r="G34" s="31"/>
      <c r="H34" s="123">
        <v>6.207</v>
      </c>
      <c r="I34" s="123">
        <v>5.26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125</v>
      </c>
      <c r="D35" s="30">
        <v>125</v>
      </c>
      <c r="E35" s="30">
        <v>125</v>
      </c>
      <c r="F35" s="31"/>
      <c r="G35" s="31"/>
      <c r="H35" s="123">
        <v>3.354</v>
      </c>
      <c r="I35" s="123">
        <v>3.4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242</v>
      </c>
      <c r="D36" s="30">
        <v>254</v>
      </c>
      <c r="E36" s="30">
        <v>254</v>
      </c>
      <c r="F36" s="31"/>
      <c r="G36" s="31"/>
      <c r="H36" s="123">
        <v>8.354</v>
      </c>
      <c r="I36" s="123">
        <v>6.342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891</v>
      </c>
      <c r="D37" s="38">
        <v>863</v>
      </c>
      <c r="E37" s="38">
        <v>835</v>
      </c>
      <c r="F37" s="39">
        <f>IF(D37&gt;0,100*E37/D37,0)</f>
        <v>96.75550405561994</v>
      </c>
      <c r="G37" s="40"/>
      <c r="H37" s="124">
        <v>24.995</v>
      </c>
      <c r="I37" s="125">
        <v>22.502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250</v>
      </c>
      <c r="D39" s="38">
        <v>270</v>
      </c>
      <c r="E39" s="38">
        <v>243</v>
      </c>
      <c r="F39" s="39">
        <f>IF(D39&gt;0,100*E39/D39,0)</f>
        <v>90</v>
      </c>
      <c r="G39" s="40"/>
      <c r="H39" s="124">
        <v>6.45</v>
      </c>
      <c r="I39" s="125">
        <v>7.246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24</v>
      </c>
      <c r="D41" s="30">
        <v>25</v>
      </c>
      <c r="E41" s="30">
        <v>18</v>
      </c>
      <c r="F41" s="31"/>
      <c r="G41" s="31"/>
      <c r="H41" s="123">
        <v>0.672</v>
      </c>
      <c r="I41" s="123">
        <v>0.643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75</v>
      </c>
      <c r="D42" s="30">
        <v>75</v>
      </c>
      <c r="E42" s="30">
        <v>80</v>
      </c>
      <c r="F42" s="31"/>
      <c r="G42" s="31"/>
      <c r="H42" s="123">
        <v>2.25</v>
      </c>
      <c r="I42" s="123">
        <v>2.25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26</v>
      </c>
      <c r="E43" s="30">
        <v>25</v>
      </c>
      <c r="F43" s="31"/>
      <c r="G43" s="31"/>
      <c r="H43" s="123">
        <v>0.871</v>
      </c>
      <c r="I43" s="123">
        <v>0.78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7</v>
      </c>
      <c r="D44" s="30">
        <v>7</v>
      </c>
      <c r="E44" s="30">
        <v>7</v>
      </c>
      <c r="F44" s="31"/>
      <c r="G44" s="31"/>
      <c r="H44" s="123">
        <v>0.385</v>
      </c>
      <c r="I44" s="123">
        <v>0.385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32</v>
      </c>
      <c r="E45" s="30">
        <v>32</v>
      </c>
      <c r="F45" s="31"/>
      <c r="G45" s="31"/>
      <c r="H45" s="123">
        <v>0.896</v>
      </c>
      <c r="I45" s="123">
        <v>0.96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163</v>
      </c>
      <c r="D46" s="30">
        <v>158</v>
      </c>
      <c r="E46" s="30">
        <v>160</v>
      </c>
      <c r="F46" s="31"/>
      <c r="G46" s="31"/>
      <c r="H46" s="123">
        <v>6.52</v>
      </c>
      <c r="I46" s="123">
        <v>6.32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160</v>
      </c>
      <c r="D47" s="30">
        <v>190</v>
      </c>
      <c r="E47" s="30">
        <v>200</v>
      </c>
      <c r="F47" s="31"/>
      <c r="G47" s="31"/>
      <c r="H47" s="123">
        <v>5.28</v>
      </c>
      <c r="I47" s="123">
        <v>5.7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160</v>
      </c>
      <c r="D48" s="30">
        <v>41</v>
      </c>
      <c r="E48" s="30">
        <v>40</v>
      </c>
      <c r="F48" s="31"/>
      <c r="G48" s="31"/>
      <c r="H48" s="123">
        <v>5.6</v>
      </c>
      <c r="I48" s="123">
        <v>1.435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15</v>
      </c>
      <c r="D49" s="30">
        <v>15</v>
      </c>
      <c r="E49" s="30">
        <v>15</v>
      </c>
      <c r="F49" s="31"/>
      <c r="G49" s="31"/>
      <c r="H49" s="123">
        <v>0.645</v>
      </c>
      <c r="I49" s="123">
        <v>0.645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662</v>
      </c>
      <c r="D50" s="38">
        <v>569</v>
      </c>
      <c r="E50" s="38">
        <v>577</v>
      </c>
      <c r="F50" s="39">
        <f>IF(D50&gt;0,100*E50/D50,0)</f>
        <v>101.40597539543057</v>
      </c>
      <c r="G50" s="40"/>
      <c r="H50" s="124">
        <v>23.118999999999996</v>
      </c>
      <c r="I50" s="125">
        <v>19.118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24</v>
      </c>
      <c r="D52" s="38">
        <v>30</v>
      </c>
      <c r="E52" s="38">
        <v>30</v>
      </c>
      <c r="F52" s="39">
        <f>IF(D52&gt;0,100*E52/D52,0)</f>
        <v>100</v>
      </c>
      <c r="G52" s="40"/>
      <c r="H52" s="124">
        <v>0.48</v>
      </c>
      <c r="I52" s="125">
        <v>0.52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1050</v>
      </c>
      <c r="D54" s="30">
        <v>1000</v>
      </c>
      <c r="E54" s="30">
        <v>1000</v>
      </c>
      <c r="F54" s="31"/>
      <c r="G54" s="31"/>
      <c r="H54" s="123">
        <v>49.875</v>
      </c>
      <c r="I54" s="123">
        <v>82</v>
      </c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>
        <v>9</v>
      </c>
      <c r="E56" s="30">
        <v>9</v>
      </c>
      <c r="F56" s="31"/>
      <c r="G56" s="31"/>
      <c r="H56" s="123"/>
      <c r="I56" s="123">
        <v>0.26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227</v>
      </c>
      <c r="D58" s="30">
        <v>140</v>
      </c>
      <c r="E58" s="30">
        <v>120</v>
      </c>
      <c r="F58" s="31"/>
      <c r="G58" s="31"/>
      <c r="H58" s="123">
        <v>6.47</v>
      </c>
      <c r="I58" s="123">
        <v>3.22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1277</v>
      </c>
      <c r="D59" s="38">
        <v>1149</v>
      </c>
      <c r="E59" s="38">
        <v>1129</v>
      </c>
      <c r="F59" s="39">
        <f>IF(D59&gt;0,100*E59/D59,0)</f>
        <v>98.25935596170584</v>
      </c>
      <c r="G59" s="40"/>
      <c r="H59" s="124">
        <v>56.345</v>
      </c>
      <c r="I59" s="125">
        <v>85.48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750</v>
      </c>
      <c r="D61" s="30">
        <v>750</v>
      </c>
      <c r="E61" s="30">
        <v>750</v>
      </c>
      <c r="F61" s="31"/>
      <c r="G61" s="31"/>
      <c r="H61" s="123">
        <v>17.5</v>
      </c>
      <c r="I61" s="123">
        <v>17.5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632</v>
      </c>
      <c r="D62" s="30">
        <v>694</v>
      </c>
      <c r="E62" s="30">
        <v>700</v>
      </c>
      <c r="F62" s="31"/>
      <c r="G62" s="31"/>
      <c r="H62" s="123">
        <v>11.2</v>
      </c>
      <c r="I62" s="123">
        <v>11.1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330</v>
      </c>
      <c r="D63" s="30">
        <v>419</v>
      </c>
      <c r="E63" s="30">
        <v>412</v>
      </c>
      <c r="F63" s="31"/>
      <c r="G63" s="31"/>
      <c r="H63" s="123">
        <v>10.45</v>
      </c>
      <c r="I63" s="123">
        <v>11.7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1712</v>
      </c>
      <c r="D64" s="38">
        <v>1863</v>
      </c>
      <c r="E64" s="38">
        <v>1862</v>
      </c>
      <c r="F64" s="39">
        <f>IF(D64&gt;0,100*E64/D64,0)</f>
        <v>99.94632313472893</v>
      </c>
      <c r="G64" s="40"/>
      <c r="H64" s="124">
        <v>39.15</v>
      </c>
      <c r="I64" s="125">
        <v>40.3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14065</v>
      </c>
      <c r="D66" s="38">
        <v>14893</v>
      </c>
      <c r="E66" s="38">
        <v>14893</v>
      </c>
      <c r="F66" s="39">
        <f>IF(D66&gt;0,100*E66/D66,0)</f>
        <v>100</v>
      </c>
      <c r="G66" s="40"/>
      <c r="H66" s="124">
        <v>344.593</v>
      </c>
      <c r="I66" s="125">
        <v>370.279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30</v>
      </c>
      <c r="D68" s="30">
        <v>20</v>
      </c>
      <c r="E68" s="30">
        <v>17</v>
      </c>
      <c r="F68" s="31"/>
      <c r="G68" s="31"/>
      <c r="H68" s="123">
        <v>0.74</v>
      </c>
      <c r="I68" s="123">
        <v>0.42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30</v>
      </c>
      <c r="D69" s="30">
        <v>20</v>
      </c>
      <c r="E69" s="30">
        <v>16</v>
      </c>
      <c r="F69" s="31"/>
      <c r="G69" s="31"/>
      <c r="H69" s="123">
        <v>0.7</v>
      </c>
      <c r="I69" s="123">
        <v>0.4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60</v>
      </c>
      <c r="D70" s="38">
        <v>40</v>
      </c>
      <c r="E70" s="38">
        <v>33</v>
      </c>
      <c r="F70" s="39">
        <f>IF(D70&gt;0,100*E70/D70,0)</f>
        <v>82.5</v>
      </c>
      <c r="G70" s="40"/>
      <c r="H70" s="124">
        <v>1.44</v>
      </c>
      <c r="I70" s="125">
        <v>0.82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7079</v>
      </c>
      <c r="D72" s="30">
        <v>7079</v>
      </c>
      <c r="E72" s="30">
        <v>7050</v>
      </c>
      <c r="F72" s="31"/>
      <c r="G72" s="31"/>
      <c r="H72" s="123">
        <v>161.738</v>
      </c>
      <c r="I72" s="123">
        <v>154.769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138</v>
      </c>
      <c r="D73" s="30">
        <v>102</v>
      </c>
      <c r="E73" s="30">
        <v>90</v>
      </c>
      <c r="F73" s="31"/>
      <c r="G73" s="31"/>
      <c r="H73" s="123">
        <v>5.5</v>
      </c>
      <c r="I73" s="123">
        <v>4.35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300</v>
      </c>
      <c r="D74" s="30">
        <v>300</v>
      </c>
      <c r="E74" s="30">
        <v>300</v>
      </c>
      <c r="F74" s="31"/>
      <c r="G74" s="31"/>
      <c r="H74" s="123">
        <v>7.5</v>
      </c>
      <c r="I74" s="123">
        <v>7.5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2789</v>
      </c>
      <c r="D75" s="30">
        <v>3202</v>
      </c>
      <c r="E75" s="30">
        <v>3231</v>
      </c>
      <c r="F75" s="31"/>
      <c r="G75" s="31"/>
      <c r="H75" s="123">
        <v>113.0995</v>
      </c>
      <c r="I75" s="123">
        <v>113.1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105</v>
      </c>
      <c r="D76" s="30">
        <v>105</v>
      </c>
      <c r="E76" s="30">
        <v>75</v>
      </c>
      <c r="F76" s="31"/>
      <c r="G76" s="31"/>
      <c r="H76" s="123">
        <v>2.26</v>
      </c>
      <c r="I76" s="123">
        <v>1.922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71</v>
      </c>
      <c r="D77" s="30">
        <v>73</v>
      </c>
      <c r="E77" s="30">
        <v>77</v>
      </c>
      <c r="F77" s="31"/>
      <c r="G77" s="31"/>
      <c r="H77" s="123">
        <v>1.775</v>
      </c>
      <c r="I77" s="123">
        <v>1.82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400</v>
      </c>
      <c r="D78" s="30">
        <v>405</v>
      </c>
      <c r="E78" s="30">
        <v>390</v>
      </c>
      <c r="F78" s="31"/>
      <c r="G78" s="31"/>
      <c r="H78" s="123">
        <v>12</v>
      </c>
      <c r="I78" s="123">
        <v>12.35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172</v>
      </c>
      <c r="D79" s="30">
        <v>170</v>
      </c>
      <c r="E79" s="30">
        <v>165</v>
      </c>
      <c r="F79" s="31"/>
      <c r="G79" s="31"/>
      <c r="H79" s="123">
        <v>3.612</v>
      </c>
      <c r="I79" s="123">
        <v>2.155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11054</v>
      </c>
      <c r="D80" s="38">
        <v>11436</v>
      </c>
      <c r="E80" s="38">
        <v>11378</v>
      </c>
      <c r="F80" s="39">
        <f>IF(D80&gt;0,100*E80/D80,0)</f>
        <v>99.49282966072053</v>
      </c>
      <c r="G80" s="40"/>
      <c r="H80" s="124">
        <v>307.48449999999997</v>
      </c>
      <c r="I80" s="125">
        <v>297.966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260</v>
      </c>
      <c r="D82" s="30">
        <v>221</v>
      </c>
      <c r="E82" s="30">
        <v>221</v>
      </c>
      <c r="F82" s="31"/>
      <c r="G82" s="31"/>
      <c r="H82" s="123">
        <v>9</v>
      </c>
      <c r="I82" s="123">
        <v>7.328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253</v>
      </c>
      <c r="D83" s="30">
        <v>255</v>
      </c>
      <c r="E83" s="30">
        <v>255</v>
      </c>
      <c r="F83" s="31"/>
      <c r="G83" s="31"/>
      <c r="H83" s="123">
        <v>5</v>
      </c>
      <c r="I83" s="123">
        <v>5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513</v>
      </c>
      <c r="D84" s="38">
        <v>476</v>
      </c>
      <c r="E84" s="38">
        <v>476</v>
      </c>
      <c r="F84" s="39">
        <f>IF(D84&gt;0,100*E84/D84,0)</f>
        <v>100</v>
      </c>
      <c r="G84" s="40"/>
      <c r="H84" s="124">
        <v>14</v>
      </c>
      <c r="I84" s="125">
        <v>12.328</v>
      </c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32471.13639591395</v>
      </c>
      <c r="D86" s="30">
        <v>33618.732311230386</v>
      </c>
      <c r="E86" s="30">
        <v>33476.732311230386</v>
      </c>
      <c r="F86" s="31">
        <f>IF(D86&gt;0,100*E86/D86,0)</f>
        <v>99.57761643513082</v>
      </c>
      <c r="G86" s="31"/>
      <c r="H86" s="123">
        <v>870.2004174372801</v>
      </c>
      <c r="I86" s="123">
        <v>908.6052896752059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32471.13639591395</v>
      </c>
      <c r="D89" s="53">
        <v>33618.732311230386</v>
      </c>
      <c r="E89" s="53">
        <v>33476.732311230386</v>
      </c>
      <c r="F89" s="54">
        <f>IF(D89&gt;0,100*E89/D89,0)</f>
        <v>99.57761643513082</v>
      </c>
      <c r="G89" s="40"/>
      <c r="H89" s="128">
        <v>870.2004174372801</v>
      </c>
      <c r="I89" s="129">
        <v>908.6052896752059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7"/>
  <sheetViews>
    <sheetView workbookViewId="0" topLeftCell="A1">
      <selection activeCell="C70" sqref="C70:K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14.888693623344656</v>
      </c>
      <c r="D9" s="30">
        <v>16.8</v>
      </c>
      <c r="E9" s="30">
        <v>6.8371712929383195</v>
      </c>
      <c r="F9" s="31"/>
      <c r="G9" s="31"/>
      <c r="H9" s="123">
        <v>1.4373818844250605</v>
      </c>
      <c r="I9" s="123">
        <v>1.3972986996485532</v>
      </c>
      <c r="J9" s="123">
        <v>0.5329558045749233</v>
      </c>
      <c r="K9" s="32"/>
    </row>
    <row r="10" spans="1:11" s="33" customFormat="1" ht="11.25" customHeight="1">
      <c r="A10" s="35" t="s">
        <v>8</v>
      </c>
      <c r="B10" s="29"/>
      <c r="C10" s="30">
        <v>3.6788504951465097</v>
      </c>
      <c r="D10" s="30">
        <v>3.5</v>
      </c>
      <c r="E10" s="30">
        <v>4</v>
      </c>
      <c r="F10" s="31"/>
      <c r="G10" s="31"/>
      <c r="H10" s="123">
        <v>0.28999901565212793</v>
      </c>
      <c r="I10" s="123">
        <v>0.3007625319284802</v>
      </c>
      <c r="J10" s="123">
        <v>0.301</v>
      </c>
      <c r="K10" s="32"/>
    </row>
    <row r="11" spans="1:11" s="33" customFormat="1" ht="11.25" customHeight="1">
      <c r="A11" s="28" t="s">
        <v>9</v>
      </c>
      <c r="B11" s="29"/>
      <c r="C11" s="30">
        <v>3.643707658686593</v>
      </c>
      <c r="D11" s="30">
        <v>3.5</v>
      </c>
      <c r="E11" s="30">
        <v>4</v>
      </c>
      <c r="F11" s="31"/>
      <c r="G11" s="31"/>
      <c r="H11" s="123">
        <v>0.3783025892695198</v>
      </c>
      <c r="I11" s="123">
        <v>0.36338235294117655</v>
      </c>
      <c r="J11" s="123">
        <v>0.363</v>
      </c>
      <c r="K11" s="32"/>
    </row>
    <row r="12" spans="1:11" s="33" customFormat="1" ht="11.25" customHeight="1">
      <c r="A12" s="35" t="s">
        <v>10</v>
      </c>
      <c r="B12" s="29"/>
      <c r="C12" s="30">
        <v>17.340668256374535</v>
      </c>
      <c r="D12" s="30">
        <v>18.2</v>
      </c>
      <c r="E12" s="30">
        <v>10.507493404746981</v>
      </c>
      <c r="F12" s="31"/>
      <c r="G12" s="31"/>
      <c r="H12" s="123">
        <v>1.6583638687287632</v>
      </c>
      <c r="I12" s="123">
        <v>1.8093773352165727</v>
      </c>
      <c r="J12" s="123">
        <v>0.8760158587652208</v>
      </c>
      <c r="K12" s="32"/>
    </row>
    <row r="13" spans="1:11" s="42" customFormat="1" ht="11.25" customHeight="1">
      <c r="A13" s="36" t="s">
        <v>11</v>
      </c>
      <c r="B13" s="37"/>
      <c r="C13" s="38">
        <v>39.55192003355229</v>
      </c>
      <c r="D13" s="38">
        <v>42</v>
      </c>
      <c r="E13" s="38">
        <v>25.3446646976853</v>
      </c>
      <c r="F13" s="39">
        <f>IF(D13&gt;0,100*E13/D13,0)</f>
        <v>60.34443975639357</v>
      </c>
      <c r="G13" s="40"/>
      <c r="H13" s="124">
        <v>3.7640473580754716</v>
      </c>
      <c r="I13" s="125">
        <v>3.8708209197347827</v>
      </c>
      <c r="J13" s="125">
        <v>2.072971663340144</v>
      </c>
      <c r="K13" s="41">
        <f>IF(I13&gt;0,100*J13/I13,0)</f>
        <v>53.553799215340035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20</v>
      </c>
      <c r="D33" s="30">
        <v>50</v>
      </c>
      <c r="E33" s="30">
        <v>46</v>
      </c>
      <c r="F33" s="31"/>
      <c r="G33" s="31"/>
      <c r="H33" s="123">
        <v>0.8</v>
      </c>
      <c r="I33" s="123">
        <v>2.3</v>
      </c>
      <c r="J33" s="123">
        <v>3.392</v>
      </c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28</v>
      </c>
      <c r="E34" s="30">
        <v>30</v>
      </c>
      <c r="F34" s="31"/>
      <c r="G34" s="31"/>
      <c r="H34" s="123">
        <v>0.855</v>
      </c>
      <c r="I34" s="123">
        <v>0.855</v>
      </c>
      <c r="J34" s="123">
        <v>1.109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20</v>
      </c>
      <c r="D36" s="30">
        <v>9</v>
      </c>
      <c r="E36" s="30">
        <v>7</v>
      </c>
      <c r="F36" s="31"/>
      <c r="G36" s="31"/>
      <c r="H36" s="123">
        <v>0.736</v>
      </c>
      <c r="I36" s="123">
        <v>0.307</v>
      </c>
      <c r="J36" s="123">
        <v>0.252</v>
      </c>
      <c r="K36" s="32"/>
    </row>
    <row r="37" spans="1:11" s="42" customFormat="1" ht="11.25" customHeight="1">
      <c r="A37" s="36" t="s">
        <v>28</v>
      </c>
      <c r="B37" s="37"/>
      <c r="C37" s="38">
        <v>68</v>
      </c>
      <c r="D37" s="38">
        <v>87</v>
      </c>
      <c r="E37" s="38">
        <v>83</v>
      </c>
      <c r="F37" s="39">
        <f>IF(D37&gt;0,100*E37/D37,0)</f>
        <v>95.40229885057471</v>
      </c>
      <c r="G37" s="40"/>
      <c r="H37" s="124">
        <v>2.391</v>
      </c>
      <c r="I37" s="125">
        <v>3.4619999999999997</v>
      </c>
      <c r="J37" s="125">
        <v>4.752999999999999</v>
      </c>
      <c r="K37" s="41">
        <f>IF(I37&gt;0,100*J37/I37,0)</f>
        <v>137.2905834777585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50</v>
      </c>
      <c r="D39" s="38">
        <v>52</v>
      </c>
      <c r="E39" s="38">
        <v>36</v>
      </c>
      <c r="F39" s="39">
        <f>IF(D39&gt;0,100*E39/D39,0)</f>
        <v>69.23076923076923</v>
      </c>
      <c r="G39" s="40"/>
      <c r="H39" s="124">
        <v>2.2</v>
      </c>
      <c r="I39" s="125">
        <v>2.241</v>
      </c>
      <c r="J39" s="125">
        <v>1.47</v>
      </c>
      <c r="K39" s="41">
        <f>IF(I39&gt;0,100*J39/I39,0)</f>
        <v>65.59571619812583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>
        <v>1</v>
      </c>
      <c r="E52" s="38"/>
      <c r="F52" s="39"/>
      <c r="G52" s="40"/>
      <c r="H52" s="124"/>
      <c r="I52" s="125">
        <v>0.17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100</v>
      </c>
      <c r="D61" s="30">
        <v>150</v>
      </c>
      <c r="E61" s="30">
        <v>160</v>
      </c>
      <c r="F61" s="31"/>
      <c r="G61" s="31"/>
      <c r="H61" s="123">
        <v>12</v>
      </c>
      <c r="I61" s="123">
        <v>15</v>
      </c>
      <c r="J61" s="123">
        <v>15</v>
      </c>
      <c r="K61" s="32"/>
    </row>
    <row r="62" spans="1:11" s="33" customFormat="1" ht="11.25" customHeight="1">
      <c r="A62" s="35" t="s">
        <v>48</v>
      </c>
      <c r="B62" s="29"/>
      <c r="C62" s="30">
        <v>51</v>
      </c>
      <c r="D62" s="30">
        <v>53</v>
      </c>
      <c r="E62" s="30">
        <v>53</v>
      </c>
      <c r="F62" s="31"/>
      <c r="G62" s="31"/>
      <c r="H62" s="123">
        <v>1.1</v>
      </c>
      <c r="I62" s="123">
        <v>0.97</v>
      </c>
      <c r="J62" s="123">
        <v>1</v>
      </c>
      <c r="K62" s="32"/>
    </row>
    <row r="63" spans="1:11" s="33" customFormat="1" ht="11.25" customHeight="1">
      <c r="A63" s="35" t="s">
        <v>49</v>
      </c>
      <c r="B63" s="29"/>
      <c r="C63" s="30">
        <v>16</v>
      </c>
      <c r="D63" s="30">
        <v>12</v>
      </c>
      <c r="E63" s="30">
        <v>15</v>
      </c>
      <c r="F63" s="31"/>
      <c r="G63" s="31"/>
      <c r="H63" s="123">
        <v>0.384</v>
      </c>
      <c r="I63" s="123">
        <v>0.418</v>
      </c>
      <c r="J63" s="123">
        <v>0.418</v>
      </c>
      <c r="K63" s="32"/>
    </row>
    <row r="64" spans="1:11" s="42" customFormat="1" ht="11.25" customHeight="1">
      <c r="A64" s="36" t="s">
        <v>50</v>
      </c>
      <c r="B64" s="37"/>
      <c r="C64" s="38">
        <v>167</v>
      </c>
      <c r="D64" s="38">
        <v>215</v>
      </c>
      <c r="E64" s="38">
        <v>228</v>
      </c>
      <c r="F64" s="39">
        <f>IF(D64&gt;0,100*E64/D64,0)</f>
        <v>106.04651162790698</v>
      </c>
      <c r="G64" s="40"/>
      <c r="H64" s="124">
        <v>13.484</v>
      </c>
      <c r="I64" s="125">
        <v>16.388</v>
      </c>
      <c r="J64" s="125">
        <v>16.418</v>
      </c>
      <c r="K64" s="41">
        <f>IF(I64&gt;0,100*J64/I64,0)</f>
        <v>100.18306077617768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903</v>
      </c>
      <c r="D66" s="38">
        <v>1432</v>
      </c>
      <c r="E66" s="38">
        <v>1432</v>
      </c>
      <c r="F66" s="39">
        <f>IF(D66&gt;0,100*E66/D66,0)</f>
        <v>100</v>
      </c>
      <c r="G66" s="40"/>
      <c r="H66" s="124">
        <v>101.04</v>
      </c>
      <c r="I66" s="125">
        <v>159.02</v>
      </c>
      <c r="J66" s="125">
        <v>159.02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6400</v>
      </c>
      <c r="D72" s="30">
        <v>6400</v>
      </c>
      <c r="E72" s="30">
        <v>6400</v>
      </c>
      <c r="F72" s="31"/>
      <c r="G72" s="31"/>
      <c r="H72" s="123">
        <v>580.759</v>
      </c>
      <c r="I72" s="123">
        <v>630.255</v>
      </c>
      <c r="J72" s="123">
        <v>630.255</v>
      </c>
      <c r="K72" s="32"/>
    </row>
    <row r="73" spans="1:11" s="33" customFormat="1" ht="11.25" customHeight="1">
      <c r="A73" s="35" t="s">
        <v>56</v>
      </c>
      <c r="B73" s="29"/>
      <c r="C73" s="30">
        <v>420</v>
      </c>
      <c r="D73" s="30">
        <v>410</v>
      </c>
      <c r="E73" s="30">
        <v>410</v>
      </c>
      <c r="F73" s="31"/>
      <c r="G73" s="31"/>
      <c r="H73" s="123">
        <v>14.175</v>
      </c>
      <c r="I73" s="123">
        <v>12.2</v>
      </c>
      <c r="J73" s="123">
        <v>12.5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1010</v>
      </c>
      <c r="D75" s="30">
        <v>1523</v>
      </c>
      <c r="E75" s="30">
        <v>1397</v>
      </c>
      <c r="F75" s="31"/>
      <c r="G75" s="31"/>
      <c r="H75" s="123">
        <v>100.74420365535246</v>
      </c>
      <c r="I75" s="123">
        <v>151.132782786885</v>
      </c>
      <c r="J75" s="123">
        <v>138.075</v>
      </c>
      <c r="K75" s="32"/>
    </row>
    <row r="76" spans="1:11" s="33" customFormat="1" ht="11.25" customHeight="1">
      <c r="A76" s="35" t="s">
        <v>59</v>
      </c>
      <c r="B76" s="29"/>
      <c r="C76" s="30">
        <v>12</v>
      </c>
      <c r="D76" s="30">
        <v>12</v>
      </c>
      <c r="E76" s="30">
        <v>12</v>
      </c>
      <c r="F76" s="31"/>
      <c r="G76" s="31"/>
      <c r="H76" s="123">
        <v>0.75</v>
      </c>
      <c r="I76" s="123">
        <v>0.6375</v>
      </c>
      <c r="J76" s="123">
        <v>0.54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>
        <v>480</v>
      </c>
      <c r="D78" s="30">
        <v>480</v>
      </c>
      <c r="E78" s="30">
        <v>475</v>
      </c>
      <c r="F78" s="31"/>
      <c r="G78" s="31"/>
      <c r="H78" s="123">
        <v>28.8</v>
      </c>
      <c r="I78" s="123">
        <v>28.8</v>
      </c>
      <c r="J78" s="123">
        <v>30.875</v>
      </c>
      <c r="K78" s="32"/>
    </row>
    <row r="79" spans="1:11" s="33" customFormat="1" ht="11.25" customHeight="1">
      <c r="A79" s="35" t="s">
        <v>62</v>
      </c>
      <c r="B79" s="29"/>
      <c r="C79" s="30">
        <v>50</v>
      </c>
      <c r="D79" s="30">
        <v>45</v>
      </c>
      <c r="E79" s="30">
        <v>50</v>
      </c>
      <c r="F79" s="31"/>
      <c r="G79" s="31"/>
      <c r="H79" s="123">
        <v>4.125</v>
      </c>
      <c r="I79" s="123">
        <v>3.48</v>
      </c>
      <c r="J79" s="123">
        <v>4</v>
      </c>
      <c r="K79" s="32"/>
    </row>
    <row r="80" spans="1:11" s="42" customFormat="1" ht="11.25" customHeight="1">
      <c r="A80" s="43" t="s">
        <v>63</v>
      </c>
      <c r="B80" s="37"/>
      <c r="C80" s="38">
        <v>8372</v>
      </c>
      <c r="D80" s="38">
        <v>8870</v>
      </c>
      <c r="E80" s="38">
        <v>8744</v>
      </c>
      <c r="F80" s="39">
        <f>IF(D80&gt;0,100*E80/D80,0)</f>
        <v>98.57948139797068</v>
      </c>
      <c r="G80" s="40"/>
      <c r="H80" s="124">
        <v>729.3532036553524</v>
      </c>
      <c r="I80" s="125">
        <v>826.5052827868851</v>
      </c>
      <c r="J80" s="125">
        <v>816.245</v>
      </c>
      <c r="K80" s="41">
        <f>IF(I80&gt;0,100*J80/I80,0)</f>
        <v>98.75859440942851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565</v>
      </c>
      <c r="D82" s="30">
        <v>491</v>
      </c>
      <c r="E82" s="30">
        <v>491</v>
      </c>
      <c r="F82" s="31"/>
      <c r="G82" s="31"/>
      <c r="H82" s="123">
        <v>54</v>
      </c>
      <c r="I82" s="123">
        <v>50.4</v>
      </c>
      <c r="J82" s="123">
        <v>50.43</v>
      </c>
      <c r="K82" s="32"/>
    </row>
    <row r="83" spans="1:11" s="33" customFormat="1" ht="11.25" customHeight="1">
      <c r="A83" s="35" t="s">
        <v>65</v>
      </c>
      <c r="B83" s="29"/>
      <c r="C83" s="30">
        <v>257.4</v>
      </c>
      <c r="D83" s="30">
        <v>205</v>
      </c>
      <c r="E83" s="30">
        <v>110</v>
      </c>
      <c r="F83" s="31"/>
      <c r="G83" s="31"/>
      <c r="H83" s="123">
        <v>20.114</v>
      </c>
      <c r="I83" s="123">
        <v>17.425</v>
      </c>
      <c r="J83" s="123">
        <v>9.35</v>
      </c>
      <c r="K83" s="32"/>
    </row>
    <row r="84" spans="1:11" s="42" customFormat="1" ht="11.25" customHeight="1">
      <c r="A84" s="36" t="s">
        <v>66</v>
      </c>
      <c r="B84" s="37"/>
      <c r="C84" s="38">
        <v>822.4</v>
      </c>
      <c r="D84" s="38">
        <v>696</v>
      </c>
      <c r="E84" s="38">
        <v>601</v>
      </c>
      <c r="F84" s="39">
        <f>IF(D84&gt;0,100*E84/D84,0)</f>
        <v>86.35057471264368</v>
      </c>
      <c r="G84" s="40"/>
      <c r="H84" s="124">
        <v>74.114</v>
      </c>
      <c r="I84" s="125">
        <v>67.825</v>
      </c>
      <c r="J84" s="125">
        <v>59.78</v>
      </c>
      <c r="K84" s="41">
        <f>IF(I84&gt;0,100*J84/I84,0)</f>
        <v>88.13859196461482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10421.951920033553</v>
      </c>
      <c r="D86" s="30">
        <v>11395</v>
      </c>
      <c r="E86" s="30">
        <v>11149.344664697684</v>
      </c>
      <c r="F86" s="31">
        <f>IF(D86&gt;0,100*E86/D86,0)</f>
        <v>97.84418310397265</v>
      </c>
      <c r="G86" s="31"/>
      <c r="H86" s="123">
        <v>926.346251013428</v>
      </c>
      <c r="I86" s="123">
        <v>1079.48210370662</v>
      </c>
      <c r="J86" s="123">
        <v>1059.7589716633402</v>
      </c>
      <c r="K86" s="32">
        <f>IF(I86&gt;0,100*J86/I86,0)</f>
        <v>98.17290791801399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10421.951920033553</v>
      </c>
      <c r="D89" s="53">
        <v>11395</v>
      </c>
      <c r="E89" s="53">
        <v>11149.344664697684</v>
      </c>
      <c r="F89" s="54">
        <f>IF(D89&gt;0,100*E89/D89,0)</f>
        <v>97.84418310397265</v>
      </c>
      <c r="G89" s="40"/>
      <c r="H89" s="128">
        <v>926.346251013428</v>
      </c>
      <c r="I89" s="129">
        <v>1079.48210370662</v>
      </c>
      <c r="J89" s="129">
        <v>1059.7589716633402</v>
      </c>
      <c r="K89" s="54">
        <f>IF(I89&gt;0,100*J89/I89,0)</f>
        <v>98.17290791801399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7"/>
  <sheetViews>
    <sheetView workbookViewId="0" topLeftCell="A1">
      <selection activeCell="E38" sqref="E3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4</v>
      </c>
      <c r="E17" s="38">
        <v>4</v>
      </c>
      <c r="F17" s="39">
        <f>IF(D17&gt;0,100*E17/D17,0)</f>
        <v>100</v>
      </c>
      <c r="G17" s="40"/>
      <c r="H17" s="124">
        <v>0.186</v>
      </c>
      <c r="I17" s="125">
        <v>0.186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1660</v>
      </c>
      <c r="D24" s="38">
        <v>1550</v>
      </c>
      <c r="E24" s="38">
        <v>1550</v>
      </c>
      <c r="F24" s="39">
        <f>IF(D24&gt;0,100*E24/D24,0)</f>
        <v>100</v>
      </c>
      <c r="G24" s="40"/>
      <c r="H24" s="124">
        <v>141.554</v>
      </c>
      <c r="I24" s="125">
        <v>113.65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55</v>
      </c>
      <c r="D26" s="38">
        <v>70</v>
      </c>
      <c r="E26" s="38">
        <v>50</v>
      </c>
      <c r="F26" s="39">
        <f>IF(D26&gt;0,100*E26/D26,0)</f>
        <v>71.42857142857143</v>
      </c>
      <c r="G26" s="40"/>
      <c r="H26" s="124">
        <v>4.6</v>
      </c>
      <c r="I26" s="125">
        <v>3.6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8</v>
      </c>
      <c r="D28" s="30">
        <v>6</v>
      </c>
      <c r="E28" s="30">
        <v>6.4</v>
      </c>
      <c r="F28" s="31"/>
      <c r="G28" s="31"/>
      <c r="H28" s="123">
        <v>0.28</v>
      </c>
      <c r="I28" s="123">
        <v>0.225</v>
      </c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498</v>
      </c>
      <c r="D30" s="30">
        <v>400</v>
      </c>
      <c r="E30" s="30">
        <v>500</v>
      </c>
      <c r="F30" s="31"/>
      <c r="G30" s="31"/>
      <c r="H30" s="123">
        <v>39.84</v>
      </c>
      <c r="I30" s="123">
        <v>47.5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506</v>
      </c>
      <c r="D31" s="38">
        <v>406</v>
      </c>
      <c r="E31" s="38">
        <v>506.4</v>
      </c>
      <c r="F31" s="39">
        <f>IF(D31&gt;0,100*E31/D31,0)</f>
        <v>124.72906403940887</v>
      </c>
      <c r="G31" s="40"/>
      <c r="H31" s="124">
        <v>40.12</v>
      </c>
      <c r="I31" s="125">
        <v>47.725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60</v>
      </c>
      <c r="D54" s="30">
        <v>50</v>
      </c>
      <c r="E54" s="30">
        <v>40</v>
      </c>
      <c r="F54" s="31"/>
      <c r="G54" s="31"/>
      <c r="H54" s="123">
        <v>5.16</v>
      </c>
      <c r="I54" s="123">
        <v>4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250</v>
      </c>
      <c r="D55" s="30">
        <v>200</v>
      </c>
      <c r="E55" s="30">
        <v>180</v>
      </c>
      <c r="F55" s="31"/>
      <c r="G55" s="31"/>
      <c r="H55" s="123">
        <v>20</v>
      </c>
      <c r="I55" s="123">
        <v>16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850</v>
      </c>
      <c r="D58" s="30">
        <v>450</v>
      </c>
      <c r="E58" s="30">
        <v>450</v>
      </c>
      <c r="F58" s="31"/>
      <c r="G58" s="31"/>
      <c r="H58" s="123">
        <v>65.45</v>
      </c>
      <c r="I58" s="123">
        <v>38.25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1160</v>
      </c>
      <c r="D59" s="38">
        <v>700</v>
      </c>
      <c r="E59" s="38">
        <v>670</v>
      </c>
      <c r="F59" s="39">
        <f>IF(D59&gt;0,100*E59/D59,0)</f>
        <v>95.71428571428571</v>
      </c>
      <c r="G59" s="40"/>
      <c r="H59" s="124">
        <v>90.61</v>
      </c>
      <c r="I59" s="125">
        <v>58.25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100</v>
      </c>
      <c r="D66" s="38">
        <v>100</v>
      </c>
      <c r="E66" s="38">
        <v>100</v>
      </c>
      <c r="F66" s="39">
        <f>IF(D66&gt;0,100*E66/D66,0)</f>
        <v>100</v>
      </c>
      <c r="G66" s="40"/>
      <c r="H66" s="124">
        <v>6.221</v>
      </c>
      <c r="I66" s="125">
        <v>5.8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14900</v>
      </c>
      <c r="D68" s="30">
        <v>12885</v>
      </c>
      <c r="E68" s="30">
        <v>12895</v>
      </c>
      <c r="F68" s="31"/>
      <c r="G68" s="31"/>
      <c r="H68" s="123">
        <v>1223</v>
      </c>
      <c r="I68" s="123">
        <v>958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2220</v>
      </c>
      <c r="D69" s="30">
        <v>1610</v>
      </c>
      <c r="E69" s="30">
        <v>1610</v>
      </c>
      <c r="F69" s="31"/>
      <c r="G69" s="31"/>
      <c r="H69" s="123">
        <v>174</v>
      </c>
      <c r="I69" s="123">
        <v>121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17120</v>
      </c>
      <c r="D70" s="38">
        <v>14495</v>
      </c>
      <c r="E70" s="38">
        <v>14505</v>
      </c>
      <c r="F70" s="39">
        <f>IF(D70&gt;0,100*E70/D70,0)</f>
        <v>100.06898930665747</v>
      </c>
      <c r="G70" s="40"/>
      <c r="H70" s="124">
        <v>1397</v>
      </c>
      <c r="I70" s="125">
        <v>1079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12</v>
      </c>
      <c r="E72" s="30">
        <v>10</v>
      </c>
      <c r="F72" s="31"/>
      <c r="G72" s="31"/>
      <c r="H72" s="123">
        <v>0.056</v>
      </c>
      <c r="I72" s="123">
        <v>0.57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52</v>
      </c>
      <c r="E73" s="30">
        <v>60</v>
      </c>
      <c r="F73" s="31"/>
      <c r="G73" s="31"/>
      <c r="H73" s="123">
        <v>1.925</v>
      </c>
      <c r="I73" s="123">
        <v>1.81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1980</v>
      </c>
      <c r="D79" s="30">
        <v>2550</v>
      </c>
      <c r="E79" s="30">
        <v>4500</v>
      </c>
      <c r="F79" s="31"/>
      <c r="G79" s="31"/>
      <c r="H79" s="123">
        <v>209.7</v>
      </c>
      <c r="I79" s="123">
        <v>240.25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2057</v>
      </c>
      <c r="D80" s="38">
        <v>2614</v>
      </c>
      <c r="E80" s="38">
        <v>4570</v>
      </c>
      <c r="F80" s="39">
        <f>IF(D80&gt;0,100*E80/D80,0)</f>
        <v>174.82785003825555</v>
      </c>
      <c r="G80" s="40"/>
      <c r="H80" s="124">
        <v>211.68099999999998</v>
      </c>
      <c r="I80" s="125">
        <v>242.63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22662</v>
      </c>
      <c r="D86" s="30">
        <v>19939</v>
      </c>
      <c r="E86" s="30">
        <v>21955.4</v>
      </c>
      <c r="F86" s="31">
        <f>IF(D86&gt;0,100*E86/D86,0)</f>
        <v>110.11284417473294</v>
      </c>
      <c r="G86" s="31"/>
      <c r="H86" s="123">
        <v>1891.972</v>
      </c>
      <c r="I86" s="123">
        <v>1550.841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22662</v>
      </c>
      <c r="D89" s="53">
        <v>19939</v>
      </c>
      <c r="E89" s="53">
        <v>21955.4</v>
      </c>
      <c r="F89" s="54">
        <f>IF(D89&gt;0,100*E89/D89,0)</f>
        <v>110.11284417473294</v>
      </c>
      <c r="G89" s="40"/>
      <c r="H89" s="128">
        <v>1891.972</v>
      </c>
      <c r="I89" s="129">
        <v>1550.841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7"/>
  <sheetViews>
    <sheetView workbookViewId="0" topLeftCell="A1">
      <selection activeCell="E7" sqref="E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/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73.29072396670861</v>
      </c>
      <c r="D9" s="30">
        <v>69</v>
      </c>
      <c r="E9" s="30">
        <v>75.21591251954236</v>
      </c>
      <c r="F9" s="31"/>
      <c r="G9" s="31"/>
      <c r="H9" s="123">
        <v>2.001765711404359</v>
      </c>
      <c r="I9" s="123">
        <v>1.7872186188811188</v>
      </c>
      <c r="J9" s="123">
        <v>1.8280362949369846</v>
      </c>
      <c r="K9" s="32"/>
    </row>
    <row r="10" spans="1:11" s="33" customFormat="1" ht="11.25" customHeight="1">
      <c r="A10" s="35" t="s">
        <v>8</v>
      </c>
      <c r="B10" s="29"/>
      <c r="C10" s="30">
        <v>5.951675277264534</v>
      </c>
      <c r="D10" s="30">
        <v>7</v>
      </c>
      <c r="E10" s="30">
        <v>6.461547276324806</v>
      </c>
      <c r="F10" s="31"/>
      <c r="G10" s="31"/>
      <c r="H10" s="123">
        <v>0.15883533396199723</v>
      </c>
      <c r="I10" s="123">
        <v>0.1868125</v>
      </c>
      <c r="J10" s="123">
        <v>0.15423713348587312</v>
      </c>
      <c r="K10" s="32"/>
    </row>
    <row r="11" spans="1:11" s="33" customFormat="1" ht="11.25" customHeight="1">
      <c r="A11" s="28" t="s">
        <v>9</v>
      </c>
      <c r="B11" s="29"/>
      <c r="C11" s="30">
        <v>13.572251403965748</v>
      </c>
      <c r="D11" s="30">
        <v>11</v>
      </c>
      <c r="E11" s="30">
        <v>10.90309075612809</v>
      </c>
      <c r="F11" s="31"/>
      <c r="G11" s="31"/>
      <c r="H11" s="123">
        <v>0.30062536859784134</v>
      </c>
      <c r="I11" s="123">
        <v>0.242</v>
      </c>
      <c r="J11" s="123">
        <v>0.2273294422652707</v>
      </c>
      <c r="K11" s="32"/>
    </row>
    <row r="12" spans="1:11" s="33" customFormat="1" ht="11.25" customHeight="1">
      <c r="A12" s="35" t="s">
        <v>10</v>
      </c>
      <c r="B12" s="29"/>
      <c r="C12" s="30">
        <v>35.41876556282537</v>
      </c>
      <c r="D12" s="30">
        <v>36</v>
      </c>
      <c r="E12" s="30">
        <v>34.9070877403452</v>
      </c>
      <c r="F12" s="31"/>
      <c r="G12" s="31"/>
      <c r="H12" s="123">
        <v>0.8278220447752771</v>
      </c>
      <c r="I12" s="123">
        <v>0.9671896551724137</v>
      </c>
      <c r="J12" s="123">
        <v>0.8137058816956992</v>
      </c>
      <c r="K12" s="32"/>
    </row>
    <row r="13" spans="1:11" s="42" customFormat="1" ht="11.25" customHeight="1">
      <c r="A13" s="36" t="s">
        <v>11</v>
      </c>
      <c r="B13" s="37"/>
      <c r="C13" s="38">
        <v>128.23341621076426</v>
      </c>
      <c r="D13" s="38">
        <v>123</v>
      </c>
      <c r="E13" s="38">
        <v>127.48763829234045</v>
      </c>
      <c r="F13" s="39">
        <f>IF(D13&gt;0,100*E13/D13,0)</f>
        <v>103.64848641653695</v>
      </c>
      <c r="G13" s="40"/>
      <c r="H13" s="124">
        <v>3.289048458739475</v>
      </c>
      <c r="I13" s="125">
        <v>3.1832207740535328</v>
      </c>
      <c r="J13" s="125">
        <v>3.023308752383828</v>
      </c>
      <c r="K13" s="41">
        <f>IF(I13&gt;0,100*J13/I13,0)</f>
        <v>94.97640807784525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3</v>
      </c>
      <c r="E15" s="38">
        <v>3</v>
      </c>
      <c r="F15" s="39">
        <f>IF(D15&gt;0,100*E15/D15,0)</f>
        <v>100</v>
      </c>
      <c r="G15" s="40"/>
      <c r="H15" s="124">
        <v>0.015</v>
      </c>
      <c r="I15" s="125">
        <v>0.015</v>
      </c>
      <c r="J15" s="125">
        <v>0.02</v>
      </c>
      <c r="K15" s="41">
        <f>IF(I15&gt;0,100*J15/I15,0)</f>
        <v>133.33333333333334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8</v>
      </c>
      <c r="E17" s="38">
        <v>8</v>
      </c>
      <c r="F17" s="39">
        <f>IF(D17&gt;0,100*E17/D17,0)</f>
        <v>100</v>
      </c>
      <c r="G17" s="40"/>
      <c r="H17" s="124">
        <v>0.089</v>
      </c>
      <c r="I17" s="125">
        <v>0.089</v>
      </c>
      <c r="J17" s="125">
        <v>0.089</v>
      </c>
      <c r="K17" s="41">
        <f>IF(I17&gt;0,100*J17/I17,0)</f>
        <v>100.00000000000001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1</v>
      </c>
      <c r="E26" s="38">
        <v>1</v>
      </c>
      <c r="F26" s="39">
        <f>IF(D26&gt;0,100*E26/D26,0)</f>
        <v>100</v>
      </c>
      <c r="G26" s="40"/>
      <c r="H26" s="131">
        <v>0.004</v>
      </c>
      <c r="I26" s="132">
        <v>0.004</v>
      </c>
      <c r="J26" s="132">
        <v>0.003</v>
      </c>
      <c r="K26" s="41">
        <f>IF(I26&gt;0,100*J26/I26,0)</f>
        <v>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62</v>
      </c>
      <c r="E33" s="30">
        <v>50</v>
      </c>
      <c r="F33" s="31"/>
      <c r="G33" s="31"/>
      <c r="H33" s="123">
        <v>1.5</v>
      </c>
      <c r="I33" s="123">
        <v>2.2</v>
      </c>
      <c r="J33" s="123">
        <v>1.7</v>
      </c>
      <c r="K33" s="32"/>
    </row>
    <row r="34" spans="1:11" s="33" customFormat="1" ht="11.25" customHeight="1">
      <c r="A34" s="35" t="s">
        <v>25</v>
      </c>
      <c r="B34" s="29"/>
      <c r="C34" s="30">
        <v>2</v>
      </c>
      <c r="D34" s="30">
        <v>24</v>
      </c>
      <c r="E34" s="30">
        <v>10</v>
      </c>
      <c r="F34" s="31"/>
      <c r="G34" s="31"/>
      <c r="H34" s="123">
        <v>0.033</v>
      </c>
      <c r="I34" s="123">
        <v>0.249</v>
      </c>
      <c r="J34" s="123">
        <v>0.291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4</v>
      </c>
      <c r="E35" s="30">
        <v>5</v>
      </c>
      <c r="F35" s="31"/>
      <c r="G35" s="31"/>
      <c r="H35" s="123">
        <v>0.07</v>
      </c>
      <c r="I35" s="123">
        <v>0.05</v>
      </c>
      <c r="J35" s="123">
        <v>0.06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4</v>
      </c>
      <c r="E36" s="30"/>
      <c r="F36" s="31"/>
      <c r="G36" s="31"/>
      <c r="H36" s="123">
        <v>0.084</v>
      </c>
      <c r="I36" s="123">
        <v>0.053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74</v>
      </c>
      <c r="D37" s="38">
        <v>94</v>
      </c>
      <c r="E37" s="38">
        <v>65</v>
      </c>
      <c r="F37" s="39">
        <f>IF(D37&gt;0,100*E37/D37,0)</f>
        <v>69.14893617021276</v>
      </c>
      <c r="G37" s="40"/>
      <c r="H37" s="124">
        <v>1.687</v>
      </c>
      <c r="I37" s="125">
        <v>2.552</v>
      </c>
      <c r="J37" s="125">
        <v>2.0509999999999997</v>
      </c>
      <c r="K37" s="41">
        <f>IF(I37&gt;0,100*J37/I37,0)</f>
        <v>80.36833855799371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30</v>
      </c>
      <c r="E39" s="38">
        <v>30</v>
      </c>
      <c r="F39" s="39">
        <f>IF(D39&gt;0,100*E39/D39,0)</f>
        <v>100</v>
      </c>
      <c r="G39" s="40"/>
      <c r="H39" s="124">
        <v>0.3</v>
      </c>
      <c r="I39" s="125">
        <v>0.268</v>
      </c>
      <c r="J39" s="125">
        <v>0.484</v>
      </c>
      <c r="K39" s="41">
        <f>IF(I39&gt;0,100*J39/I39,0)</f>
        <v>180.59701492537312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13</v>
      </c>
      <c r="D41" s="30">
        <v>17</v>
      </c>
      <c r="E41" s="30">
        <v>20</v>
      </c>
      <c r="F41" s="31"/>
      <c r="G41" s="31"/>
      <c r="H41" s="123">
        <v>0.215</v>
      </c>
      <c r="I41" s="123">
        <v>0.285</v>
      </c>
      <c r="J41" s="123">
        <v>0.336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4</v>
      </c>
      <c r="E45" s="30">
        <v>3</v>
      </c>
      <c r="F45" s="31"/>
      <c r="G45" s="31"/>
      <c r="H45" s="123">
        <v>0.021</v>
      </c>
      <c r="I45" s="123">
        <v>0.032</v>
      </c>
      <c r="J45" s="123">
        <v>0.027</v>
      </c>
      <c r="K45" s="32"/>
    </row>
    <row r="46" spans="1:11" s="33" customFormat="1" ht="11.25" customHeight="1">
      <c r="A46" s="35" t="s">
        <v>35</v>
      </c>
      <c r="B46" s="29"/>
      <c r="C46" s="30">
        <v>55</v>
      </c>
      <c r="D46" s="30">
        <v>22</v>
      </c>
      <c r="E46" s="30">
        <v>22</v>
      </c>
      <c r="F46" s="31"/>
      <c r="G46" s="31"/>
      <c r="H46" s="123">
        <v>0.66</v>
      </c>
      <c r="I46" s="123">
        <v>0.44</v>
      </c>
      <c r="J46" s="123">
        <v>0.44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>
        <v>1</v>
      </c>
      <c r="F48" s="31"/>
      <c r="G48" s="31"/>
      <c r="H48" s="123"/>
      <c r="I48" s="123"/>
      <c r="J48" s="130">
        <v>0.003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>
        <v>1</v>
      </c>
      <c r="E49" s="30">
        <v>1</v>
      </c>
      <c r="F49" s="31"/>
      <c r="G49" s="31"/>
      <c r="H49" s="123">
        <v>0.005</v>
      </c>
      <c r="I49" s="123">
        <v>0.005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72</v>
      </c>
      <c r="D50" s="38">
        <v>44</v>
      </c>
      <c r="E50" s="38">
        <v>47</v>
      </c>
      <c r="F50" s="39">
        <f>IF(D50&gt;0,100*E50/D50,0)</f>
        <v>106.81818181818181</v>
      </c>
      <c r="G50" s="40"/>
      <c r="H50" s="124">
        <v>0.901</v>
      </c>
      <c r="I50" s="125">
        <v>0.7619999999999999</v>
      </c>
      <c r="J50" s="125">
        <v>0.806</v>
      </c>
      <c r="K50" s="41">
        <f>IF(I50&gt;0,100*J50/I50,0)</f>
        <v>105.77427821522312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10</v>
      </c>
      <c r="D52" s="38">
        <v>15</v>
      </c>
      <c r="E52" s="38">
        <v>15</v>
      </c>
      <c r="F52" s="39">
        <f>IF(D52&gt;0,100*E52/D52,0)</f>
        <v>100</v>
      </c>
      <c r="G52" s="40"/>
      <c r="H52" s="124">
        <v>0.125</v>
      </c>
      <c r="I52" s="125">
        <v>0.22</v>
      </c>
      <c r="J52" s="125">
        <v>0.22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4</v>
      </c>
      <c r="D62" s="30">
        <v>1</v>
      </c>
      <c r="E62" s="30">
        <v>1</v>
      </c>
      <c r="F62" s="31"/>
      <c r="G62" s="31"/>
      <c r="H62" s="123">
        <v>0.09</v>
      </c>
      <c r="I62" s="123">
        <v>0.018</v>
      </c>
      <c r="J62" s="123">
        <v>0.03</v>
      </c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4</v>
      </c>
      <c r="E63" s="30">
        <v>4</v>
      </c>
      <c r="F63" s="31"/>
      <c r="G63" s="31"/>
      <c r="H63" s="123">
        <v>0.12</v>
      </c>
      <c r="I63" s="123">
        <v>0.12</v>
      </c>
      <c r="J63" s="123">
        <v>0.12</v>
      </c>
      <c r="K63" s="32"/>
    </row>
    <row r="64" spans="1:11" s="42" customFormat="1" ht="11.25" customHeight="1">
      <c r="A64" s="36" t="s">
        <v>50</v>
      </c>
      <c r="B64" s="37"/>
      <c r="C64" s="38">
        <v>8</v>
      </c>
      <c r="D64" s="38">
        <v>5</v>
      </c>
      <c r="E64" s="38">
        <v>5</v>
      </c>
      <c r="F64" s="39">
        <f>IF(D64&gt;0,100*E64/D64,0)</f>
        <v>100</v>
      </c>
      <c r="G64" s="40"/>
      <c r="H64" s="124">
        <v>0.21</v>
      </c>
      <c r="I64" s="125">
        <v>0.13799999999999998</v>
      </c>
      <c r="J64" s="125">
        <v>0.15</v>
      </c>
      <c r="K64" s="41">
        <f>IF(I64&gt;0,100*J64/I64,0)</f>
        <v>108.69565217391306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/>
      <c r="E66" s="38"/>
      <c r="F66" s="39"/>
      <c r="G66" s="40"/>
      <c r="H66" s="124">
        <v>0.035</v>
      </c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23">
        <v>0.025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>
        <v>10</v>
      </c>
      <c r="D69" s="30">
        <v>4</v>
      </c>
      <c r="E69" s="30">
        <v>4</v>
      </c>
      <c r="F69" s="31"/>
      <c r="G69" s="31"/>
      <c r="H69" s="123">
        <v>0.13</v>
      </c>
      <c r="I69" s="123">
        <v>0.03</v>
      </c>
      <c r="J69" s="123">
        <v>0.03</v>
      </c>
      <c r="K69" s="32"/>
    </row>
    <row r="70" spans="1:11" s="42" customFormat="1" ht="11.25" customHeight="1">
      <c r="A70" s="36" t="s">
        <v>54</v>
      </c>
      <c r="B70" s="37"/>
      <c r="C70" s="38">
        <v>12</v>
      </c>
      <c r="D70" s="38">
        <v>4</v>
      </c>
      <c r="E70" s="38">
        <v>4</v>
      </c>
      <c r="F70" s="39">
        <f>IF(D70&gt;0,100*E70/D70,0)</f>
        <v>100</v>
      </c>
      <c r="G70" s="40"/>
      <c r="H70" s="124">
        <v>0.155</v>
      </c>
      <c r="I70" s="125">
        <v>0.03</v>
      </c>
      <c r="J70" s="125">
        <v>0.03</v>
      </c>
      <c r="K70" s="41">
        <f>IF(I70&gt;0,100*J70/I70,0)</f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35</v>
      </c>
      <c r="D73" s="30">
        <v>15</v>
      </c>
      <c r="E73" s="30">
        <v>12</v>
      </c>
      <c r="F73" s="31"/>
      <c r="G73" s="31"/>
      <c r="H73" s="123">
        <v>0.79</v>
      </c>
      <c r="I73" s="123">
        <v>0.38</v>
      </c>
      <c r="J73" s="123">
        <v>0.35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14</v>
      </c>
      <c r="D75" s="30">
        <v>15</v>
      </c>
      <c r="E75" s="30">
        <v>15</v>
      </c>
      <c r="F75" s="31"/>
      <c r="G75" s="31"/>
      <c r="H75" s="123">
        <v>0.189</v>
      </c>
      <c r="I75" s="123">
        <v>0.258</v>
      </c>
      <c r="J75" s="123">
        <v>0.248</v>
      </c>
      <c r="K75" s="32"/>
    </row>
    <row r="76" spans="1:11" s="33" customFormat="1" ht="11.25" customHeight="1">
      <c r="A76" s="35" t="s">
        <v>59</v>
      </c>
      <c r="B76" s="29"/>
      <c r="C76" s="30">
        <v>7150</v>
      </c>
      <c r="D76" s="30">
        <v>7515</v>
      </c>
      <c r="E76" s="30">
        <v>7330</v>
      </c>
      <c r="F76" s="31"/>
      <c r="G76" s="31"/>
      <c r="H76" s="123">
        <v>280</v>
      </c>
      <c r="I76" s="123">
        <v>302.328</v>
      </c>
      <c r="J76" s="123">
        <v>300.53</v>
      </c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5</v>
      </c>
      <c r="E77" s="30">
        <v>5</v>
      </c>
      <c r="F77" s="31"/>
      <c r="G77" s="31"/>
      <c r="H77" s="123">
        <v>0.024</v>
      </c>
      <c r="I77" s="123">
        <v>0.03</v>
      </c>
      <c r="J77" s="123">
        <v>0.03</v>
      </c>
      <c r="K77" s="32"/>
    </row>
    <row r="78" spans="1:11" s="33" customFormat="1" ht="11.25" customHeight="1">
      <c r="A78" s="35" t="s">
        <v>61</v>
      </c>
      <c r="B78" s="29"/>
      <c r="C78" s="30">
        <v>8</v>
      </c>
      <c r="D78" s="30">
        <v>9</v>
      </c>
      <c r="E78" s="30">
        <v>9</v>
      </c>
      <c r="F78" s="31"/>
      <c r="G78" s="31"/>
      <c r="H78" s="123">
        <v>0.065</v>
      </c>
      <c r="I78" s="123">
        <v>0.08</v>
      </c>
      <c r="J78" s="123">
        <v>0.08</v>
      </c>
      <c r="K78" s="32"/>
    </row>
    <row r="79" spans="1:11" s="33" customFormat="1" ht="11.25" customHeight="1">
      <c r="A79" s="35" t="s">
        <v>62</v>
      </c>
      <c r="B79" s="29"/>
      <c r="C79" s="30">
        <v>15</v>
      </c>
      <c r="D79" s="30">
        <v>10</v>
      </c>
      <c r="E79" s="30">
        <v>10</v>
      </c>
      <c r="F79" s="31"/>
      <c r="G79" s="31"/>
      <c r="H79" s="123">
        <v>0.563</v>
      </c>
      <c r="I79" s="123">
        <v>0.228</v>
      </c>
      <c r="J79" s="123">
        <v>0.3</v>
      </c>
      <c r="K79" s="32"/>
    </row>
    <row r="80" spans="1:11" s="42" customFormat="1" ht="11.25" customHeight="1">
      <c r="A80" s="43" t="s">
        <v>63</v>
      </c>
      <c r="B80" s="37"/>
      <c r="C80" s="38">
        <v>7226</v>
      </c>
      <c r="D80" s="38">
        <v>7569</v>
      </c>
      <c r="E80" s="38">
        <v>7381</v>
      </c>
      <c r="F80" s="39">
        <f>IF(D80&gt;0,100*E80/D80,0)</f>
        <v>97.51618443651738</v>
      </c>
      <c r="G80" s="40"/>
      <c r="H80" s="124">
        <v>281.631</v>
      </c>
      <c r="I80" s="125">
        <v>303.3039999999999</v>
      </c>
      <c r="J80" s="125">
        <v>301.53799999999995</v>
      </c>
      <c r="K80" s="41">
        <f>IF(I80&gt;0,100*J80/I80,0)</f>
        <v>99.41774589191044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30</v>
      </c>
      <c r="D82" s="30">
        <v>29</v>
      </c>
      <c r="E82" s="30">
        <v>29</v>
      </c>
      <c r="F82" s="31"/>
      <c r="G82" s="31"/>
      <c r="H82" s="123">
        <v>1</v>
      </c>
      <c r="I82" s="123">
        <v>0.97</v>
      </c>
      <c r="J82" s="123">
        <v>0.97</v>
      </c>
      <c r="K82" s="32"/>
    </row>
    <row r="83" spans="1:11" s="33" customFormat="1" ht="11.25" customHeight="1">
      <c r="A83" s="35" t="s">
        <v>65</v>
      </c>
      <c r="B83" s="29"/>
      <c r="C83" s="30">
        <v>20</v>
      </c>
      <c r="D83" s="30">
        <v>22</v>
      </c>
      <c r="E83" s="30">
        <v>22</v>
      </c>
      <c r="F83" s="31"/>
      <c r="G83" s="31"/>
      <c r="H83" s="123">
        <v>0.45</v>
      </c>
      <c r="I83" s="123">
        <v>0.56</v>
      </c>
      <c r="J83" s="123">
        <v>0.56</v>
      </c>
      <c r="K83" s="32"/>
    </row>
    <row r="84" spans="1:11" s="42" customFormat="1" ht="11.25" customHeight="1">
      <c r="A84" s="36" t="s">
        <v>66</v>
      </c>
      <c r="B84" s="37"/>
      <c r="C84" s="38">
        <v>50</v>
      </c>
      <c r="D84" s="38">
        <v>51</v>
      </c>
      <c r="E84" s="38">
        <v>51</v>
      </c>
      <c r="F84" s="39">
        <f>IF(D84&gt;0,100*E84/D84,0)</f>
        <v>100</v>
      </c>
      <c r="G84" s="40"/>
      <c r="H84" s="124">
        <v>1.45</v>
      </c>
      <c r="I84" s="125">
        <v>1.53</v>
      </c>
      <c r="J84" s="125">
        <v>1.53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7629.2334162107645</v>
      </c>
      <c r="D86" s="30">
        <v>7947</v>
      </c>
      <c r="E86" s="30">
        <v>7737.48763829234</v>
      </c>
      <c r="F86" s="31">
        <f>IF(D86&gt;0,100*E86/D86,0)</f>
        <v>97.36362952425243</v>
      </c>
      <c r="G86" s="31"/>
      <c r="H86" s="123">
        <v>289.8910484587394</v>
      </c>
      <c r="I86" s="123">
        <v>312.0952207740534</v>
      </c>
      <c r="J86" s="123">
        <v>309.94430875238373</v>
      </c>
      <c r="K86" s="32">
        <f>IF(I86&gt;0,100*J86/I86,0)</f>
        <v>99.3108154567907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7629.2334162107645</v>
      </c>
      <c r="D89" s="53">
        <v>7947</v>
      </c>
      <c r="E89" s="53">
        <v>7737.48763829234</v>
      </c>
      <c r="F89" s="54">
        <f>IF(D89&gt;0,100*E89/D89,0)</f>
        <v>97.36362952425243</v>
      </c>
      <c r="G89" s="40"/>
      <c r="H89" s="128">
        <v>289.8910484587394</v>
      </c>
      <c r="I89" s="129">
        <v>312.0952207740534</v>
      </c>
      <c r="J89" s="129">
        <v>309.94430875238373</v>
      </c>
      <c r="K89" s="54">
        <f>IF(I89&gt;0,100*J89/I89,0)</f>
        <v>99.3108154567907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43"/>
  <sheetViews>
    <sheetView showZeros="0" zoomScaleSheetLayoutView="75" workbookViewId="0" topLeftCell="M31">
      <selection activeCell="U45" sqref="U45"/>
    </sheetView>
  </sheetViews>
  <sheetFormatPr defaultColWidth="8.7109375" defaultRowHeight="12.75"/>
  <cols>
    <col min="1" max="1" width="24.421875" style="65" customWidth="1"/>
    <col min="2" max="2" width="0.9921875" style="65" customWidth="1"/>
    <col min="3" max="3" width="1.1484375" style="65" customWidth="1"/>
    <col min="4" max="4" width="6.421875" style="65" customWidth="1"/>
    <col min="5" max="5" width="9.421875" style="65" customWidth="1"/>
    <col min="6" max="6" width="9.00390625" style="65" customWidth="1"/>
    <col min="7" max="7" width="9.421875" style="65" customWidth="1"/>
    <col min="8" max="8" width="8.851562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4.710937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7109375" style="65" customWidth="1"/>
    <col min="29" max="16384" width="8.7109375" style="65" customWidth="1"/>
  </cols>
  <sheetData>
    <row r="1" spans="1:22" ht="12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11.25">
      <c r="A2" s="66" t="s">
        <v>112</v>
      </c>
      <c r="B2" s="67"/>
      <c r="C2" s="67"/>
      <c r="D2" s="67"/>
      <c r="E2" s="67"/>
      <c r="F2" s="67"/>
      <c r="G2" s="67"/>
      <c r="H2" s="67"/>
      <c r="J2" s="68" t="s">
        <v>113</v>
      </c>
      <c r="M2" s="68" t="s">
        <v>120</v>
      </c>
      <c r="O2" s="66" t="s">
        <v>112</v>
      </c>
      <c r="P2" s="67"/>
      <c r="Q2" s="67"/>
      <c r="R2" s="67"/>
      <c r="S2" s="67"/>
      <c r="T2" s="67"/>
      <c r="U2" s="67"/>
      <c r="V2" s="67"/>
      <c r="X2" s="68" t="s">
        <v>113</v>
      </c>
      <c r="AA2" s="68" t="s">
        <v>120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2" thickBot="1">
      <c r="A4" s="69"/>
      <c r="B4" s="70"/>
      <c r="C4" s="71"/>
      <c r="D4" s="137" t="s">
        <v>114</v>
      </c>
      <c r="E4" s="138"/>
      <c r="F4" s="138"/>
      <c r="G4" s="138"/>
      <c r="H4" s="139"/>
      <c r="J4" s="137" t="s">
        <v>115</v>
      </c>
      <c r="K4" s="138"/>
      <c r="L4" s="138"/>
      <c r="M4" s="138"/>
      <c r="N4" s="139"/>
      <c r="O4" s="69"/>
      <c r="P4" s="70"/>
      <c r="Q4" s="71"/>
      <c r="R4" s="137" t="s">
        <v>114</v>
      </c>
      <c r="S4" s="138"/>
      <c r="T4" s="138"/>
      <c r="U4" s="138"/>
      <c r="V4" s="139"/>
      <c r="X4" s="137" t="s">
        <v>115</v>
      </c>
      <c r="Y4" s="138"/>
      <c r="Z4" s="138"/>
      <c r="AA4" s="138"/>
      <c r="AB4" s="139"/>
    </row>
    <row r="5" spans="1:28" s="68" customFormat="1" ht="11.25">
      <c r="A5" s="72" t="s">
        <v>116</v>
      </c>
      <c r="B5" s="73"/>
      <c r="C5" s="71"/>
      <c r="D5" s="69"/>
      <c r="E5" s="74" t="s">
        <v>117</v>
      </c>
      <c r="F5" s="74" t="s">
        <v>117</v>
      </c>
      <c r="G5" s="74" t="s">
        <v>118</v>
      </c>
      <c r="H5" s="75">
        <f>G6</f>
        <v>2014</v>
      </c>
      <c r="J5" s="69"/>
      <c r="K5" s="74" t="s">
        <v>117</v>
      </c>
      <c r="L5" s="74" t="s">
        <v>117</v>
      </c>
      <c r="M5" s="74" t="s">
        <v>118</v>
      </c>
      <c r="N5" s="75">
        <f>M6</f>
        <v>2014</v>
      </c>
      <c r="O5" s="72" t="s">
        <v>116</v>
      </c>
      <c r="P5" s="73"/>
      <c r="Q5" s="71"/>
      <c r="R5" s="69"/>
      <c r="S5" s="74" t="s">
        <v>117</v>
      </c>
      <c r="T5" s="74" t="s">
        <v>117</v>
      </c>
      <c r="U5" s="74" t="s">
        <v>118</v>
      </c>
      <c r="V5" s="75">
        <f>U6</f>
        <v>2014</v>
      </c>
      <c r="X5" s="69"/>
      <c r="Y5" s="74" t="s">
        <v>117</v>
      </c>
      <c r="Z5" s="74" t="s">
        <v>117</v>
      </c>
      <c r="AA5" s="74" t="s">
        <v>118</v>
      </c>
      <c r="AB5" s="75">
        <f>AA6</f>
        <v>2014</v>
      </c>
    </row>
    <row r="6" spans="1:28" s="68" customFormat="1" ht="23.25" customHeight="1" thickBot="1">
      <c r="A6" s="76"/>
      <c r="B6" s="77"/>
      <c r="C6" s="78"/>
      <c r="D6" s="79" t="s">
        <v>119</v>
      </c>
      <c r="E6" s="80">
        <f>G6-2</f>
        <v>2012</v>
      </c>
      <c r="F6" s="80">
        <f>G6-1</f>
        <v>2013</v>
      </c>
      <c r="G6" s="80">
        <v>2014</v>
      </c>
      <c r="H6" s="81" t="str">
        <f>CONCATENATE(F6,"=100")</f>
        <v>2013=100</v>
      </c>
      <c r="I6" s="82"/>
      <c r="J6" s="79" t="s">
        <v>119</v>
      </c>
      <c r="K6" s="80">
        <f>M6-2</f>
        <v>2012</v>
      </c>
      <c r="L6" s="80">
        <f>M6-1</f>
        <v>2013</v>
      </c>
      <c r="M6" s="80">
        <v>2014</v>
      </c>
      <c r="N6" s="81" t="str">
        <f>CONCATENATE(L6,"=100")</f>
        <v>2013=100</v>
      </c>
      <c r="O6" s="76"/>
      <c r="P6" s="77"/>
      <c r="Q6" s="78"/>
      <c r="R6" s="79" t="s">
        <v>119</v>
      </c>
      <c r="S6" s="80">
        <f>U6-2</f>
        <v>2012</v>
      </c>
      <c r="T6" s="80">
        <f>U6-1</f>
        <v>2013</v>
      </c>
      <c r="U6" s="80">
        <v>2014</v>
      </c>
      <c r="V6" s="81" t="str">
        <f>CONCATENATE(T6,"=100")</f>
        <v>2013=100</v>
      </c>
      <c r="W6" s="82"/>
      <c r="X6" s="79" t="s">
        <v>119</v>
      </c>
      <c r="Y6" s="80">
        <f>AA6-2</f>
        <v>2012</v>
      </c>
      <c r="Z6" s="80">
        <f>AA6-1</f>
        <v>2013</v>
      </c>
      <c r="AA6" s="80">
        <v>2014</v>
      </c>
      <c r="AB6" s="81" t="str">
        <f>CONCATENATE(Z6,"=100")</f>
        <v>2013=100</v>
      </c>
    </row>
    <row r="7" spans="1:28" s="89" customFormat="1" ht="6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6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120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121</v>
      </c>
      <c r="B9" s="83"/>
      <c r="C9" s="83"/>
      <c r="D9" s="98"/>
      <c r="E9" s="85"/>
      <c r="F9" s="85"/>
      <c r="G9" s="85"/>
      <c r="H9" s="85">
        <f aca="true" t="shared" si="0" ref="H9:H22">IF(AND(F9&gt;0,G9&gt;0),G9*100/F9,"")</f>
      </c>
      <c r="I9" s="86"/>
      <c r="J9" s="99"/>
      <c r="K9" s="87"/>
      <c r="L9" s="87"/>
      <c r="M9" s="87"/>
      <c r="N9" s="87">
        <f aca="true" t="shared" si="1" ref="N9:N22">IF(AND(L9&gt;0,M9&gt;0),M9*100/L9,"")</f>
      </c>
      <c r="O9" s="83" t="s">
        <v>161</v>
      </c>
      <c r="P9" s="83"/>
      <c r="Q9" s="83"/>
      <c r="R9" s="98"/>
      <c r="S9" s="85"/>
      <c r="T9" s="85"/>
      <c r="U9" s="85"/>
      <c r="V9" s="85">
        <f aca="true" t="shared" si="2" ref="V9:V18">IF(AND(T9&gt;0,U9&gt;0),U9*100/T9,"")</f>
      </c>
      <c r="W9" s="86"/>
      <c r="X9" s="99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122</v>
      </c>
      <c r="B10" s="85"/>
      <c r="C10" s="85"/>
      <c r="D10" s="98">
        <v>2</v>
      </c>
      <c r="E10" s="92">
        <v>1758.9134614059055</v>
      </c>
      <c r="F10" s="92">
        <v>1779.391</v>
      </c>
      <c r="G10" s="92">
        <v>1801.0790179557016</v>
      </c>
      <c r="H10" s="92">
        <f t="shared" si="0"/>
        <v>101.2188449843627</v>
      </c>
      <c r="I10" s="87"/>
      <c r="J10" s="99">
        <v>2</v>
      </c>
      <c r="K10" s="88">
        <v>4648.44599802212</v>
      </c>
      <c r="L10" s="88">
        <v>6696.32136990625</v>
      </c>
      <c r="M10" s="88">
        <v>6041.879990616331</v>
      </c>
      <c r="N10" s="87">
        <f t="shared" si="1"/>
        <v>90.2268522799544</v>
      </c>
      <c r="O10" s="83" t="s">
        <v>184</v>
      </c>
      <c r="P10" s="85"/>
      <c r="Q10" s="85"/>
      <c r="R10" s="98">
        <v>1</v>
      </c>
      <c r="S10" s="92">
        <v>7.318</v>
      </c>
      <c r="T10" s="92">
        <v>5.4455</v>
      </c>
      <c r="U10" s="92">
        <v>5.158</v>
      </c>
      <c r="V10" s="92">
        <f t="shared" si="2"/>
        <v>94.72041134882014</v>
      </c>
      <c r="W10" s="87"/>
      <c r="X10" s="99">
        <v>1</v>
      </c>
      <c r="Y10" s="88">
        <v>53.8083</v>
      </c>
      <c r="Z10" s="88">
        <v>47.845</v>
      </c>
      <c r="AA10" s="88">
        <v>44.522</v>
      </c>
      <c r="AB10" s="88">
        <f t="shared" si="3"/>
        <v>93.05465565889853</v>
      </c>
    </row>
    <row r="11" spans="1:28" s="89" customFormat="1" ht="11.25" customHeight="1">
      <c r="A11" s="83" t="s">
        <v>123</v>
      </c>
      <c r="B11" s="85"/>
      <c r="C11" s="85"/>
      <c r="D11" s="98">
        <v>2</v>
      </c>
      <c r="E11" s="92">
        <v>410.40342000000004</v>
      </c>
      <c r="F11" s="92">
        <v>342.501</v>
      </c>
      <c r="G11" s="92">
        <v>347.89</v>
      </c>
      <c r="H11" s="92">
        <f t="shared" si="0"/>
        <v>101.5734260629896</v>
      </c>
      <c r="I11" s="87"/>
      <c r="J11" s="99">
        <v>2</v>
      </c>
      <c r="K11" s="88">
        <v>442.258595</v>
      </c>
      <c r="L11" s="88">
        <v>906.2295</v>
      </c>
      <c r="M11" s="88">
        <v>906.5364910248084</v>
      </c>
      <c r="N11" s="87">
        <f t="shared" si="1"/>
        <v>100.03387563799328</v>
      </c>
      <c r="O11" s="83" t="s">
        <v>278</v>
      </c>
      <c r="P11" s="85"/>
      <c r="Q11" s="85"/>
      <c r="R11" s="98"/>
      <c r="S11" s="92">
        <v>34.6</v>
      </c>
      <c r="T11" s="92">
        <v>26</v>
      </c>
      <c r="U11" s="92">
        <v>0</v>
      </c>
      <c r="V11" s="92">
        <f t="shared" si="2"/>
      </c>
      <c r="W11" s="87"/>
      <c r="X11" s="99"/>
      <c r="Y11" s="88">
        <v>9.054000000000002</v>
      </c>
      <c r="Z11" s="88">
        <v>6.573</v>
      </c>
      <c r="AA11" s="88">
        <v>0</v>
      </c>
      <c r="AB11" s="88">
        <f t="shared" si="3"/>
      </c>
    </row>
    <row r="12" spans="1:28" ht="12">
      <c r="A12" s="83" t="s">
        <v>124</v>
      </c>
      <c r="B12" s="85"/>
      <c r="C12" s="85"/>
      <c r="D12" s="98">
        <v>2</v>
      </c>
      <c r="E12" s="92">
        <v>2169.3168814059054</v>
      </c>
      <c r="F12" s="92">
        <v>2121.892</v>
      </c>
      <c r="G12" s="92">
        <v>2148.9690179557</v>
      </c>
      <c r="H12" s="92">
        <f t="shared" si="0"/>
        <v>101.27607898779488</v>
      </c>
      <c r="I12" s="87"/>
      <c r="J12" s="99">
        <v>2</v>
      </c>
      <c r="K12" s="88">
        <v>5090.704593022121</v>
      </c>
      <c r="L12" s="88">
        <v>7602.550869906251</v>
      </c>
      <c r="M12" s="88">
        <v>6948.41648164114</v>
      </c>
      <c r="N12" s="87">
        <f t="shared" si="1"/>
        <v>91.39585647687777</v>
      </c>
      <c r="O12" s="83" t="s">
        <v>185</v>
      </c>
      <c r="P12" s="85"/>
      <c r="Q12" s="85"/>
      <c r="R12" s="98"/>
      <c r="S12" s="92">
        <v>2.581</v>
      </c>
      <c r="T12" s="92">
        <v>2.528</v>
      </c>
      <c r="U12" s="92">
        <v>2.426</v>
      </c>
      <c r="V12" s="92">
        <f t="shared" si="2"/>
        <v>95.96518987341773</v>
      </c>
      <c r="W12" s="87"/>
      <c r="X12" s="99">
        <v>1</v>
      </c>
      <c r="Y12" s="88">
        <v>63.621</v>
      </c>
      <c r="Z12" s="88">
        <v>60.72</v>
      </c>
      <c r="AA12" s="88">
        <v>60.695</v>
      </c>
      <c r="AB12" s="88">
        <f t="shared" si="3"/>
        <v>99.95882740447958</v>
      </c>
    </row>
    <row r="13" spans="1:28" s="68" customFormat="1" ht="12">
      <c r="A13" s="83" t="s">
        <v>125</v>
      </c>
      <c r="B13" s="85"/>
      <c r="C13" s="85"/>
      <c r="D13" s="98">
        <v>2</v>
      </c>
      <c r="E13" s="92">
        <v>403.815424</v>
      </c>
      <c r="F13" s="92">
        <v>370.909</v>
      </c>
      <c r="G13" s="92">
        <v>366.637</v>
      </c>
      <c r="H13" s="92">
        <f t="shared" si="0"/>
        <v>98.8482350118223</v>
      </c>
      <c r="I13" s="87"/>
      <c r="J13" s="99">
        <v>2</v>
      </c>
      <c r="K13" s="88">
        <v>807.5798605632507</v>
      </c>
      <c r="L13" s="88">
        <v>1195.126890382192</v>
      </c>
      <c r="M13" s="88">
        <v>975.6055567479624</v>
      </c>
      <c r="N13" s="87">
        <f t="shared" si="1"/>
        <v>81.6319643210414</v>
      </c>
      <c r="O13" s="83" t="s">
        <v>186</v>
      </c>
      <c r="P13" s="85"/>
      <c r="Q13" s="85"/>
      <c r="R13" s="98">
        <v>2</v>
      </c>
      <c r="S13" s="92">
        <v>3.16135</v>
      </c>
      <c r="T13" s="92">
        <v>2.8383499999999997</v>
      </c>
      <c r="U13" s="92">
        <v>2.66735</v>
      </c>
      <c r="V13" s="92">
        <f t="shared" si="2"/>
        <v>93.97537301601284</v>
      </c>
      <c r="W13" s="87"/>
      <c r="X13" s="99"/>
      <c r="Y13" s="88">
        <v>62.04307583333333</v>
      </c>
      <c r="Z13" s="88">
        <v>53.28590916666667</v>
      </c>
      <c r="AA13" s="88">
        <v>0</v>
      </c>
      <c r="AB13" s="88">
        <f t="shared" si="3"/>
      </c>
    </row>
    <row r="14" spans="1:28" s="68" customFormat="1" ht="12" customHeight="1">
      <c r="A14" s="83" t="s">
        <v>126</v>
      </c>
      <c r="B14" s="85"/>
      <c r="C14" s="85"/>
      <c r="D14" s="98">
        <v>2</v>
      </c>
      <c r="E14" s="92">
        <v>2272.4240455939407</v>
      </c>
      <c r="F14" s="92">
        <v>2397.975</v>
      </c>
      <c r="G14" s="92">
        <v>2389.400871412608</v>
      </c>
      <c r="H14" s="92">
        <f t="shared" si="0"/>
        <v>99.64244295343396</v>
      </c>
      <c r="I14" s="87"/>
      <c r="J14" s="99">
        <v>2</v>
      </c>
      <c r="K14" s="88">
        <v>5168.616922240873</v>
      </c>
      <c r="L14" s="88">
        <v>8865.357155617807</v>
      </c>
      <c r="M14" s="88">
        <v>7561.515082104067</v>
      </c>
      <c r="N14" s="87">
        <f t="shared" si="1"/>
        <v>85.29284211987422</v>
      </c>
      <c r="O14" s="83" t="s">
        <v>279</v>
      </c>
      <c r="P14" s="85"/>
      <c r="Q14" s="85"/>
      <c r="R14" s="98">
        <v>2</v>
      </c>
      <c r="S14" s="92">
        <v>49.1</v>
      </c>
      <c r="T14" s="92">
        <v>47.8</v>
      </c>
      <c r="U14" s="92">
        <v>46.4</v>
      </c>
      <c r="V14" s="92">
        <f t="shared" si="2"/>
        <v>97.07112970711297</v>
      </c>
      <c r="W14" s="87"/>
      <c r="X14" s="99"/>
      <c r="Y14" s="88">
        <v>133.295</v>
      </c>
      <c r="Z14" s="88">
        <v>134.863</v>
      </c>
      <c r="AA14" s="88">
        <v>130.144</v>
      </c>
      <c r="AB14" s="88">
        <f t="shared" si="3"/>
        <v>96.50089349932895</v>
      </c>
    </row>
    <row r="15" spans="1:28" s="68" customFormat="1" ht="12">
      <c r="A15" s="83" t="s">
        <v>127</v>
      </c>
      <c r="B15" s="85"/>
      <c r="C15" s="85"/>
      <c r="D15" s="98">
        <v>2</v>
      </c>
      <c r="E15" s="92">
        <v>2676.2394695939406</v>
      </c>
      <c r="F15" s="92">
        <v>2768.884</v>
      </c>
      <c r="G15" s="92">
        <v>2756.0378714126077</v>
      </c>
      <c r="H15" s="92">
        <f t="shared" si="0"/>
        <v>99.53605392687479</v>
      </c>
      <c r="I15" s="87"/>
      <c r="J15" s="99">
        <v>2</v>
      </c>
      <c r="K15" s="88">
        <v>5976.196782804123</v>
      </c>
      <c r="L15" s="88">
        <v>10060.484045999998</v>
      </c>
      <c r="M15" s="88">
        <v>8537.12063885203</v>
      </c>
      <c r="N15" s="87">
        <f t="shared" si="1"/>
        <v>84.85795116633926</v>
      </c>
      <c r="O15" s="83" t="s">
        <v>280</v>
      </c>
      <c r="P15" s="85"/>
      <c r="Q15" s="85"/>
      <c r="R15" s="98">
        <v>1</v>
      </c>
      <c r="S15" s="92">
        <v>8</v>
      </c>
      <c r="T15" s="92">
        <v>8.9</v>
      </c>
      <c r="U15" s="92">
        <v>9.1</v>
      </c>
      <c r="V15" s="92">
        <f t="shared" si="2"/>
        <v>102.24719101123596</v>
      </c>
      <c r="W15" s="87"/>
      <c r="X15" s="99">
        <v>2</v>
      </c>
      <c r="Y15" s="88">
        <v>12.655</v>
      </c>
      <c r="Z15" s="88">
        <v>14.785</v>
      </c>
      <c r="AA15" s="88">
        <v>14.856</v>
      </c>
      <c r="AB15" s="88">
        <f t="shared" si="3"/>
        <v>100.4802164355766</v>
      </c>
    </row>
    <row r="16" spans="1:28" s="68" customFormat="1" ht="12">
      <c r="A16" s="83" t="s">
        <v>128</v>
      </c>
      <c r="B16" s="85"/>
      <c r="C16" s="85"/>
      <c r="D16" s="98">
        <v>2</v>
      </c>
      <c r="E16" s="92">
        <v>441.57637699903046</v>
      </c>
      <c r="F16" s="92">
        <v>431.918</v>
      </c>
      <c r="G16" s="92">
        <v>441.4432377977606</v>
      </c>
      <c r="H16" s="92">
        <f t="shared" si="0"/>
        <v>102.2053347620985</v>
      </c>
      <c r="I16" s="87"/>
      <c r="J16" s="99">
        <v>2</v>
      </c>
      <c r="K16" s="88">
        <v>681.1641292448805</v>
      </c>
      <c r="L16" s="88">
        <v>964.7217440000001</v>
      </c>
      <c r="M16" s="88">
        <v>864.3284683145986</v>
      </c>
      <c r="N16" s="87">
        <f t="shared" si="1"/>
        <v>89.59355106176591</v>
      </c>
      <c r="O16" s="83" t="s">
        <v>187</v>
      </c>
      <c r="P16" s="85"/>
      <c r="Q16" s="85"/>
      <c r="R16" s="98"/>
      <c r="S16" s="92">
        <v>22.567</v>
      </c>
      <c r="T16" s="92">
        <v>24.054</v>
      </c>
      <c r="U16" s="92">
        <v>0</v>
      </c>
      <c r="V16" s="92">
        <f t="shared" si="2"/>
      </c>
      <c r="W16" s="87"/>
      <c r="X16" s="99"/>
      <c r="Y16" s="88">
        <v>349.8695</v>
      </c>
      <c r="Z16" s="88">
        <v>404.418</v>
      </c>
      <c r="AA16" s="88">
        <v>0</v>
      </c>
      <c r="AB16" s="88">
        <f t="shared" si="3"/>
      </c>
    </row>
    <row r="17" spans="1:28" s="68" customFormat="1" ht="12" customHeight="1">
      <c r="A17" s="83" t="s">
        <v>129</v>
      </c>
      <c r="B17" s="85"/>
      <c r="C17" s="85"/>
      <c r="D17" s="98">
        <v>2</v>
      </c>
      <c r="E17" s="92">
        <v>159.8247852336975</v>
      </c>
      <c r="F17" s="92">
        <v>154.994</v>
      </c>
      <c r="G17" s="92">
        <v>159.42249305236135</v>
      </c>
      <c r="H17" s="92">
        <f t="shared" si="0"/>
        <v>102.85720289324836</v>
      </c>
      <c r="I17" s="87"/>
      <c r="J17" s="99">
        <v>2</v>
      </c>
      <c r="K17" s="88">
        <v>256.14032068864196</v>
      </c>
      <c r="L17" s="88">
        <v>383.2532213378939</v>
      </c>
      <c r="M17" s="88">
        <v>331.13007531754045</v>
      </c>
      <c r="N17" s="87">
        <f t="shared" si="1"/>
        <v>86.39981528703207</v>
      </c>
      <c r="O17" s="83" t="s">
        <v>188</v>
      </c>
      <c r="P17" s="85"/>
      <c r="Q17" s="85"/>
      <c r="R17" s="98"/>
      <c r="S17" s="92">
        <v>1.353</v>
      </c>
      <c r="T17" s="92">
        <v>1.467</v>
      </c>
      <c r="U17" s="92">
        <v>1.432</v>
      </c>
      <c r="V17" s="92">
        <f t="shared" si="2"/>
        <v>97.61417859577368</v>
      </c>
      <c r="W17" s="87"/>
      <c r="X17" s="99"/>
      <c r="Y17" s="88">
        <v>64.7145</v>
      </c>
      <c r="Z17" s="88">
        <v>67.896</v>
      </c>
      <c r="AA17" s="88">
        <v>69.34400000000001</v>
      </c>
      <c r="AB17" s="88">
        <f t="shared" si="3"/>
        <v>102.13267350064805</v>
      </c>
    </row>
    <row r="18" spans="1:28" s="89" customFormat="1" ht="11.25" customHeight="1">
      <c r="A18" s="83" t="s">
        <v>130</v>
      </c>
      <c r="B18" s="85"/>
      <c r="C18" s="85"/>
      <c r="D18" s="98">
        <v>2</v>
      </c>
      <c r="E18" s="92">
        <v>118.52076</v>
      </c>
      <c r="F18" s="92">
        <v>140.867</v>
      </c>
      <c r="G18" s="92">
        <v>141.294</v>
      </c>
      <c r="H18" s="92">
        <f t="shared" si="0"/>
        <v>100.30312280377947</v>
      </c>
      <c r="I18" s="87"/>
      <c r="J18" s="99">
        <v>2</v>
      </c>
      <c r="K18" s="88">
        <v>209.045</v>
      </c>
      <c r="L18" s="88">
        <v>393.58629999999994</v>
      </c>
      <c r="M18" s="88">
        <v>373.8585711538461</v>
      </c>
      <c r="N18" s="87">
        <f t="shared" si="1"/>
        <v>94.98769930605974</v>
      </c>
      <c r="O18" s="83" t="s">
        <v>189</v>
      </c>
      <c r="P18" s="85"/>
      <c r="Q18" s="85"/>
      <c r="R18" s="98"/>
      <c r="S18" s="92">
        <v>7.7636</v>
      </c>
      <c r="T18" s="92">
        <v>8.703</v>
      </c>
      <c r="U18" s="92">
        <v>9.038</v>
      </c>
      <c r="V18" s="92">
        <f t="shared" si="2"/>
        <v>103.84924738595888</v>
      </c>
      <c r="W18" s="87"/>
      <c r="X18" s="99"/>
      <c r="Y18" s="88">
        <v>712.4570000000001</v>
      </c>
      <c r="Z18" s="88">
        <v>744.263</v>
      </c>
      <c r="AA18" s="88">
        <v>0</v>
      </c>
      <c r="AB18" s="88">
        <f t="shared" si="3"/>
      </c>
    </row>
    <row r="19" spans="1:28" s="89" customFormat="1" ht="11.25" customHeight="1">
      <c r="A19" s="83" t="s">
        <v>276</v>
      </c>
      <c r="B19" s="85"/>
      <c r="C19" s="85"/>
      <c r="D19" s="98"/>
      <c r="E19" s="92">
        <f>E12+E15+E16+E17+E18</f>
        <v>5565.478273232575</v>
      </c>
      <c r="F19" s="92">
        <f>F12+F15+F16+F17+F18</f>
        <v>5618.554999999999</v>
      </c>
      <c r="G19" s="92">
        <f>G12+G15+G16+G17+G18</f>
        <v>5647.16662021843</v>
      </c>
      <c r="H19" s="92">
        <f t="shared" si="0"/>
        <v>100.50923449567426</v>
      </c>
      <c r="I19" s="92">
        <f>I12+I15+I16+I17+I18</f>
        <v>0</v>
      </c>
      <c r="J19" s="92"/>
      <c r="K19" s="92">
        <f>K12+K15+K16+K17+K18</f>
        <v>12213.250825759767</v>
      </c>
      <c r="L19" s="92">
        <f>L12+L15+L16+L17+L18</f>
        <v>19404.596181244142</v>
      </c>
      <c r="M19" s="92">
        <f>M12+M15+M16+M17+M18</f>
        <v>17054.854235279156</v>
      </c>
      <c r="N19" s="87">
        <f t="shared" si="1"/>
        <v>87.89079698429298</v>
      </c>
      <c r="O19" s="83" t="s">
        <v>282</v>
      </c>
      <c r="P19" s="85"/>
      <c r="Q19" s="85"/>
      <c r="R19" s="98"/>
      <c r="S19" s="92">
        <v>6.2</v>
      </c>
      <c r="T19" s="92">
        <v>5.7</v>
      </c>
      <c r="U19" s="92">
        <v>0</v>
      </c>
      <c r="V19" s="92">
        <f aca="true" t="shared" si="4" ref="V19:V26">IF(AND(T19&gt;0,U19&gt;0),U19*100/T19,"")</f>
      </c>
      <c r="W19" s="87"/>
      <c r="X19" s="99"/>
      <c r="Y19" s="88">
        <v>0.7459999999999999</v>
      </c>
      <c r="Z19" s="88">
        <v>0.679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131</v>
      </c>
      <c r="B20" s="85"/>
      <c r="C20" s="85"/>
      <c r="D20" s="98"/>
      <c r="E20" s="92">
        <v>386.877</v>
      </c>
      <c r="F20" s="92">
        <v>439.42810981922355</v>
      </c>
      <c r="G20" s="92">
        <v>0</v>
      </c>
      <c r="H20" s="92">
        <f t="shared" si="0"/>
      </c>
      <c r="I20" s="87"/>
      <c r="J20" s="99"/>
      <c r="K20" s="88">
        <v>4234.647843539131</v>
      </c>
      <c r="L20" s="88">
        <v>4925.687803307518</v>
      </c>
      <c r="M20" s="88">
        <v>0</v>
      </c>
      <c r="N20" s="87">
        <f t="shared" si="1"/>
      </c>
      <c r="O20" s="83" t="s">
        <v>190</v>
      </c>
      <c r="P20" s="85"/>
      <c r="Q20" s="85"/>
      <c r="R20" s="98">
        <v>1</v>
      </c>
      <c r="S20" s="92">
        <v>3.604</v>
      </c>
      <c r="T20" s="92">
        <v>3.88</v>
      </c>
      <c r="U20" s="92">
        <v>3.636143560002384</v>
      </c>
      <c r="V20" s="92">
        <f t="shared" si="4"/>
        <v>93.71504020624701</v>
      </c>
      <c r="W20" s="87"/>
      <c r="X20" s="99">
        <v>1</v>
      </c>
      <c r="Y20" s="88">
        <v>246.604</v>
      </c>
      <c r="Z20" s="88">
        <v>205.28800000000004</v>
      </c>
      <c r="AA20" s="88">
        <v>205.48572543278325</v>
      </c>
      <c r="AB20" s="88">
        <f t="shared" si="5"/>
        <v>100.09631611822572</v>
      </c>
    </row>
    <row r="21" spans="1:28" s="89" customFormat="1" ht="11.25" customHeight="1">
      <c r="A21" s="83" t="s">
        <v>132</v>
      </c>
      <c r="B21" s="85"/>
      <c r="C21" s="85"/>
      <c r="D21" s="98"/>
      <c r="E21" s="92">
        <v>8.717</v>
      </c>
      <c r="F21" s="92">
        <v>8.184</v>
      </c>
      <c r="G21" s="92">
        <v>0</v>
      </c>
      <c r="H21" s="92">
        <f t="shared" si="0"/>
      </c>
      <c r="I21" s="87"/>
      <c r="J21" s="99"/>
      <c r="K21" s="88">
        <v>48.9472</v>
      </c>
      <c r="L21" s="88">
        <v>45.25</v>
      </c>
      <c r="M21" s="88">
        <v>0</v>
      </c>
      <c r="N21" s="87">
        <f t="shared" si="1"/>
      </c>
      <c r="O21" s="83" t="s">
        <v>191</v>
      </c>
      <c r="P21" s="85"/>
      <c r="Q21" s="85"/>
      <c r="R21" s="98"/>
      <c r="S21" s="92">
        <v>1.703</v>
      </c>
      <c r="T21" s="92">
        <v>1.842</v>
      </c>
      <c r="U21" s="92">
        <v>0</v>
      </c>
      <c r="V21" s="92">
        <f t="shared" si="4"/>
      </c>
      <c r="W21" s="87"/>
      <c r="X21" s="99"/>
      <c r="Y21" s="88">
        <v>43.437</v>
      </c>
      <c r="Z21" s="88">
        <v>47.297</v>
      </c>
      <c r="AA21" s="88">
        <v>0</v>
      </c>
      <c r="AB21" s="88">
        <f t="shared" si="5"/>
      </c>
    </row>
    <row r="22" spans="1:28" s="89" customFormat="1" ht="11.25" customHeight="1">
      <c r="A22" s="83" t="s">
        <v>133</v>
      </c>
      <c r="B22" s="85"/>
      <c r="C22" s="85"/>
      <c r="D22" s="98">
        <v>2</v>
      </c>
      <c r="E22" s="92">
        <v>113.617</v>
      </c>
      <c r="F22" s="92">
        <v>113.234</v>
      </c>
      <c r="G22" s="92">
        <v>112.967</v>
      </c>
      <c r="H22" s="92">
        <f t="shared" si="0"/>
        <v>99.76420509740892</v>
      </c>
      <c r="I22" s="87"/>
      <c r="J22" s="99"/>
      <c r="K22" s="88">
        <v>881.1335680000001</v>
      </c>
      <c r="L22" s="88">
        <v>851.4670000000001</v>
      </c>
      <c r="M22" s="88">
        <v>0</v>
      </c>
      <c r="N22" s="87">
        <f t="shared" si="1"/>
      </c>
      <c r="O22" s="83" t="s">
        <v>192</v>
      </c>
      <c r="P22" s="85"/>
      <c r="Q22" s="85"/>
      <c r="R22" s="98">
        <v>2</v>
      </c>
      <c r="S22" s="92">
        <v>8.278563139794766</v>
      </c>
      <c r="T22" s="92">
        <v>9.536</v>
      </c>
      <c r="U22" s="92">
        <v>9.50712518831872</v>
      </c>
      <c r="V22" s="92">
        <f t="shared" si="4"/>
        <v>99.69720205871143</v>
      </c>
      <c r="W22" s="87"/>
      <c r="X22" s="99">
        <v>2</v>
      </c>
      <c r="Y22" s="88">
        <v>459.15122591691454</v>
      </c>
      <c r="Z22" s="88">
        <v>485.897001633573</v>
      </c>
      <c r="AA22" s="88">
        <v>485.23574952948775</v>
      </c>
      <c r="AB22" s="88">
        <f t="shared" si="5"/>
        <v>99.8639110548404</v>
      </c>
    </row>
    <row r="23" spans="1:28" s="89" customFormat="1" ht="11.25" customHeight="1">
      <c r="A23" s="83"/>
      <c r="B23" s="85"/>
      <c r="C23" s="85"/>
      <c r="D23" s="98"/>
      <c r="E23" s="92"/>
      <c r="F23" s="92"/>
      <c r="G23" s="92"/>
      <c r="H23" s="92"/>
      <c r="I23" s="87"/>
      <c r="J23" s="99"/>
      <c r="K23" s="88"/>
      <c r="L23" s="88"/>
      <c r="M23" s="88"/>
      <c r="N23" s="87"/>
      <c r="O23" s="83" t="s">
        <v>193</v>
      </c>
      <c r="P23" s="85"/>
      <c r="Q23" s="85"/>
      <c r="R23" s="98">
        <v>2</v>
      </c>
      <c r="S23" s="92">
        <v>7.17905665747663</v>
      </c>
      <c r="T23" s="92">
        <v>6.608</v>
      </c>
      <c r="U23" s="92">
        <v>6.667125141266143</v>
      </c>
      <c r="V23" s="92">
        <f t="shared" si="4"/>
        <v>100.89475092715108</v>
      </c>
      <c r="W23" s="87"/>
      <c r="X23" s="99">
        <v>1</v>
      </c>
      <c r="Y23" s="88">
        <v>377.4300155790927</v>
      </c>
      <c r="Z23" s="88">
        <v>360.06199999999995</v>
      </c>
      <c r="AA23" s="88">
        <v>358.1935643257146</v>
      </c>
      <c r="AB23" s="88">
        <f t="shared" si="5"/>
        <v>99.48107946012483</v>
      </c>
    </row>
    <row r="24" spans="1:28" s="89" customFormat="1" ht="11.25" customHeight="1">
      <c r="A24" s="83" t="s">
        <v>134</v>
      </c>
      <c r="B24" s="85"/>
      <c r="C24" s="85"/>
      <c r="D24" s="98"/>
      <c r="E24" s="92"/>
      <c r="F24" s="92"/>
      <c r="G24" s="92"/>
      <c r="H24" s="92"/>
      <c r="I24" s="87"/>
      <c r="J24" s="99"/>
      <c r="K24" s="88"/>
      <c r="L24" s="88"/>
      <c r="M24" s="88"/>
      <c r="N24" s="87"/>
      <c r="O24" s="83" t="s">
        <v>194</v>
      </c>
      <c r="P24" s="85"/>
      <c r="Q24" s="85"/>
      <c r="R24" s="98"/>
      <c r="S24" s="92">
        <v>7.332560514945527</v>
      </c>
      <c r="T24" s="92">
        <v>7.242</v>
      </c>
      <c r="U24" s="92">
        <v>7.232</v>
      </c>
      <c r="V24" s="92">
        <f t="shared" si="4"/>
        <v>99.86191659762497</v>
      </c>
      <c r="W24" s="87"/>
      <c r="X24" s="99"/>
      <c r="Y24" s="88">
        <v>89.85377765335751</v>
      </c>
      <c r="Z24" s="88">
        <v>88.55631279865479</v>
      </c>
      <c r="AA24" s="88">
        <v>87.3069813846876</v>
      </c>
      <c r="AB24" s="88">
        <f t="shared" si="5"/>
        <v>98.58922376679378</v>
      </c>
    </row>
    <row r="25" spans="1:28" s="89" customFormat="1" ht="11.25" customHeight="1">
      <c r="A25" s="83" t="s">
        <v>135</v>
      </c>
      <c r="B25" s="85"/>
      <c r="C25" s="85"/>
      <c r="D25" s="98"/>
      <c r="E25" s="92">
        <v>6.614752609060082</v>
      </c>
      <c r="F25" s="92">
        <v>6.526029273663683</v>
      </c>
      <c r="G25" s="92">
        <v>0</v>
      </c>
      <c r="H25" s="92">
        <f aca="true" t="shared" si="6" ref="H25:H32">IF(AND(F25&gt;0,G25&gt;0),G25*100/F25,"")</f>
      </c>
      <c r="I25" s="87"/>
      <c r="J25" s="99"/>
      <c r="K25" s="88">
        <v>9.906584328684893</v>
      </c>
      <c r="L25" s="88">
        <v>10.206674951286471</v>
      </c>
      <c r="M25" s="88">
        <v>0</v>
      </c>
      <c r="N25" s="87">
        <f aca="true" t="shared" si="7" ref="N25:N32">IF(AND(L25&gt;0,M25&gt;0),M25*100/L25,"")</f>
      </c>
      <c r="O25" s="83" t="s">
        <v>283</v>
      </c>
      <c r="P25" s="85"/>
      <c r="Q25" s="85"/>
      <c r="R25" s="98"/>
      <c r="S25" s="92">
        <v>25</v>
      </c>
      <c r="T25" s="92">
        <v>29.6</v>
      </c>
      <c r="U25" s="92">
        <v>27.5</v>
      </c>
      <c r="V25" s="92">
        <f t="shared" si="4"/>
        <v>92.9054054054054</v>
      </c>
      <c r="W25" s="87"/>
      <c r="X25" s="99"/>
      <c r="Y25" s="88">
        <v>4.859</v>
      </c>
      <c r="Z25" s="88">
        <v>4.827</v>
      </c>
      <c r="AA25" s="88">
        <v>4.668</v>
      </c>
      <c r="AB25" s="88">
        <f t="shared" si="5"/>
        <v>96.70602858918583</v>
      </c>
    </row>
    <row r="26" spans="1:28" s="89" customFormat="1" ht="11.25" customHeight="1">
      <c r="A26" s="83" t="s">
        <v>136</v>
      </c>
      <c r="B26" s="85"/>
      <c r="C26" s="85"/>
      <c r="D26" s="98">
        <v>2</v>
      </c>
      <c r="E26" s="92">
        <v>24.11403</v>
      </c>
      <c r="F26" s="92">
        <v>18.445</v>
      </c>
      <c r="G26" s="92">
        <v>18.437</v>
      </c>
      <c r="H26" s="92">
        <f t="shared" si="6"/>
        <v>99.95662781241529</v>
      </c>
      <c r="I26" s="87"/>
      <c r="J26" s="99"/>
      <c r="K26" s="88">
        <v>27.235732000000002</v>
      </c>
      <c r="L26" s="88">
        <v>28.115199999999998</v>
      </c>
      <c r="M26" s="88">
        <v>0</v>
      </c>
      <c r="N26" s="87">
        <f t="shared" si="7"/>
      </c>
      <c r="O26" s="83" t="s">
        <v>195</v>
      </c>
      <c r="P26" s="85"/>
      <c r="Q26" s="85"/>
      <c r="R26" s="98"/>
      <c r="S26" s="92">
        <v>2.4208718134081906</v>
      </c>
      <c r="T26" s="92">
        <v>2.6078155509583034</v>
      </c>
      <c r="U26" s="92">
        <v>2.4785807078650817</v>
      </c>
      <c r="V26" s="92">
        <f t="shared" si="4"/>
        <v>95.0443257750445</v>
      </c>
      <c r="W26" s="87"/>
      <c r="X26" s="99"/>
      <c r="Y26" s="88">
        <v>80.73742966777425</v>
      </c>
      <c r="Z26" s="88">
        <v>83.17721746190477</v>
      </c>
      <c r="AA26" s="88">
        <v>81.95429976385157</v>
      </c>
      <c r="AB26" s="88">
        <f t="shared" si="5"/>
        <v>98.52974439952465</v>
      </c>
    </row>
    <row r="27" spans="1:14" s="89" customFormat="1" ht="11.25" customHeight="1">
      <c r="A27" s="83" t="s">
        <v>137</v>
      </c>
      <c r="B27" s="85"/>
      <c r="C27" s="85"/>
      <c r="D27" s="98">
        <v>2</v>
      </c>
      <c r="E27" s="92">
        <v>38.538</v>
      </c>
      <c r="F27" s="92">
        <v>31.397</v>
      </c>
      <c r="G27" s="92">
        <v>31.371</v>
      </c>
      <c r="H27" s="92">
        <f t="shared" si="6"/>
        <v>99.91718954040195</v>
      </c>
      <c r="I27" s="87"/>
      <c r="J27" s="99"/>
      <c r="K27" s="88">
        <v>23.956290000000003</v>
      </c>
      <c r="L27" s="88">
        <v>40.69</v>
      </c>
      <c r="M27" s="88">
        <v>0</v>
      </c>
      <c r="N27" s="87">
        <f t="shared" si="7"/>
      </c>
    </row>
    <row r="28" spans="1:28" s="89" customFormat="1" ht="11.25" customHeight="1">
      <c r="A28" s="83" t="s">
        <v>138</v>
      </c>
      <c r="B28" s="85"/>
      <c r="C28" s="85"/>
      <c r="D28" s="98">
        <v>2</v>
      </c>
      <c r="E28" s="92">
        <v>34.56518780309635</v>
      </c>
      <c r="F28" s="92">
        <v>27.316</v>
      </c>
      <c r="G28" s="92">
        <v>29.902548737528175</v>
      </c>
      <c r="H28" s="92">
        <f t="shared" si="6"/>
        <v>109.46898791011925</v>
      </c>
      <c r="I28" s="87"/>
      <c r="J28" s="99"/>
      <c r="K28" s="88">
        <v>21.891327144025254</v>
      </c>
      <c r="L28" s="88">
        <v>26.470530399999998</v>
      </c>
      <c r="M28" s="88">
        <v>0</v>
      </c>
      <c r="N28" s="87">
        <f t="shared" si="7"/>
      </c>
      <c r="O28" s="83" t="s">
        <v>196</v>
      </c>
      <c r="P28" s="85"/>
      <c r="Q28" s="85"/>
      <c r="R28" s="98"/>
      <c r="S28" s="92"/>
      <c r="T28" s="92"/>
      <c r="U28" s="92"/>
      <c r="V28" s="92"/>
      <c r="W28" s="87"/>
      <c r="X28" s="99"/>
      <c r="Y28" s="88"/>
      <c r="Z28" s="88"/>
      <c r="AA28" s="88"/>
      <c r="AB28" s="88"/>
    </row>
    <row r="29" spans="1:28" s="89" customFormat="1" ht="12" customHeight="1">
      <c r="A29" s="83" t="s">
        <v>139</v>
      </c>
      <c r="B29" s="85"/>
      <c r="C29" s="85"/>
      <c r="D29" s="98"/>
      <c r="E29" s="92">
        <v>163.77160999999998</v>
      </c>
      <c r="F29" s="92">
        <v>122.631</v>
      </c>
      <c r="G29" s="92">
        <v>121.00822</v>
      </c>
      <c r="H29" s="92">
        <f t="shared" si="6"/>
        <v>98.67669675693747</v>
      </c>
      <c r="I29" s="87"/>
      <c r="J29" s="99"/>
      <c r="K29" s="88">
        <v>136.82929259999997</v>
      </c>
      <c r="L29" s="88">
        <v>177.72</v>
      </c>
      <c r="M29" s="88">
        <v>0</v>
      </c>
      <c r="N29" s="87">
        <f t="shared" si="7"/>
      </c>
      <c r="O29" s="83" t="s">
        <v>197</v>
      </c>
      <c r="P29" s="85"/>
      <c r="Q29" s="85"/>
      <c r="R29" s="98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99">
        <v>2</v>
      </c>
      <c r="Y29" s="88">
        <v>2929.8917500000002</v>
      </c>
      <c r="Z29" s="88">
        <v>3681.831228436382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140</v>
      </c>
      <c r="B30" s="85"/>
      <c r="C30" s="85"/>
      <c r="D30" s="98">
        <v>2</v>
      </c>
      <c r="E30" s="92">
        <v>99.92532000000001</v>
      </c>
      <c r="F30" s="92">
        <v>72.1678</v>
      </c>
      <c r="G30" s="92">
        <v>72.078</v>
      </c>
      <c r="H30" s="92">
        <f t="shared" si="6"/>
        <v>99.8755677739934</v>
      </c>
      <c r="I30" s="87"/>
      <c r="J30" s="99"/>
      <c r="K30" s="88">
        <v>66.952683</v>
      </c>
      <c r="L30" s="88">
        <v>82.24199999999999</v>
      </c>
      <c r="M30" s="88">
        <v>0</v>
      </c>
      <c r="N30" s="87">
        <f t="shared" si="7"/>
      </c>
      <c r="O30" s="83" t="s">
        <v>198</v>
      </c>
      <c r="P30" s="85"/>
      <c r="Q30" s="85"/>
      <c r="R30" s="98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99">
        <v>2</v>
      </c>
      <c r="Y30" s="88">
        <v>666.6578249999999</v>
      </c>
      <c r="Z30" s="88">
        <v>767.1805180812463</v>
      </c>
      <c r="AA30" s="88">
        <v>0</v>
      </c>
      <c r="AB30" s="88">
        <f t="shared" si="9"/>
      </c>
    </row>
    <row r="31" spans="1:28" s="89" customFormat="1" ht="11.25" customHeight="1">
      <c r="A31" s="83" t="s">
        <v>141</v>
      </c>
      <c r="B31" s="85"/>
      <c r="C31" s="85"/>
      <c r="D31" s="98"/>
      <c r="E31" s="92">
        <v>6.789</v>
      </c>
      <c r="F31" s="92">
        <v>3.564</v>
      </c>
      <c r="G31" s="92">
        <v>3.564</v>
      </c>
      <c r="H31" s="92">
        <f t="shared" si="6"/>
        <v>99.99999999999999</v>
      </c>
      <c r="I31" s="87"/>
      <c r="J31" s="99"/>
      <c r="K31" s="88">
        <v>3.0454</v>
      </c>
      <c r="L31" s="88">
        <v>2.495</v>
      </c>
      <c r="M31" s="88">
        <v>0</v>
      </c>
      <c r="N31" s="87">
        <f t="shared" si="7"/>
      </c>
      <c r="O31" s="83" t="s">
        <v>199</v>
      </c>
      <c r="P31" s="85"/>
      <c r="Q31" s="85"/>
      <c r="R31" s="98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99">
        <v>2</v>
      </c>
      <c r="Y31" s="88">
        <v>57.481</v>
      </c>
      <c r="Z31" s="88">
        <v>62.69599999999999</v>
      </c>
      <c r="AA31" s="88">
        <v>0</v>
      </c>
      <c r="AB31" s="88">
        <f t="shared" si="9"/>
      </c>
    </row>
    <row r="32" spans="1:28" s="89" customFormat="1" ht="11.25" customHeight="1">
      <c r="A32" s="83" t="s">
        <v>142</v>
      </c>
      <c r="B32" s="85"/>
      <c r="C32" s="85"/>
      <c r="D32" s="98">
        <v>2</v>
      </c>
      <c r="E32" s="92">
        <v>74.85675</v>
      </c>
      <c r="F32" s="92">
        <v>84.157</v>
      </c>
      <c r="G32" s="92">
        <v>81.672</v>
      </c>
      <c r="H32" s="92">
        <f t="shared" si="6"/>
        <v>97.04718561735804</v>
      </c>
      <c r="I32" s="87"/>
      <c r="J32" s="99"/>
      <c r="K32" s="88">
        <v>69.30382500000002</v>
      </c>
      <c r="L32" s="88">
        <v>89.214</v>
      </c>
      <c r="M32" s="88">
        <v>0</v>
      </c>
      <c r="N32" s="87">
        <f t="shared" si="7"/>
      </c>
      <c r="O32" s="83" t="s">
        <v>200</v>
      </c>
      <c r="P32" s="85"/>
      <c r="Q32" s="85"/>
      <c r="R32" s="98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99">
        <v>12</v>
      </c>
      <c r="Y32" s="88">
        <v>178.015</v>
      </c>
      <c r="Z32" s="88">
        <v>200.005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98"/>
      <c r="E33" s="92"/>
      <c r="F33" s="92"/>
      <c r="G33" s="92"/>
      <c r="H33" s="92"/>
      <c r="I33" s="87"/>
      <c r="J33" s="99"/>
      <c r="K33" s="88"/>
      <c r="L33" s="88"/>
      <c r="M33" s="88"/>
      <c r="N33" s="87"/>
      <c r="O33" s="83" t="s">
        <v>201</v>
      </c>
      <c r="P33" s="85"/>
      <c r="Q33" s="85"/>
      <c r="R33" s="98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99">
        <v>1</v>
      </c>
      <c r="Y33" s="88">
        <v>1262.025</v>
      </c>
      <c r="Z33" s="88">
        <v>1401.0810000000001</v>
      </c>
      <c r="AA33" s="88">
        <v>0</v>
      </c>
      <c r="AB33" s="88">
        <f t="shared" si="9"/>
      </c>
    </row>
    <row r="34" spans="1:28" s="89" customFormat="1" ht="11.25" customHeight="1">
      <c r="A34" s="83" t="s">
        <v>143</v>
      </c>
      <c r="B34" s="85"/>
      <c r="C34" s="85"/>
      <c r="D34" s="98"/>
      <c r="E34" s="92"/>
      <c r="F34" s="92"/>
      <c r="G34" s="92"/>
      <c r="H34" s="92"/>
      <c r="I34" s="87"/>
      <c r="J34" s="99"/>
      <c r="K34" s="88"/>
      <c r="L34" s="88"/>
      <c r="M34" s="88"/>
      <c r="N34" s="87"/>
      <c r="O34" s="83" t="s">
        <v>202</v>
      </c>
      <c r="P34" s="85"/>
      <c r="Q34" s="85"/>
      <c r="R34" s="98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99">
        <v>1</v>
      </c>
      <c r="Y34" s="88">
        <v>433.95099999999996</v>
      </c>
      <c r="Z34" s="88">
        <v>421.699</v>
      </c>
      <c r="AA34" s="88">
        <v>0</v>
      </c>
      <c r="AB34" s="88">
        <f t="shared" si="9"/>
      </c>
    </row>
    <row r="35" spans="1:28" s="89" customFormat="1" ht="11.25" customHeight="1">
      <c r="A35" s="83" t="s">
        <v>144</v>
      </c>
      <c r="B35" s="85"/>
      <c r="C35" s="85"/>
      <c r="D35" s="98">
        <v>2</v>
      </c>
      <c r="E35" s="92">
        <v>3.078293258715575</v>
      </c>
      <c r="F35" s="92">
        <v>3.184</v>
      </c>
      <c r="G35" s="92">
        <v>3.279750169082176</v>
      </c>
      <c r="H35" s="92">
        <f>IF(AND(F35&gt;0,G35&gt;0),G35*100/F35,"")</f>
        <v>103.00722892846031</v>
      </c>
      <c r="I35" s="87"/>
      <c r="J35" s="99">
        <v>2</v>
      </c>
      <c r="K35" s="88">
        <v>71.84237213080041</v>
      </c>
      <c r="L35" s="88">
        <v>74.70916428571428</v>
      </c>
      <c r="M35" s="88">
        <v>78.90414393779339</v>
      </c>
      <c r="N35" s="87">
        <f>IF(AND(L35&gt;0,M35&gt;0),M35*100/L35,"")</f>
        <v>105.61508041508272</v>
      </c>
      <c r="O35" s="89" t="s">
        <v>281</v>
      </c>
      <c r="Y35" s="88">
        <f>Y32+Y33+Y34</f>
        <v>1873.991</v>
      </c>
      <c r="Z35" s="88">
        <f>Z32+Z33+Z34</f>
        <v>2022.7850000000003</v>
      </c>
      <c r="AB35" s="89">
        <f t="shared" si="9"/>
      </c>
    </row>
    <row r="36" spans="1:14" s="89" customFormat="1" ht="11.25" customHeight="1">
      <c r="A36" s="83" t="s">
        <v>145</v>
      </c>
      <c r="B36" s="85"/>
      <c r="C36" s="85"/>
      <c r="D36" s="98">
        <v>2</v>
      </c>
      <c r="E36" s="92">
        <v>12.817725757852992</v>
      </c>
      <c r="F36" s="92">
        <v>11.188</v>
      </c>
      <c r="G36" s="92">
        <v>11.981745831610187</v>
      </c>
      <c r="H36" s="92">
        <f>IF(AND(F36&gt;0,G36&gt;0),G36*100/F36,"")</f>
        <v>107.09461772980146</v>
      </c>
      <c r="I36" s="87"/>
      <c r="J36" s="99"/>
      <c r="K36" s="88">
        <v>325.64696645287273</v>
      </c>
      <c r="L36" s="88">
        <v>304.37520353063064</v>
      </c>
      <c r="M36" s="88">
        <v>0</v>
      </c>
      <c r="N36" s="87">
        <f>IF(AND(L36&gt;0,M36&gt;0),M36*100/L36,"")</f>
      </c>
    </row>
    <row r="37" spans="1:28" s="89" customFormat="1" ht="11.25" customHeight="1">
      <c r="A37" s="83" t="s">
        <v>146</v>
      </c>
      <c r="B37" s="85"/>
      <c r="C37" s="85"/>
      <c r="D37" s="98">
        <v>2</v>
      </c>
      <c r="E37" s="92">
        <v>36.57031972806301</v>
      </c>
      <c r="F37" s="92">
        <v>35.392</v>
      </c>
      <c r="G37" s="92">
        <v>35.22292277344285</v>
      </c>
      <c r="H37" s="92">
        <f>IF(AND(F37&gt;0,G37&gt;0),G37*100/F37,"")</f>
        <v>99.52227275498092</v>
      </c>
      <c r="I37" s="87"/>
      <c r="J37" s="99"/>
      <c r="K37" s="88">
        <v>1057.8347565145757</v>
      </c>
      <c r="L37" s="88">
        <v>1019.4013770712452</v>
      </c>
      <c r="M37" s="88">
        <v>0</v>
      </c>
      <c r="N37" s="87">
        <f>IF(AND(L37&gt;0,M37&gt;0),M37*100/L37,"")</f>
      </c>
      <c r="O37" s="83" t="s">
        <v>203</v>
      </c>
      <c r="P37" s="85"/>
      <c r="Q37" s="85"/>
      <c r="R37" s="98"/>
      <c r="S37" s="92"/>
      <c r="T37" s="92"/>
      <c r="U37" s="92"/>
      <c r="V37" s="92"/>
      <c r="W37" s="87"/>
      <c r="X37" s="99"/>
      <c r="Y37" s="88"/>
      <c r="Z37" s="88"/>
      <c r="AA37" s="88"/>
      <c r="AB37" s="88"/>
    </row>
    <row r="38" spans="1:28" s="89" customFormat="1" ht="11.25" customHeight="1">
      <c r="A38" s="83" t="s">
        <v>147</v>
      </c>
      <c r="B38" s="85"/>
      <c r="C38" s="85"/>
      <c r="D38" s="98"/>
      <c r="E38" s="92">
        <v>20.88057927234995</v>
      </c>
      <c r="F38" s="92">
        <v>21.289315996389725</v>
      </c>
      <c r="G38" s="92">
        <v>0</v>
      </c>
      <c r="H38" s="92">
        <f>IF(AND(F38&gt;0,G38&gt;0),G38*100/F38,"")</f>
      </c>
      <c r="I38" s="87"/>
      <c r="J38" s="99"/>
      <c r="K38" s="88">
        <v>750.0533234271152</v>
      </c>
      <c r="L38" s="88">
        <v>801.1094785370515</v>
      </c>
      <c r="M38" s="88">
        <v>0</v>
      </c>
      <c r="N38" s="87">
        <f>IF(AND(L38&gt;0,M38&gt;0),M38*100/L38,"")</f>
      </c>
      <c r="O38" s="83" t="s">
        <v>204</v>
      </c>
      <c r="P38" s="85"/>
      <c r="Q38" s="85"/>
      <c r="R38" s="98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99"/>
      <c r="Y38" s="88">
        <v>94.128643729348</v>
      </c>
      <c r="Z38" s="88">
        <v>104.90051083218947</v>
      </c>
      <c r="AA38" s="88"/>
      <c r="AB38" s="88">
        <f aca="true" t="shared" si="10" ref="AB38:AB55">IF(AND(Z38&gt;0,AA38&gt;0),AA38*100/Z38,"")</f>
      </c>
    </row>
    <row r="39" spans="1:28" s="89" customFormat="1" ht="11.25" customHeight="1">
      <c r="A39" s="83" t="s">
        <v>148</v>
      </c>
      <c r="B39" s="85"/>
      <c r="C39" s="85"/>
      <c r="D39" s="98"/>
      <c r="E39" s="92">
        <v>73.34691801698153</v>
      </c>
      <c r="F39" s="92">
        <v>71.05331599638971</v>
      </c>
      <c r="G39" s="92">
        <v>0</v>
      </c>
      <c r="H39" s="92">
        <f>IF(AND(F39&gt;0,G39&gt;0),G39*100/F39,"")</f>
      </c>
      <c r="I39" s="87"/>
      <c r="J39" s="99"/>
      <c r="K39" s="88">
        <v>2205.377418525364</v>
      </c>
      <c r="L39" s="88">
        <v>2199.595223424642</v>
      </c>
      <c r="M39" s="88">
        <v>0</v>
      </c>
      <c r="N39" s="87">
        <f>IF(AND(L39&gt;0,M39&gt;0),M39*100/L39,"")</f>
      </c>
      <c r="O39" s="83" t="s">
        <v>205</v>
      </c>
      <c r="P39" s="85"/>
      <c r="Q39" s="85"/>
      <c r="R39" s="98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99"/>
      <c r="Y39" s="88">
        <v>464.73124464597</v>
      </c>
      <c r="Z39" s="88">
        <v>472.22599681197914</v>
      </c>
      <c r="AA39" s="88">
        <v>0</v>
      </c>
      <c r="AB39" s="88">
        <f t="shared" si="10"/>
      </c>
    </row>
    <row r="40" spans="1:28" s="89" customFormat="1" ht="11.25" customHeight="1">
      <c r="A40" s="83"/>
      <c r="B40" s="85"/>
      <c r="C40" s="85"/>
      <c r="D40" s="98"/>
      <c r="E40" s="92"/>
      <c r="F40" s="92"/>
      <c r="G40" s="92"/>
      <c r="H40" s="92"/>
      <c r="I40" s="87"/>
      <c r="J40" s="99"/>
      <c r="K40" s="88"/>
      <c r="L40" s="88"/>
      <c r="M40" s="88"/>
      <c r="N40" s="87"/>
      <c r="O40" s="89" t="s">
        <v>284</v>
      </c>
      <c r="Y40" s="88">
        <f>SUM(Y38:Y39)</f>
        <v>558.859888375318</v>
      </c>
      <c r="Z40" s="88">
        <f>SUM(Z38:Z39)</f>
        <v>577.1265076441687</v>
      </c>
      <c r="AA40" s="88">
        <v>0</v>
      </c>
      <c r="AB40" s="88">
        <f t="shared" si="10"/>
      </c>
    </row>
    <row r="41" spans="1:28" s="89" customFormat="1" ht="11.25" customHeight="1">
      <c r="A41" s="83" t="s">
        <v>149</v>
      </c>
      <c r="B41" s="85"/>
      <c r="C41" s="85"/>
      <c r="D41" s="98"/>
      <c r="E41" s="92"/>
      <c r="F41" s="92"/>
      <c r="G41" s="92"/>
      <c r="H41" s="92"/>
      <c r="I41" s="87"/>
      <c r="J41" s="99"/>
      <c r="K41" s="88"/>
      <c r="L41" s="88"/>
      <c r="M41" s="88"/>
      <c r="N41" s="87"/>
      <c r="O41" s="83" t="s">
        <v>206</v>
      </c>
      <c r="P41" s="85"/>
      <c r="Q41" s="85"/>
      <c r="R41" s="98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7"/>
      <c r="X41" s="99"/>
      <c r="Y41" s="88">
        <v>400.55553109169983</v>
      </c>
      <c r="Z41" s="88">
        <v>426.7347697406995</v>
      </c>
      <c r="AA41" s="88">
        <v>0</v>
      </c>
      <c r="AB41" s="88">
        <f t="shared" si="10"/>
      </c>
    </row>
    <row r="42" spans="1:28" s="89" customFormat="1" ht="11.25" customHeight="1">
      <c r="A42" s="83" t="s">
        <v>150</v>
      </c>
      <c r="B42" s="85"/>
      <c r="C42" s="85"/>
      <c r="D42" s="98">
        <v>1</v>
      </c>
      <c r="E42" s="92">
        <v>7.63905</v>
      </c>
      <c r="F42" s="92">
        <v>4.761</v>
      </c>
      <c r="G42" s="92">
        <v>8.606</v>
      </c>
      <c r="H42" s="92">
        <f aca="true" t="shared" si="12" ref="H42:H49">IF(AND(F42&gt;0,G42&gt;0),G42*100/F42,"")</f>
        <v>180.76034446544844</v>
      </c>
      <c r="I42" s="87"/>
      <c r="J42" s="99"/>
      <c r="K42" s="88">
        <v>524.216</v>
      </c>
      <c r="L42" s="88">
        <v>333.025</v>
      </c>
      <c r="M42" s="88">
        <v>0</v>
      </c>
      <c r="N42" s="87">
        <f aca="true" t="shared" si="13" ref="N42:N49">IF(AND(L42&gt;0,M42&gt;0),M42*100/L42,"")</f>
      </c>
      <c r="O42" s="83" t="s">
        <v>207</v>
      </c>
      <c r="P42" s="85"/>
      <c r="Q42" s="85"/>
      <c r="R42" s="98">
        <v>0</v>
      </c>
      <c r="S42" s="92">
        <v>0</v>
      </c>
      <c r="T42" s="92">
        <v>0</v>
      </c>
      <c r="U42" s="92">
        <v>0</v>
      </c>
      <c r="V42" s="92">
        <f t="shared" si="11"/>
      </c>
      <c r="W42" s="87"/>
      <c r="X42" s="99"/>
      <c r="Y42" s="88">
        <v>119.39798781460973</v>
      </c>
      <c r="Z42" s="88">
        <v>127.0128766549249</v>
      </c>
      <c r="AA42" s="88">
        <v>0</v>
      </c>
      <c r="AB42" s="88">
        <f t="shared" si="10"/>
      </c>
    </row>
    <row r="43" spans="1:28" s="89" customFormat="1" ht="11.25" customHeight="1">
      <c r="A43" s="83" t="s">
        <v>151</v>
      </c>
      <c r="B43" s="85"/>
      <c r="C43" s="85"/>
      <c r="D43" s="98"/>
      <c r="E43" s="92">
        <v>31.298</v>
      </c>
      <c r="F43" s="92">
        <v>26.582</v>
      </c>
      <c r="G43" s="92">
        <v>0</v>
      </c>
      <c r="H43" s="92">
        <f t="shared" si="12"/>
      </c>
      <c r="I43" s="87"/>
      <c r="J43" s="99"/>
      <c r="K43" s="88">
        <v>2958.1960000000004</v>
      </c>
      <c r="L43" s="88">
        <v>2351.841</v>
      </c>
      <c r="M43" s="88">
        <v>0</v>
      </c>
      <c r="N43" s="87">
        <f t="shared" si="13"/>
      </c>
      <c r="O43" s="83" t="s">
        <v>208</v>
      </c>
      <c r="P43" s="85"/>
      <c r="Q43" s="85"/>
      <c r="R43" s="98">
        <v>0</v>
      </c>
      <c r="S43" s="92">
        <v>0</v>
      </c>
      <c r="T43" s="92">
        <v>0</v>
      </c>
      <c r="U43" s="92">
        <v>0</v>
      </c>
      <c r="V43" s="92">
        <f t="shared" si="11"/>
      </c>
      <c r="W43" s="87"/>
      <c r="X43" s="99"/>
      <c r="Y43" s="88">
        <v>98.43141162573089</v>
      </c>
      <c r="Z43" s="88">
        <v>92.0772957587424</v>
      </c>
      <c r="AA43" s="88">
        <v>0</v>
      </c>
      <c r="AB43" s="88">
        <f t="shared" si="10"/>
      </c>
    </row>
    <row r="44" spans="1:28" s="89" customFormat="1" ht="11.25" customHeight="1">
      <c r="A44" s="83" t="s">
        <v>277</v>
      </c>
      <c r="B44" s="85"/>
      <c r="C44" s="85"/>
      <c r="D44" s="98"/>
      <c r="E44" s="92">
        <f>SUM(E42:E43)</f>
        <v>38.93705</v>
      </c>
      <c r="F44" s="92">
        <f>SUM(F42:F43)</f>
        <v>31.343</v>
      </c>
      <c r="G44" s="92"/>
      <c r="H44" s="92"/>
      <c r="I44" s="87"/>
      <c r="J44" s="99"/>
      <c r="K44" s="88">
        <f>SUM(K42:K43)</f>
        <v>3482.4120000000003</v>
      </c>
      <c r="L44" s="88">
        <f>SUM(L42:L43)</f>
        <v>2684.866</v>
      </c>
      <c r="M44" s="88"/>
      <c r="N44" s="87"/>
      <c r="O44" s="83" t="s">
        <v>209</v>
      </c>
      <c r="P44" s="85"/>
      <c r="Q44" s="85"/>
      <c r="R44" s="98">
        <v>0</v>
      </c>
      <c r="S44" s="92">
        <v>0</v>
      </c>
      <c r="T44" s="92">
        <v>0</v>
      </c>
      <c r="U44" s="92">
        <v>0</v>
      </c>
      <c r="V44" s="92">
        <f t="shared" si="11"/>
      </c>
      <c r="W44" s="87"/>
      <c r="X44" s="99"/>
      <c r="Y44" s="88">
        <v>747.183649830215</v>
      </c>
      <c r="Z44" s="88">
        <v>809.7277600000001</v>
      </c>
      <c r="AA44" s="88">
        <v>0</v>
      </c>
      <c r="AB44" s="88">
        <f t="shared" si="10"/>
      </c>
    </row>
    <row r="45" spans="1:28" s="89" customFormat="1" ht="11.25" customHeight="1">
      <c r="A45" s="83" t="s">
        <v>152</v>
      </c>
      <c r="B45" s="85"/>
      <c r="C45" s="85"/>
      <c r="D45" s="98"/>
      <c r="E45" s="92">
        <v>69.81</v>
      </c>
      <c r="F45" s="92">
        <v>63.87</v>
      </c>
      <c r="G45" s="92">
        <v>0</v>
      </c>
      <c r="H45" s="92">
        <f t="shared" si="12"/>
      </c>
      <c r="I45" s="87"/>
      <c r="J45" s="99"/>
      <c r="K45" s="88">
        <v>191.59900000000002</v>
      </c>
      <c r="L45" s="88">
        <v>145.60399999999998</v>
      </c>
      <c r="M45" s="88">
        <v>0</v>
      </c>
      <c r="N45" s="87">
        <f t="shared" si="13"/>
      </c>
      <c r="O45" s="83" t="s">
        <v>210</v>
      </c>
      <c r="P45" s="85"/>
      <c r="Q45" s="85"/>
      <c r="R45" s="98">
        <v>0</v>
      </c>
      <c r="S45" s="92">
        <v>0</v>
      </c>
      <c r="T45" s="92">
        <v>0</v>
      </c>
      <c r="U45" s="92">
        <v>0</v>
      </c>
      <c r="V45" s="92">
        <f t="shared" si="11"/>
      </c>
      <c r="W45" s="87"/>
      <c r="X45" s="99"/>
      <c r="Y45" s="88">
        <v>205.32221054688335</v>
      </c>
      <c r="Z45" s="88">
        <v>170.99070371300974</v>
      </c>
      <c r="AA45" s="88">
        <v>0</v>
      </c>
      <c r="AB45" s="88">
        <f t="shared" si="10"/>
      </c>
    </row>
    <row r="46" spans="1:28" s="89" customFormat="1" ht="11.25" customHeight="1">
      <c r="A46" s="83" t="s">
        <v>153</v>
      </c>
      <c r="B46" s="85"/>
      <c r="C46" s="85"/>
      <c r="D46" s="98">
        <v>2</v>
      </c>
      <c r="E46" s="92">
        <v>761.17824</v>
      </c>
      <c r="F46" s="92">
        <v>849.051</v>
      </c>
      <c r="G46" s="92">
        <v>866.141</v>
      </c>
      <c r="H46" s="92">
        <f t="shared" si="12"/>
        <v>102.01283550693655</v>
      </c>
      <c r="I46" s="87"/>
      <c r="J46" s="99"/>
      <c r="K46" s="88">
        <v>619.038</v>
      </c>
      <c r="L46" s="88">
        <v>1029.3357999999998</v>
      </c>
      <c r="M46" s="88">
        <v>0</v>
      </c>
      <c r="N46" s="87">
        <f t="shared" si="13"/>
      </c>
      <c r="O46" s="83" t="s">
        <v>211</v>
      </c>
      <c r="P46" s="85"/>
      <c r="Q46" s="85"/>
      <c r="R46" s="98">
        <v>0</v>
      </c>
      <c r="S46" s="92">
        <v>0</v>
      </c>
      <c r="T46" s="92">
        <v>0</v>
      </c>
      <c r="U46" s="92">
        <v>0</v>
      </c>
      <c r="V46" s="92">
        <f t="shared" si="11"/>
      </c>
      <c r="W46" s="87"/>
      <c r="X46" s="99">
        <v>2</v>
      </c>
      <c r="Y46" s="88">
        <v>364.64838999999995</v>
      </c>
      <c r="Z46" s="88">
        <v>363.02299999999997</v>
      </c>
      <c r="AA46" s="88">
        <v>362.02299999999997</v>
      </c>
      <c r="AB46" s="88">
        <f t="shared" si="10"/>
        <v>99.7245353600185</v>
      </c>
    </row>
    <row r="47" spans="1:28" s="89" customFormat="1" ht="11.25" customHeight="1">
      <c r="A47" s="83" t="s">
        <v>154</v>
      </c>
      <c r="B47" s="85"/>
      <c r="C47" s="85"/>
      <c r="D47" s="98"/>
      <c r="E47" s="92">
        <v>0.47147</v>
      </c>
      <c r="F47" s="92">
        <v>0.528</v>
      </c>
      <c r="G47" s="92">
        <v>0</v>
      </c>
      <c r="H47" s="92">
        <f t="shared" si="12"/>
      </c>
      <c r="I47" s="87"/>
      <c r="J47" s="99"/>
      <c r="K47" s="88">
        <v>1.2253</v>
      </c>
      <c r="L47" s="88">
        <v>1.456</v>
      </c>
      <c r="M47" s="88">
        <v>0</v>
      </c>
      <c r="N47" s="87">
        <f t="shared" si="13"/>
      </c>
      <c r="O47" s="83" t="s">
        <v>212</v>
      </c>
      <c r="P47" s="85"/>
      <c r="Q47" s="85"/>
      <c r="R47" s="98">
        <v>0</v>
      </c>
      <c r="S47" s="92">
        <v>0</v>
      </c>
      <c r="T47" s="92">
        <v>0</v>
      </c>
      <c r="U47" s="92">
        <v>0</v>
      </c>
      <c r="V47" s="92">
        <f t="shared" si="11"/>
      </c>
      <c r="W47" s="87"/>
      <c r="X47" s="99"/>
      <c r="Y47" s="88">
        <v>19.3</v>
      </c>
      <c r="Z47" s="88">
        <v>26.401</v>
      </c>
      <c r="AA47" s="88">
        <v>0</v>
      </c>
      <c r="AB47" s="88">
        <f t="shared" si="10"/>
      </c>
    </row>
    <row r="48" spans="1:28" s="89" customFormat="1" ht="11.25" customHeight="1">
      <c r="A48" s="83" t="s">
        <v>155</v>
      </c>
      <c r="B48" s="85"/>
      <c r="C48" s="85"/>
      <c r="D48" s="98">
        <v>2</v>
      </c>
      <c r="E48" s="92">
        <v>28.639</v>
      </c>
      <c r="F48" s="92">
        <v>41.9632</v>
      </c>
      <c r="G48" s="92">
        <v>41.556</v>
      </c>
      <c r="H48" s="92">
        <f t="shared" si="12"/>
        <v>99.02962595798222</v>
      </c>
      <c r="I48" s="87"/>
      <c r="J48" s="99"/>
      <c r="K48" s="88">
        <v>51.477799999999995</v>
      </c>
      <c r="L48" s="88">
        <v>107.675</v>
      </c>
      <c r="M48" s="88">
        <v>0</v>
      </c>
      <c r="N48" s="87">
        <f t="shared" si="13"/>
      </c>
      <c r="O48" s="83" t="s">
        <v>213</v>
      </c>
      <c r="P48" s="85"/>
      <c r="Q48" s="85"/>
      <c r="R48" s="98">
        <v>0</v>
      </c>
      <c r="S48" s="92">
        <v>0</v>
      </c>
      <c r="T48" s="92">
        <v>0</v>
      </c>
      <c r="U48" s="92">
        <v>0</v>
      </c>
      <c r="V48" s="92">
        <f t="shared" si="11"/>
      </c>
      <c r="W48" s="87"/>
      <c r="X48" s="99"/>
      <c r="Y48" s="88">
        <v>16.243000000000002</v>
      </c>
      <c r="Z48" s="88">
        <v>23.949539697851197</v>
      </c>
      <c r="AA48" s="88">
        <v>0</v>
      </c>
      <c r="AB48" s="88">
        <f t="shared" si="10"/>
      </c>
    </row>
    <row r="49" spans="1:28" s="89" customFormat="1" ht="11.25" customHeight="1">
      <c r="A49" s="83" t="s">
        <v>156</v>
      </c>
      <c r="B49" s="85"/>
      <c r="C49" s="85"/>
      <c r="D49" s="98"/>
      <c r="E49" s="92">
        <v>10.139</v>
      </c>
      <c r="F49" s="92">
        <v>9.668</v>
      </c>
      <c r="G49" s="92">
        <v>0</v>
      </c>
      <c r="H49" s="92">
        <f t="shared" si="12"/>
      </c>
      <c r="I49" s="87"/>
      <c r="J49" s="99"/>
      <c r="K49" s="88">
        <v>33.213119999999996</v>
      </c>
      <c r="L49" s="88">
        <v>31.964</v>
      </c>
      <c r="M49" s="88">
        <v>0</v>
      </c>
      <c r="N49" s="87">
        <f t="shared" si="13"/>
      </c>
      <c r="O49" s="83" t="s">
        <v>214</v>
      </c>
      <c r="P49" s="85"/>
      <c r="Q49" s="85"/>
      <c r="R49" s="98">
        <v>0</v>
      </c>
      <c r="S49" s="92">
        <v>0</v>
      </c>
      <c r="T49" s="92">
        <v>0</v>
      </c>
      <c r="U49" s="92">
        <v>0</v>
      </c>
      <c r="V49" s="92">
        <f t="shared" si="11"/>
      </c>
      <c r="W49" s="87"/>
      <c r="X49" s="99"/>
      <c r="Y49" s="88">
        <v>76.84720292083014</v>
      </c>
      <c r="Z49" s="88">
        <v>60.159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98"/>
      <c r="E50" s="92"/>
      <c r="F50" s="92"/>
      <c r="G50" s="92"/>
      <c r="H50" s="92"/>
      <c r="I50" s="87"/>
      <c r="J50" s="99"/>
      <c r="K50" s="88"/>
      <c r="L50" s="88"/>
      <c r="M50" s="88"/>
      <c r="N50" s="87"/>
      <c r="O50" s="83" t="s">
        <v>215</v>
      </c>
      <c r="P50" s="85"/>
      <c r="Q50" s="85"/>
      <c r="R50" s="98">
        <v>0</v>
      </c>
      <c r="S50" s="92">
        <v>0</v>
      </c>
      <c r="T50" s="92">
        <v>0</v>
      </c>
      <c r="U50" s="92">
        <v>0</v>
      </c>
      <c r="V50" s="92">
        <f t="shared" si="11"/>
      </c>
      <c r="W50" s="87"/>
      <c r="X50" s="99"/>
      <c r="Y50" s="88">
        <v>422.2</v>
      </c>
      <c r="Z50" s="88">
        <v>532.107</v>
      </c>
      <c r="AA50" s="88">
        <v>0</v>
      </c>
      <c r="AB50" s="88">
        <f t="shared" si="10"/>
      </c>
    </row>
    <row r="51" spans="1:28" s="89" customFormat="1" ht="11.25" customHeight="1">
      <c r="A51" s="83" t="s">
        <v>157</v>
      </c>
      <c r="B51" s="85"/>
      <c r="C51" s="85"/>
      <c r="D51" s="98"/>
      <c r="E51" s="92"/>
      <c r="F51" s="92"/>
      <c r="G51" s="92"/>
      <c r="H51" s="92"/>
      <c r="I51" s="87"/>
      <c r="J51" s="99"/>
      <c r="K51" s="88"/>
      <c r="L51" s="88"/>
      <c r="M51" s="88"/>
      <c r="N51" s="87"/>
      <c r="O51" s="83" t="s">
        <v>216</v>
      </c>
      <c r="P51" s="85"/>
      <c r="Q51" s="85"/>
      <c r="R51" s="98">
        <v>0</v>
      </c>
      <c r="S51" s="92">
        <v>0</v>
      </c>
      <c r="T51" s="92">
        <v>0</v>
      </c>
      <c r="U51" s="92">
        <v>0</v>
      </c>
      <c r="V51" s="92">
        <f t="shared" si="11"/>
      </c>
      <c r="W51" s="87"/>
      <c r="X51" s="99"/>
      <c r="Y51" s="88">
        <v>13.055003382658793</v>
      </c>
      <c r="Z51" s="88">
        <v>12.308349999999999</v>
      </c>
      <c r="AA51" s="88">
        <v>0</v>
      </c>
      <c r="AB51" s="88">
        <f t="shared" si="10"/>
      </c>
    </row>
    <row r="52" spans="1:28" s="89" customFormat="1" ht="11.25" customHeight="1">
      <c r="A52" s="83" t="s">
        <v>158</v>
      </c>
      <c r="B52" s="85"/>
      <c r="C52" s="85"/>
      <c r="D52" s="98"/>
      <c r="E52" s="92">
        <v>103.21828388090215</v>
      </c>
      <c r="F52" s="92">
        <v>107.02886629275088</v>
      </c>
      <c r="G52" s="92">
        <v>0</v>
      </c>
      <c r="H52" s="92">
        <f>IF(AND(F52&gt;0,G52&gt;0),G52*100/F52,"")</f>
      </c>
      <c r="I52" s="87"/>
      <c r="J52" s="99"/>
      <c r="K52" s="88">
        <v>3950.58619770905</v>
      </c>
      <c r="L52" s="88">
        <v>4387.277550663345</v>
      </c>
      <c r="M52" s="88">
        <v>0</v>
      </c>
      <c r="N52" s="87">
        <f>IF(AND(L52&gt;0,M52&gt;0),M52*100/L52,"")</f>
      </c>
      <c r="O52" s="83" t="s">
        <v>217</v>
      </c>
      <c r="P52" s="85"/>
      <c r="Q52" s="85"/>
      <c r="R52" s="98">
        <v>0</v>
      </c>
      <c r="S52" s="92">
        <v>0</v>
      </c>
      <c r="T52" s="92">
        <v>0</v>
      </c>
      <c r="U52" s="92">
        <v>0</v>
      </c>
      <c r="V52" s="92">
        <f t="shared" si="11"/>
      </c>
      <c r="W52" s="87"/>
      <c r="X52" s="99"/>
      <c r="Y52" s="88">
        <v>154.55300000000003</v>
      </c>
      <c r="Z52" s="88">
        <v>217.1886330245776</v>
      </c>
      <c r="AA52" s="88">
        <v>0</v>
      </c>
      <c r="AB52" s="88">
        <f t="shared" si="10"/>
      </c>
    </row>
    <row r="53" spans="1:28" s="89" customFormat="1" ht="11.25" customHeight="1">
      <c r="A53" s="83" t="s">
        <v>159</v>
      </c>
      <c r="B53" s="85"/>
      <c r="C53" s="85"/>
      <c r="D53" s="98"/>
      <c r="E53" s="92">
        <v>258.0659748837562</v>
      </c>
      <c r="F53" s="92">
        <v>249.18805567365408</v>
      </c>
      <c r="G53" s="92">
        <v>0</v>
      </c>
      <c r="H53" s="92">
        <f>IF(AND(F53&gt;0,G53&gt;0),G53*100/F53,"")</f>
      </c>
      <c r="I53" s="87"/>
      <c r="J53" s="99"/>
      <c r="K53" s="88">
        <v>10492.919573768346</v>
      </c>
      <c r="L53" s="88">
        <v>11241.615770029222</v>
      </c>
      <c r="M53" s="88">
        <v>0</v>
      </c>
      <c r="N53" s="87">
        <f>IF(AND(L53&gt;0,M53&gt;0),M53*100/L53,"")</f>
      </c>
      <c r="O53" s="83" t="s">
        <v>218</v>
      </c>
      <c r="P53" s="85"/>
      <c r="Q53" s="85"/>
      <c r="R53" s="98">
        <v>0</v>
      </c>
      <c r="S53" s="92">
        <v>0</v>
      </c>
      <c r="T53" s="92">
        <v>0</v>
      </c>
      <c r="U53" s="92">
        <v>0</v>
      </c>
      <c r="V53" s="92">
        <f t="shared" si="11"/>
      </c>
      <c r="W53" s="87"/>
      <c r="X53" s="99">
        <v>2</v>
      </c>
      <c r="Y53" s="88">
        <v>13.068</v>
      </c>
      <c r="Z53" s="88">
        <v>13.554</v>
      </c>
      <c r="AA53" s="88">
        <v>15.219000000000001</v>
      </c>
      <c r="AB53" s="88">
        <f t="shared" si="10"/>
        <v>112.28419654714476</v>
      </c>
    </row>
    <row r="54" spans="1:28" s="89" customFormat="1" ht="11.25" customHeight="1">
      <c r="A54" s="83" t="s">
        <v>160</v>
      </c>
      <c r="B54" s="85"/>
      <c r="C54" s="85"/>
      <c r="D54" s="98">
        <v>2</v>
      </c>
      <c r="E54" s="92">
        <v>86.79697</v>
      </c>
      <c r="F54" s="92">
        <v>97.245</v>
      </c>
      <c r="G54" s="92">
        <v>100.019</v>
      </c>
      <c r="H54" s="92">
        <f>IF(AND(F54&gt;0,G54&gt;0),G54*100/F54,"")</f>
        <v>102.85258882204742</v>
      </c>
      <c r="I54" s="87"/>
      <c r="J54" s="99"/>
      <c r="K54" s="88">
        <v>1011.8491500000001</v>
      </c>
      <c r="L54" s="88">
        <v>1386.1610000000003</v>
      </c>
      <c r="M54" s="88">
        <v>0</v>
      </c>
      <c r="N54" s="87">
        <f>IF(AND(L54&gt;0,M54&gt;0),M54*100/L54,"")</f>
      </c>
      <c r="O54" s="83" t="s">
        <v>219</v>
      </c>
      <c r="P54" s="85"/>
      <c r="Q54" s="85"/>
      <c r="R54" s="98">
        <v>0</v>
      </c>
      <c r="S54" s="92">
        <v>0</v>
      </c>
      <c r="T54" s="92">
        <v>0</v>
      </c>
      <c r="U54" s="92">
        <v>0</v>
      </c>
      <c r="V54" s="92">
        <f t="shared" si="11"/>
      </c>
      <c r="W54" s="87"/>
      <c r="X54" s="99"/>
      <c r="Y54" s="88">
        <v>215.12</v>
      </c>
      <c r="Z54" s="88">
        <v>148.95305</v>
      </c>
      <c r="AA54" s="88">
        <v>0</v>
      </c>
      <c r="AB54" s="88">
        <f t="shared" si="10"/>
      </c>
    </row>
    <row r="55" spans="1:28" s="89" customFormat="1" ht="11.25" customHeight="1">
      <c r="A55" s="83"/>
      <c r="B55" s="85"/>
      <c r="C55" s="85"/>
      <c r="D55" s="98"/>
      <c r="E55" s="92"/>
      <c r="F55" s="92"/>
      <c r="G55" s="92"/>
      <c r="H55" s="92"/>
      <c r="I55" s="87"/>
      <c r="J55" s="99"/>
      <c r="K55" s="88"/>
      <c r="L55" s="88"/>
      <c r="M55" s="88"/>
      <c r="N55" s="87"/>
      <c r="O55" s="83" t="s">
        <v>220</v>
      </c>
      <c r="P55" s="85"/>
      <c r="Q55" s="85"/>
      <c r="R55" s="98">
        <v>0</v>
      </c>
      <c r="S55" s="92">
        <v>0</v>
      </c>
      <c r="T55" s="92">
        <v>0</v>
      </c>
      <c r="U55" s="92">
        <v>0</v>
      </c>
      <c r="V55" s="92">
        <f t="shared" si="11"/>
      </c>
      <c r="W55" s="87"/>
      <c r="X55" s="99"/>
      <c r="Y55" s="88">
        <v>13.9</v>
      </c>
      <c r="Z55" s="88">
        <v>15.003</v>
      </c>
      <c r="AA55" s="88">
        <v>0</v>
      </c>
      <c r="AB55" s="88">
        <f t="shared" si="10"/>
      </c>
    </row>
    <row r="56" spans="1:28" s="89" customFormat="1" ht="11.25" customHeight="1">
      <c r="A56" s="83" t="s">
        <v>161</v>
      </c>
      <c r="B56" s="85"/>
      <c r="C56" s="85"/>
      <c r="D56" s="98"/>
      <c r="E56" s="92"/>
      <c r="F56" s="121"/>
      <c r="G56" s="92"/>
      <c r="H56" s="92"/>
      <c r="I56" s="87"/>
      <c r="J56" s="99"/>
      <c r="K56" s="88"/>
      <c r="L56" s="88"/>
      <c r="M56" s="88"/>
      <c r="N56" s="87"/>
      <c r="O56" s="83"/>
      <c r="P56" s="85"/>
      <c r="Q56" s="85"/>
      <c r="R56" s="98"/>
      <c r="S56" s="92"/>
      <c r="T56" s="92"/>
      <c r="U56" s="92"/>
      <c r="V56" s="92"/>
      <c r="W56" s="87"/>
      <c r="X56" s="99"/>
      <c r="Y56" s="88"/>
      <c r="Z56" s="88"/>
      <c r="AA56" s="88"/>
      <c r="AB56" s="88"/>
    </row>
    <row r="57" spans="1:28" s="89" customFormat="1" ht="11.25" customHeight="1">
      <c r="A57" s="83" t="s">
        <v>162</v>
      </c>
      <c r="B57" s="85"/>
      <c r="C57" s="85"/>
      <c r="D57" s="98"/>
      <c r="E57" s="92">
        <v>5.668781827575398</v>
      </c>
      <c r="F57" s="92">
        <v>5.6835405784469515</v>
      </c>
      <c r="G57" s="92">
        <v>0</v>
      </c>
      <c r="H57" s="92">
        <f aca="true" t="shared" si="14" ref="H57:H78">IF(AND(F57&gt;0,G57&gt;0),G57*100/F57,"")</f>
      </c>
      <c r="I57" s="87"/>
      <c r="J57" s="99"/>
      <c r="K57" s="88">
        <v>186.82395492701872</v>
      </c>
      <c r="L57" s="88">
        <v>182.1766252127052</v>
      </c>
      <c r="M57" s="88">
        <v>0</v>
      </c>
      <c r="N57" s="87">
        <f aca="true" t="shared" si="15" ref="N57:N78">IF(AND(L57&gt;0,M57&gt;0),M57*100/L57,"")</f>
      </c>
      <c r="O57" s="83" t="s">
        <v>221</v>
      </c>
      <c r="P57" s="85"/>
      <c r="Q57" s="85"/>
      <c r="R57" s="98"/>
      <c r="S57" s="92"/>
      <c r="T57" s="92"/>
      <c r="U57" s="92"/>
      <c r="V57" s="92"/>
      <c r="W57" s="87"/>
      <c r="X57" s="99"/>
      <c r="Y57" s="88"/>
      <c r="Z57" s="88"/>
      <c r="AA57" s="88"/>
      <c r="AB57" s="88"/>
    </row>
    <row r="58" spans="1:28" s="89" customFormat="1" ht="11.25" customHeight="1">
      <c r="A58" s="83" t="s">
        <v>163</v>
      </c>
      <c r="B58" s="85"/>
      <c r="C58" s="85"/>
      <c r="D58" s="98"/>
      <c r="E58" s="92">
        <v>10.735</v>
      </c>
      <c r="F58" s="92">
        <v>10.001</v>
      </c>
      <c r="G58" s="92">
        <v>0</v>
      </c>
      <c r="H58" s="92">
        <f t="shared" si="14"/>
      </c>
      <c r="I58" s="87"/>
      <c r="J58" s="99"/>
      <c r="K58" s="88">
        <v>45.39431</v>
      </c>
      <c r="L58" s="88">
        <v>36.67399999999999</v>
      </c>
      <c r="M58" s="88">
        <v>0</v>
      </c>
      <c r="N58" s="87">
        <f t="shared" si="15"/>
      </c>
      <c r="O58" s="83" t="s">
        <v>222</v>
      </c>
      <c r="P58" s="85"/>
      <c r="Q58" s="85"/>
      <c r="R58" s="98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99">
        <v>11</v>
      </c>
      <c r="Y58" s="88">
        <v>229.826809</v>
      </c>
      <c r="Z58" s="88">
        <v>261.60600000000005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164</v>
      </c>
      <c r="B59" s="85"/>
      <c r="C59" s="85"/>
      <c r="D59" s="98">
        <v>2</v>
      </c>
      <c r="E59" s="92">
        <v>32.47113639591395</v>
      </c>
      <c r="F59" s="92">
        <v>33.61873231123039</v>
      </c>
      <c r="G59" s="92">
        <v>33.476732311230386</v>
      </c>
      <c r="H59" s="92">
        <f t="shared" si="14"/>
        <v>99.5776164351308</v>
      </c>
      <c r="I59" s="87"/>
      <c r="J59" s="99"/>
      <c r="K59" s="88">
        <v>870.2004174372801</v>
      </c>
      <c r="L59" s="88">
        <v>908.6052896752059</v>
      </c>
      <c r="M59" s="88">
        <v>0</v>
      </c>
      <c r="N59" s="87">
        <f t="shared" si="15"/>
      </c>
      <c r="O59" s="83" t="s">
        <v>223</v>
      </c>
      <c r="P59" s="85"/>
      <c r="Q59" s="85"/>
      <c r="R59" s="98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99">
        <v>11</v>
      </c>
      <c r="Y59" s="88">
        <v>5073.206142435297</v>
      </c>
      <c r="Z59" s="88">
        <v>7077.008349917066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165</v>
      </c>
      <c r="B60" s="85"/>
      <c r="C60" s="85"/>
      <c r="D60" s="98"/>
      <c r="E60" s="92">
        <v>18.311</v>
      </c>
      <c r="F60" s="92">
        <v>18.73</v>
      </c>
      <c r="G60" s="92">
        <v>0</v>
      </c>
      <c r="H60" s="92">
        <f t="shared" si="14"/>
      </c>
      <c r="I60" s="87"/>
      <c r="J60" s="99"/>
      <c r="K60" s="88">
        <v>853.6070000000001</v>
      </c>
      <c r="L60" s="88">
        <v>888.622</v>
      </c>
      <c r="M60" s="88">
        <v>0</v>
      </c>
      <c r="N60" s="87">
        <f t="shared" si="15"/>
      </c>
      <c r="O60" s="83" t="s">
        <v>285</v>
      </c>
      <c r="P60" s="85"/>
      <c r="Q60" s="85"/>
      <c r="R60" s="98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99">
        <v>11</v>
      </c>
      <c r="Y60" s="88">
        <v>35777.998694867085</v>
      </c>
      <c r="Z60" s="88">
        <v>53321.3389409672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166</v>
      </c>
      <c r="B61" s="85"/>
      <c r="C61" s="85"/>
      <c r="D61" s="98"/>
      <c r="E61" s="92">
        <v>27.4958</v>
      </c>
      <c r="F61" s="92">
        <v>27.211</v>
      </c>
      <c r="G61" s="92">
        <v>0</v>
      </c>
      <c r="H61" s="92">
        <f t="shared" si="14"/>
      </c>
      <c r="I61" s="87"/>
      <c r="J61" s="99"/>
      <c r="K61" s="88">
        <v>870.8684999999999</v>
      </c>
      <c r="L61" s="88">
        <v>866.08</v>
      </c>
      <c r="M61" s="88">
        <v>0</v>
      </c>
      <c r="N61" s="87">
        <f t="shared" si="15"/>
      </c>
      <c r="O61" s="83" t="s">
        <v>224</v>
      </c>
      <c r="P61" s="85"/>
      <c r="Q61" s="85"/>
      <c r="R61" s="98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99">
        <v>11</v>
      </c>
      <c r="Y61" s="88">
        <v>0.7</v>
      </c>
      <c r="Z61" s="88">
        <v>0.503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167</v>
      </c>
      <c r="B62" s="85"/>
      <c r="C62" s="85"/>
      <c r="D62" s="98">
        <v>2</v>
      </c>
      <c r="E62" s="92">
        <v>10.421951920033553</v>
      </c>
      <c r="F62" s="92">
        <v>11.395</v>
      </c>
      <c r="G62" s="92">
        <v>11.149344664697685</v>
      </c>
      <c r="H62" s="92">
        <f t="shared" si="14"/>
        <v>97.84418310397267</v>
      </c>
      <c r="I62" s="87"/>
      <c r="J62" s="99">
        <v>2</v>
      </c>
      <c r="K62" s="88">
        <v>926.346251013428</v>
      </c>
      <c r="L62" s="88">
        <v>1079.48210370662</v>
      </c>
      <c r="M62" s="88">
        <v>1059.7589716633402</v>
      </c>
      <c r="N62" s="87">
        <f t="shared" si="15"/>
        <v>98.17290791801399</v>
      </c>
      <c r="O62" s="83"/>
      <c r="P62" s="85"/>
      <c r="Q62" s="85"/>
      <c r="R62" s="98"/>
      <c r="S62" s="92"/>
      <c r="T62" s="92"/>
      <c r="U62" s="92"/>
      <c r="V62" s="92"/>
      <c r="W62" s="87"/>
      <c r="X62" s="99"/>
      <c r="Y62" s="88"/>
      <c r="Z62" s="88"/>
      <c r="AA62" s="88"/>
      <c r="AB62" s="88"/>
    </row>
    <row r="63" spans="1:28" s="89" customFormat="1" ht="11.25" customHeight="1">
      <c r="A63" s="83" t="s">
        <v>168</v>
      </c>
      <c r="B63" s="85"/>
      <c r="C63" s="85"/>
      <c r="D63" s="98"/>
      <c r="E63" s="92">
        <v>32.246285743259655</v>
      </c>
      <c r="F63" s="92">
        <v>28.599</v>
      </c>
      <c r="G63" s="92">
        <v>0</v>
      </c>
      <c r="H63" s="92">
        <f t="shared" si="14"/>
      </c>
      <c r="I63" s="87"/>
      <c r="J63" s="99"/>
      <c r="K63" s="88">
        <v>2488.842881258259</v>
      </c>
      <c r="L63" s="88">
        <v>2071.3223593965513</v>
      </c>
      <c r="M63" s="88">
        <v>0</v>
      </c>
      <c r="N63" s="87">
        <f t="shared" si="15"/>
      </c>
      <c r="O63" s="83" t="s">
        <v>225</v>
      </c>
      <c r="P63" s="85"/>
      <c r="Q63" s="85"/>
      <c r="R63" s="98"/>
      <c r="S63" s="92"/>
      <c r="T63" s="92"/>
      <c r="U63" s="92"/>
      <c r="V63" s="92"/>
      <c r="W63" s="87"/>
      <c r="X63" s="99"/>
      <c r="Y63" s="88"/>
      <c r="Z63" s="88"/>
      <c r="AA63" s="88"/>
      <c r="AB63" s="88"/>
    </row>
    <row r="64" spans="1:28" s="89" customFormat="1" ht="11.25" customHeight="1">
      <c r="A64" s="83" t="s">
        <v>169</v>
      </c>
      <c r="B64" s="85"/>
      <c r="C64" s="85"/>
      <c r="D64" s="98"/>
      <c r="E64" s="92">
        <v>6.168176916204144</v>
      </c>
      <c r="F64" s="92">
        <v>5.309811482590925</v>
      </c>
      <c r="G64" s="92">
        <v>0</v>
      </c>
      <c r="H64" s="92">
        <f t="shared" si="14"/>
      </c>
      <c r="I64" s="87"/>
      <c r="J64" s="99"/>
      <c r="K64" s="88">
        <v>591.8087948958581</v>
      </c>
      <c r="L64" s="88">
        <v>532.7591971334431</v>
      </c>
      <c r="M64" s="88">
        <v>0</v>
      </c>
      <c r="N64" s="87">
        <f t="shared" si="15"/>
      </c>
      <c r="O64" s="83" t="s">
        <v>226</v>
      </c>
      <c r="P64" s="85"/>
      <c r="Q64" s="85"/>
      <c r="R64" s="98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99">
        <v>11</v>
      </c>
      <c r="Y64" s="88">
        <v>455.27990000000005</v>
      </c>
      <c r="Z64" s="88">
        <v>540.953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170</v>
      </c>
      <c r="B65" s="85"/>
      <c r="C65" s="85"/>
      <c r="D65" s="98"/>
      <c r="E65" s="92">
        <v>48.83641457949736</v>
      </c>
      <c r="F65" s="92">
        <v>45.30381148258705</v>
      </c>
      <c r="G65" s="92">
        <v>0</v>
      </c>
      <c r="H65" s="92">
        <f t="shared" si="14"/>
      </c>
      <c r="I65" s="87"/>
      <c r="J65" s="99"/>
      <c r="K65" s="88">
        <v>4006.9979271675447</v>
      </c>
      <c r="L65" s="88">
        <v>3683.563660236614</v>
      </c>
      <c r="M65" s="88">
        <v>0</v>
      </c>
      <c r="N65" s="87">
        <f t="shared" si="15"/>
      </c>
      <c r="O65" s="83" t="s">
        <v>227</v>
      </c>
      <c r="P65" s="85"/>
      <c r="Q65" s="85"/>
      <c r="R65" s="98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99">
        <v>2</v>
      </c>
      <c r="Y65" s="88">
        <v>3242.9008</v>
      </c>
      <c r="Z65" s="88">
        <v>7702.088165905797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171</v>
      </c>
      <c r="B66" s="85"/>
      <c r="C66" s="85"/>
      <c r="D66" s="98">
        <v>2</v>
      </c>
      <c r="E66" s="92">
        <v>22.662</v>
      </c>
      <c r="F66" s="92">
        <v>19.939</v>
      </c>
      <c r="G66" s="92">
        <v>21.9554</v>
      </c>
      <c r="H66" s="92">
        <f t="shared" si="14"/>
        <v>110.11284417473293</v>
      </c>
      <c r="I66" s="87"/>
      <c r="J66" s="99"/>
      <c r="K66" s="88">
        <v>1891.972</v>
      </c>
      <c r="L66" s="88">
        <v>1550.841</v>
      </c>
      <c r="M66" s="88">
        <v>0</v>
      </c>
      <c r="N66" s="87">
        <f t="shared" si="15"/>
      </c>
      <c r="O66" s="83" t="s">
        <v>228</v>
      </c>
      <c r="P66" s="85"/>
      <c r="Q66" s="85"/>
      <c r="R66" s="98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99">
        <v>2</v>
      </c>
      <c r="Y66" s="88">
        <v>611.977834</v>
      </c>
      <c r="Z66" s="88">
        <v>1605.4364506212987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172</v>
      </c>
      <c r="B67" s="85"/>
      <c r="C67" s="85"/>
      <c r="D67" s="98"/>
      <c r="E67" s="92">
        <v>18.05723002198981</v>
      </c>
      <c r="F67" s="92">
        <v>18.096108215373718</v>
      </c>
      <c r="G67" s="92">
        <v>0</v>
      </c>
      <c r="H67" s="92">
        <f t="shared" si="14"/>
      </c>
      <c r="I67" s="87"/>
      <c r="J67" s="99"/>
      <c r="K67" s="88">
        <v>1023.6923569977052</v>
      </c>
      <c r="L67" s="88">
        <v>999.6036992516574</v>
      </c>
      <c r="M67" s="88">
        <v>0</v>
      </c>
      <c r="N67" s="87">
        <f t="shared" si="15"/>
      </c>
    </row>
    <row r="68" spans="1:28" s="89" customFormat="1" ht="11.25" customHeight="1">
      <c r="A68" s="83" t="s">
        <v>173</v>
      </c>
      <c r="B68" s="85"/>
      <c r="C68" s="85"/>
      <c r="D68" s="98"/>
      <c r="E68" s="92">
        <v>2.253</v>
      </c>
      <c r="F68" s="92">
        <v>2.088</v>
      </c>
      <c r="G68" s="92">
        <v>0</v>
      </c>
      <c r="H68" s="92">
        <f t="shared" si="14"/>
      </c>
      <c r="I68" s="87"/>
      <c r="J68" s="99"/>
      <c r="K68" s="88">
        <v>75.635</v>
      </c>
      <c r="L68" s="88">
        <v>69.911</v>
      </c>
      <c r="M68" s="88">
        <v>0</v>
      </c>
      <c r="N68" s="87">
        <f t="shared" si="15"/>
      </c>
      <c r="O68" s="83"/>
      <c r="P68" s="85"/>
      <c r="Q68" s="85"/>
      <c r="R68" s="98"/>
      <c r="S68" s="92"/>
      <c r="T68" s="92"/>
      <c r="U68" s="92"/>
      <c r="V68" s="92"/>
      <c r="W68" s="87"/>
      <c r="X68" s="99"/>
      <c r="Y68" s="88"/>
      <c r="Z68" s="88"/>
      <c r="AA68" s="88"/>
      <c r="AB68" s="88"/>
    </row>
    <row r="69" spans="1:28" s="89" customFormat="1" ht="11.25" customHeight="1">
      <c r="A69" s="83" t="s">
        <v>174</v>
      </c>
      <c r="B69" s="85"/>
      <c r="C69" s="85"/>
      <c r="D69" s="98">
        <v>11</v>
      </c>
      <c r="E69" s="92">
        <v>7.629233416210765</v>
      </c>
      <c r="F69" s="92">
        <v>7.947</v>
      </c>
      <c r="G69" s="92">
        <v>7.7374876382923405</v>
      </c>
      <c r="H69" s="92">
        <f t="shared" si="14"/>
        <v>97.36362952425242</v>
      </c>
      <c r="I69" s="87"/>
      <c r="J69" s="99">
        <v>2</v>
      </c>
      <c r="K69" s="88">
        <v>289.8910484587394</v>
      </c>
      <c r="L69" s="88">
        <v>312.0952207740534</v>
      </c>
      <c r="M69" s="88">
        <v>309.94430875238373</v>
      </c>
      <c r="N69" s="87">
        <f t="shared" si="15"/>
        <v>99.3108154567907</v>
      </c>
      <c r="O69" s="66" t="s">
        <v>112</v>
      </c>
      <c r="P69" s="67"/>
      <c r="Q69" s="67"/>
      <c r="R69" s="67"/>
      <c r="S69" s="67"/>
      <c r="T69" s="67"/>
      <c r="U69" s="67"/>
      <c r="V69" s="67"/>
      <c r="W69" s="68"/>
      <c r="X69" s="68" t="s">
        <v>113</v>
      </c>
      <c r="Y69" s="68"/>
      <c r="Z69" s="68"/>
      <c r="AA69" s="68" t="s">
        <v>120</v>
      </c>
      <c r="AB69" s="68"/>
    </row>
    <row r="70" spans="1:28" s="89" customFormat="1" ht="11.25" customHeight="1" thickBot="1">
      <c r="A70" s="83" t="s">
        <v>175</v>
      </c>
      <c r="B70" s="85"/>
      <c r="C70" s="85"/>
      <c r="D70" s="98"/>
      <c r="E70" s="92">
        <v>16.001</v>
      </c>
      <c r="F70" s="92">
        <v>15.496</v>
      </c>
      <c r="G70" s="92">
        <v>0</v>
      </c>
      <c r="H70" s="92">
        <f t="shared" si="14"/>
      </c>
      <c r="I70" s="87"/>
      <c r="J70" s="99"/>
      <c r="K70" s="88">
        <v>204.62100000000004</v>
      </c>
      <c r="L70" s="88">
        <v>202.68200000000002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176</v>
      </c>
      <c r="B71" s="85"/>
      <c r="C71" s="85"/>
      <c r="D71" s="98"/>
      <c r="E71" s="92">
        <v>6.496</v>
      </c>
      <c r="F71" s="92">
        <v>6.10448254836824</v>
      </c>
      <c r="G71" s="92">
        <v>0</v>
      </c>
      <c r="H71" s="92">
        <f t="shared" si="14"/>
      </c>
      <c r="I71" s="87"/>
      <c r="J71" s="99"/>
      <c r="K71" s="88">
        <v>140.23635165505226</v>
      </c>
      <c r="L71" s="88">
        <v>138.13389966015615</v>
      </c>
      <c r="M71" s="88">
        <v>0</v>
      </c>
      <c r="N71" s="87">
        <f t="shared" si="15"/>
      </c>
      <c r="O71" s="69"/>
      <c r="P71" s="70"/>
      <c r="Q71" s="71"/>
      <c r="R71" s="137" t="s">
        <v>114</v>
      </c>
      <c r="S71" s="138"/>
      <c r="T71" s="138"/>
      <c r="U71" s="138"/>
      <c r="V71" s="139"/>
      <c r="W71" s="68"/>
      <c r="X71" s="137" t="s">
        <v>115</v>
      </c>
      <c r="Y71" s="138"/>
      <c r="Z71" s="138"/>
      <c r="AA71" s="138"/>
      <c r="AB71" s="139"/>
    </row>
    <row r="72" spans="1:28" s="89" customFormat="1" ht="11.25" customHeight="1">
      <c r="A72" s="83" t="s">
        <v>177</v>
      </c>
      <c r="B72" s="85"/>
      <c r="C72" s="85"/>
      <c r="D72" s="98">
        <v>1</v>
      </c>
      <c r="E72" s="92">
        <v>16.864153546901957</v>
      </c>
      <c r="F72" s="92">
        <v>18.817</v>
      </c>
      <c r="G72" s="92">
        <v>20.606938133542798</v>
      </c>
      <c r="H72" s="92">
        <f t="shared" si="14"/>
        <v>109.51234592944039</v>
      </c>
      <c r="I72" s="87"/>
      <c r="J72" s="99"/>
      <c r="K72" s="88">
        <v>151.93894160569718</v>
      </c>
      <c r="L72" s="88">
        <v>173.60197923361056</v>
      </c>
      <c r="M72" s="88">
        <v>0</v>
      </c>
      <c r="N72" s="87">
        <f t="shared" si="15"/>
      </c>
      <c r="O72" s="72" t="s">
        <v>116</v>
      </c>
      <c r="P72" s="73"/>
      <c r="Q72" s="71"/>
      <c r="R72" s="69"/>
      <c r="S72" s="74" t="s">
        <v>117</v>
      </c>
      <c r="T72" s="74" t="s">
        <v>117</v>
      </c>
      <c r="U72" s="74" t="s">
        <v>118</v>
      </c>
      <c r="V72" s="75">
        <f>U73</f>
        <v>2013</v>
      </c>
      <c r="W72" s="68"/>
      <c r="X72" s="69"/>
      <c r="Y72" s="74" t="s">
        <v>117</v>
      </c>
      <c r="Z72" s="74" t="s">
        <v>117</v>
      </c>
      <c r="AA72" s="74" t="s">
        <v>118</v>
      </c>
      <c r="AB72" s="75">
        <f>AA73</f>
        <v>2013</v>
      </c>
    </row>
    <row r="73" spans="1:28" s="89" customFormat="1" ht="11.25" customHeight="1" thickBot="1">
      <c r="A73" s="83" t="s">
        <v>178</v>
      </c>
      <c r="B73" s="85"/>
      <c r="C73" s="85"/>
      <c r="D73" s="98">
        <v>2</v>
      </c>
      <c r="E73" s="92">
        <v>3.375</v>
      </c>
      <c r="F73" s="92">
        <v>3.34</v>
      </c>
      <c r="G73" s="92">
        <v>3.725</v>
      </c>
      <c r="H73" s="92">
        <f t="shared" si="14"/>
        <v>111.52694610778444</v>
      </c>
      <c r="I73" s="87"/>
      <c r="J73" s="99"/>
      <c r="K73" s="88">
        <v>149.539742</v>
      </c>
      <c r="L73" s="88">
        <v>151.493</v>
      </c>
      <c r="M73" s="88">
        <v>0</v>
      </c>
      <c r="N73" s="87">
        <f t="shared" si="15"/>
      </c>
      <c r="O73" s="76"/>
      <c r="P73" s="77"/>
      <c r="Q73" s="78"/>
      <c r="R73" s="79" t="s">
        <v>119</v>
      </c>
      <c r="S73" s="80">
        <f>U73-2</f>
        <v>2011</v>
      </c>
      <c r="T73" s="80">
        <f>U73-1</f>
        <v>2012</v>
      </c>
      <c r="U73" s="80">
        <v>2013</v>
      </c>
      <c r="V73" s="81" t="str">
        <f>CONCATENATE(T73,"=100")</f>
        <v>2012=100</v>
      </c>
      <c r="W73" s="82"/>
      <c r="X73" s="79" t="s">
        <v>119</v>
      </c>
      <c r="Y73" s="80">
        <f>AA73-2</f>
        <v>2011</v>
      </c>
      <c r="Z73" s="80">
        <f>AA73-1</f>
        <v>2012</v>
      </c>
      <c r="AA73" s="80">
        <v>2013</v>
      </c>
      <c r="AB73" s="81" t="str">
        <f>CONCATENATE(Z73,"=100")</f>
        <v>2012=100</v>
      </c>
    </row>
    <row r="74" spans="1:28" s="89" customFormat="1" ht="11.25" customHeight="1">
      <c r="A74" s="83" t="s">
        <v>179</v>
      </c>
      <c r="B74" s="85"/>
      <c r="C74" s="85"/>
      <c r="D74" s="98">
        <v>2</v>
      </c>
      <c r="E74" s="92">
        <v>11.927</v>
      </c>
      <c r="F74" s="92">
        <v>11.63</v>
      </c>
      <c r="G74" s="92">
        <v>12.761</v>
      </c>
      <c r="H74" s="92">
        <f t="shared" si="14"/>
        <v>109.72484952708511</v>
      </c>
      <c r="I74" s="87"/>
      <c r="J74" s="99"/>
      <c r="K74" s="88">
        <v>672.310684</v>
      </c>
      <c r="L74" s="88">
        <v>695.7919999999999</v>
      </c>
      <c r="M74" s="88">
        <v>0</v>
      </c>
      <c r="N74" s="87">
        <f t="shared" si="15"/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180</v>
      </c>
      <c r="B75" s="85"/>
      <c r="C75" s="85"/>
      <c r="D75" s="98"/>
      <c r="E75" s="92">
        <v>7.4568424228961465</v>
      </c>
      <c r="F75" s="92">
        <v>7.100431611085038</v>
      </c>
      <c r="G75" s="92">
        <v>0</v>
      </c>
      <c r="H75" s="92">
        <f t="shared" si="14"/>
      </c>
      <c r="I75" s="87"/>
      <c r="J75" s="99"/>
      <c r="K75" s="88">
        <v>365.280126210693</v>
      </c>
      <c r="L75" s="88">
        <v>339.30325330044604</v>
      </c>
      <c r="M75" s="88">
        <v>0</v>
      </c>
      <c r="N75" s="87">
        <f t="shared" si="15"/>
      </c>
      <c r="O75" s="83" t="s">
        <v>149</v>
      </c>
      <c r="P75" s="83"/>
      <c r="Q75" s="83"/>
      <c r="R75" s="98"/>
      <c r="S75" s="85"/>
      <c r="T75" s="85"/>
      <c r="U75" s="85"/>
      <c r="V75" s="85">
        <f>IF(AND(T75&gt;0,U75&gt;0),U75*100/T75,"")</f>
      </c>
      <c r="W75" s="86"/>
      <c r="X75" s="99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181</v>
      </c>
      <c r="B76" s="85"/>
      <c r="C76" s="85"/>
      <c r="D76" s="98"/>
      <c r="E76" s="92">
        <v>22.758842422896144</v>
      </c>
      <c r="F76" s="92">
        <v>22.070431611085038</v>
      </c>
      <c r="G76" s="92">
        <v>0</v>
      </c>
      <c r="H76" s="92">
        <f t="shared" si="14"/>
      </c>
      <c r="I76" s="87"/>
      <c r="J76" s="99"/>
      <c r="K76" s="88">
        <v>1187.130552210693</v>
      </c>
      <c r="L76" s="88">
        <v>1186.588253300446</v>
      </c>
      <c r="M76" s="88">
        <v>0</v>
      </c>
      <c r="N76" s="87">
        <f t="shared" si="15"/>
      </c>
      <c r="O76" s="83" t="s">
        <v>151</v>
      </c>
      <c r="P76" s="85"/>
      <c r="Q76" s="85"/>
      <c r="R76" s="98">
        <v>2</v>
      </c>
      <c r="S76" s="92">
        <v>35.142</v>
      </c>
      <c r="T76" s="92">
        <v>31.298</v>
      </c>
      <c r="U76" s="92">
        <v>26.582</v>
      </c>
      <c r="V76" s="92">
        <f>IF(AND(T76&gt;0,U76&gt;0),U76*100/T76,"")</f>
        <v>84.93194453319703</v>
      </c>
      <c r="W76" s="87"/>
      <c r="X76" s="99">
        <v>2</v>
      </c>
      <c r="Y76" s="88">
        <v>3583.967</v>
      </c>
      <c r="Z76" s="88">
        <v>2958.1960000000004</v>
      </c>
      <c r="AA76" s="88">
        <v>2351.841</v>
      </c>
      <c r="AB76" s="88">
        <f>IF(AND(Z76&gt;0,AA76&gt;0),AA76*100/Z76,"")</f>
        <v>79.5025414137535</v>
      </c>
    </row>
    <row r="77" spans="1:28" s="89" customFormat="1" ht="11.25" customHeight="1">
      <c r="A77" s="83" t="s">
        <v>182</v>
      </c>
      <c r="B77" s="85"/>
      <c r="C77" s="85"/>
      <c r="D77" s="98"/>
      <c r="E77" s="92">
        <v>9.90961194728843</v>
      </c>
      <c r="F77" s="92">
        <v>9.975438224936001</v>
      </c>
      <c r="G77" s="92">
        <v>0</v>
      </c>
      <c r="H77" s="92">
        <f t="shared" si="14"/>
      </c>
      <c r="I77" s="87"/>
      <c r="J77" s="99"/>
      <c r="K77" s="88">
        <v>165.37854826331454</v>
      </c>
      <c r="L77" s="88">
        <v>173.4750153887957</v>
      </c>
      <c r="M77" s="88">
        <v>0</v>
      </c>
      <c r="N77" s="87">
        <f t="shared" si="15"/>
      </c>
      <c r="O77" s="83"/>
      <c r="P77" s="85"/>
      <c r="Q77" s="85"/>
      <c r="R77" s="98"/>
      <c r="S77" s="92"/>
      <c r="T77" s="92"/>
      <c r="U77" s="92"/>
      <c r="V77" s="92"/>
      <c r="W77" s="87"/>
      <c r="X77" s="99"/>
      <c r="Y77" s="88"/>
      <c r="Z77" s="88"/>
      <c r="AA77" s="88"/>
      <c r="AB77" s="88"/>
    </row>
    <row r="78" spans="1:28" s="89" customFormat="1" ht="11.25" customHeight="1">
      <c r="A78" s="83" t="s">
        <v>183</v>
      </c>
      <c r="B78" s="85"/>
      <c r="C78" s="85"/>
      <c r="D78" s="98">
        <v>1</v>
      </c>
      <c r="E78" s="92">
        <v>10.553715008407918</v>
      </c>
      <c r="F78" s="92">
        <v>9.692</v>
      </c>
      <c r="G78" s="92">
        <v>7.287461162797442</v>
      </c>
      <c r="H78" s="92">
        <f t="shared" si="14"/>
        <v>75.1904783615089</v>
      </c>
      <c r="I78" s="87"/>
      <c r="J78" s="99"/>
      <c r="K78" s="88">
        <v>73.94364883910225</v>
      </c>
      <c r="L78" s="88">
        <v>69.10752836585367</v>
      </c>
      <c r="M78" s="88">
        <v>0</v>
      </c>
      <c r="N78" s="87">
        <f t="shared" si="15"/>
      </c>
      <c r="O78" s="83" t="s">
        <v>161</v>
      </c>
      <c r="P78" s="85"/>
      <c r="Q78" s="85"/>
      <c r="R78" s="98"/>
      <c r="S78" s="92"/>
      <c r="T78" s="92"/>
      <c r="U78" s="92"/>
      <c r="V78" s="92"/>
      <c r="W78" s="87"/>
      <c r="X78" s="99"/>
      <c r="Y78" s="88"/>
      <c r="Z78" s="88"/>
      <c r="AA78" s="88"/>
      <c r="AB78" s="88"/>
    </row>
    <row r="79" spans="1:28" s="89" customFormat="1" ht="11.25" customHeight="1">
      <c r="A79" s="83"/>
      <c r="B79" s="85"/>
      <c r="C79" s="85"/>
      <c r="D79" s="98"/>
      <c r="E79" s="92"/>
      <c r="F79" s="92"/>
      <c r="G79" s="92"/>
      <c r="H79" s="92"/>
      <c r="I79" s="87"/>
      <c r="J79" s="99"/>
      <c r="K79" s="88"/>
      <c r="L79" s="88"/>
      <c r="M79" s="88"/>
      <c r="N79" s="87"/>
      <c r="O79" s="83" t="s">
        <v>175</v>
      </c>
      <c r="P79" s="85"/>
      <c r="Q79" s="85"/>
      <c r="R79" s="98">
        <v>1</v>
      </c>
      <c r="S79" s="92">
        <v>15.144</v>
      </c>
      <c r="T79" s="92">
        <v>16.001</v>
      </c>
      <c r="U79" s="92">
        <v>15.496</v>
      </c>
      <c r="V79" s="92">
        <f>IF(AND(T79&gt;0,U79&gt;0),U79*100/T79,"")</f>
        <v>96.84394725329668</v>
      </c>
      <c r="W79" s="87"/>
      <c r="X79" s="99">
        <v>2</v>
      </c>
      <c r="Y79" s="88">
        <v>182.12</v>
      </c>
      <c r="Z79" s="88">
        <v>204.62100000000004</v>
      </c>
      <c r="AA79" s="88">
        <v>202.68200000000002</v>
      </c>
      <c r="AB79" s="88">
        <f>IF(AND(Z79&gt;0,AA79&gt;0),AA79*100/Z79,"")</f>
        <v>99.05239442676948</v>
      </c>
    </row>
    <row r="80" spans="2:28" s="89" customFormat="1" ht="11.25" customHeight="1">
      <c r="B80" s="85"/>
      <c r="C80" s="85"/>
      <c r="D80" s="96"/>
      <c r="E80" s="92"/>
      <c r="F80" s="92"/>
      <c r="G80" s="92"/>
      <c r="H80" s="92"/>
      <c r="I80" s="87"/>
      <c r="J80" s="97"/>
      <c r="K80" s="88"/>
      <c r="L80" s="88"/>
      <c r="M80" s="88"/>
      <c r="N80" s="88"/>
      <c r="O80" s="83" t="s">
        <v>187</v>
      </c>
      <c r="P80" s="85"/>
      <c r="Q80" s="85"/>
      <c r="R80" s="98">
        <v>2</v>
      </c>
      <c r="S80" s="92">
        <v>24.445</v>
      </c>
      <c r="T80" s="92">
        <v>22.567</v>
      </c>
      <c r="U80" s="92">
        <v>24.054</v>
      </c>
      <c r="V80" s="92">
        <f>IF(AND(T80&gt;0,U80&gt;0),U80*100/T80,"")</f>
        <v>106.58926751451233</v>
      </c>
      <c r="W80" s="87"/>
      <c r="X80" s="99">
        <v>1</v>
      </c>
      <c r="Y80" s="88">
        <v>366.48300000000006</v>
      </c>
      <c r="Z80" s="88">
        <v>349.8695</v>
      </c>
      <c r="AA80" s="88">
        <v>404.418</v>
      </c>
      <c r="AB80" s="88">
        <f>IF(AND(Z80&gt;0,AA80&gt;0),AA80*100/Z80,"")</f>
        <v>115.59109896690052</v>
      </c>
    </row>
    <row r="81" spans="1:28" s="89" customFormat="1" ht="11.25" customHeight="1">
      <c r="A81" s="83"/>
      <c r="B81" s="83"/>
      <c r="C81" s="83"/>
      <c r="D81" s="90"/>
      <c r="E81" s="92"/>
      <c r="F81" s="92"/>
      <c r="G81" s="92"/>
      <c r="H81" s="92"/>
      <c r="I81" s="86"/>
      <c r="J81" s="91"/>
      <c r="K81" s="88"/>
      <c r="L81" s="88"/>
      <c r="M81" s="88"/>
      <c r="N81" s="88"/>
      <c r="O81" s="83"/>
      <c r="P81" s="85"/>
      <c r="Q81" s="85"/>
      <c r="R81" s="98"/>
      <c r="S81" s="92"/>
      <c r="T81" s="92"/>
      <c r="U81" s="92"/>
      <c r="V81" s="92"/>
      <c r="W81" s="87"/>
      <c r="X81" s="99"/>
      <c r="Y81" s="88"/>
      <c r="Z81" s="88"/>
      <c r="AA81" s="88"/>
      <c r="AB81" s="88"/>
    </row>
    <row r="82" spans="4:28" s="89" customFormat="1" ht="11.25" customHeight="1">
      <c r="D82" s="91"/>
      <c r="E82" s="88"/>
      <c r="F82" s="88"/>
      <c r="G82" s="88"/>
      <c r="H82" s="88"/>
      <c r="I82" s="86"/>
      <c r="J82" s="91"/>
      <c r="K82" s="88"/>
      <c r="L82" s="88"/>
      <c r="M82" s="88"/>
      <c r="N82" s="88"/>
      <c r="O82" s="83" t="s">
        <v>196</v>
      </c>
      <c r="P82" s="85"/>
      <c r="Q82" s="85"/>
      <c r="R82" s="98"/>
      <c r="S82" s="92"/>
      <c r="T82" s="92"/>
      <c r="U82" s="92"/>
      <c r="V82" s="92"/>
      <c r="W82" s="87"/>
      <c r="X82" s="99"/>
      <c r="Y82" s="88"/>
      <c r="Z82" s="88"/>
      <c r="AA82" s="88"/>
      <c r="AB82" s="88"/>
    </row>
    <row r="83" spans="4:28" s="89" customFormat="1" ht="11.25" customHeight="1">
      <c r="D83" s="91"/>
      <c r="E83" s="88"/>
      <c r="F83" s="88"/>
      <c r="G83" s="88"/>
      <c r="H83" s="88"/>
      <c r="I83" s="86"/>
      <c r="J83" s="91"/>
      <c r="K83" s="88"/>
      <c r="L83" s="88"/>
      <c r="M83" s="88"/>
      <c r="N83" s="88"/>
      <c r="O83" s="83" t="s">
        <v>197</v>
      </c>
      <c r="P83" s="85"/>
      <c r="Q83" s="85"/>
      <c r="R83" s="98">
        <v>0</v>
      </c>
      <c r="S83" s="92">
        <v>0</v>
      </c>
      <c r="T83" s="92">
        <v>0</v>
      </c>
      <c r="U83" s="92">
        <v>0</v>
      </c>
      <c r="V83" s="92">
        <f>IF(AND(T83&gt;0,U83&gt;0),U83*100/T83,"")</f>
      </c>
      <c r="W83" s="87"/>
      <c r="X83" s="99">
        <v>2</v>
      </c>
      <c r="Y83" s="88">
        <v>2818.888</v>
      </c>
      <c r="Z83" s="88">
        <v>2929.8917500000002</v>
      </c>
      <c r="AA83" s="88">
        <v>3681.831228436382</v>
      </c>
      <c r="AB83" s="88">
        <f>IF(AND(Z83&gt;0,AA83&gt;0),AA83*100/Z83,"")</f>
        <v>125.66441160962283</v>
      </c>
    </row>
    <row r="84" spans="4:28" s="89" customFormat="1" ht="11.25" customHeight="1">
      <c r="D84" s="91"/>
      <c r="E84" s="88"/>
      <c r="F84" s="88"/>
      <c r="G84" s="88"/>
      <c r="H84" s="88"/>
      <c r="I84" s="86"/>
      <c r="J84" s="91"/>
      <c r="K84" s="88"/>
      <c r="L84" s="88"/>
      <c r="M84" s="88"/>
      <c r="N84" s="88"/>
      <c r="O84" s="83" t="s">
        <v>198</v>
      </c>
      <c r="P84" s="85"/>
      <c r="Q84" s="85"/>
      <c r="R84" s="98">
        <v>0</v>
      </c>
      <c r="S84" s="92">
        <v>0</v>
      </c>
      <c r="T84" s="92">
        <v>0</v>
      </c>
      <c r="U84" s="92">
        <v>0</v>
      </c>
      <c r="V84" s="92">
        <f>IF(AND(T84&gt;0,U84&gt;0),U84*100/T84,"")</f>
      </c>
      <c r="W84" s="87"/>
      <c r="X84" s="99">
        <v>2</v>
      </c>
      <c r="Y84" s="88">
        <v>736.198</v>
      </c>
      <c r="Z84" s="88">
        <v>666.6578249999999</v>
      </c>
      <c r="AA84" s="88">
        <v>767.1805180812463</v>
      </c>
      <c r="AB84" s="88">
        <f>IF(AND(Z84&gt;0,AA84&gt;0),AA84*100/Z84,"")</f>
        <v>115.07860394217174</v>
      </c>
    </row>
    <row r="85" spans="4:28" s="89" customFormat="1" ht="11.25" customHeight="1">
      <c r="D85" s="91"/>
      <c r="E85" s="88"/>
      <c r="F85" s="88"/>
      <c r="G85" s="88"/>
      <c r="H85" s="88"/>
      <c r="I85" s="86"/>
      <c r="J85" s="91"/>
      <c r="K85" s="88"/>
      <c r="L85" s="88"/>
      <c r="M85" s="88"/>
      <c r="N85" s="88"/>
      <c r="O85" s="83" t="s">
        <v>199</v>
      </c>
      <c r="P85" s="85"/>
      <c r="Q85" s="85"/>
      <c r="R85" s="98">
        <v>0</v>
      </c>
      <c r="S85" s="92">
        <v>0</v>
      </c>
      <c r="T85" s="92">
        <v>0</v>
      </c>
      <c r="U85" s="92">
        <v>0</v>
      </c>
      <c r="V85" s="92">
        <f>IF(AND(T85&gt;0,U85&gt;0),U85*100/T85,"")</f>
      </c>
      <c r="W85" s="87"/>
      <c r="X85" s="99">
        <v>2</v>
      </c>
      <c r="Y85" s="88">
        <v>48.230999999999995</v>
      </c>
      <c r="Z85" s="88">
        <v>57.481</v>
      </c>
      <c r="AA85" s="88">
        <v>62.69599999999999</v>
      </c>
      <c r="AB85" s="88">
        <f>IF(AND(Z85&gt;0,AA85&gt;0),AA85*100/Z85,"")</f>
        <v>109.07256310780953</v>
      </c>
    </row>
    <row r="86" spans="4:28" s="89" customFormat="1" ht="11.25" customHeight="1">
      <c r="D86" s="91"/>
      <c r="E86" s="88"/>
      <c r="F86" s="88"/>
      <c r="G86" s="88"/>
      <c r="H86" s="88"/>
      <c r="I86" s="86"/>
      <c r="J86" s="91"/>
      <c r="K86" s="88"/>
      <c r="L86" s="88"/>
      <c r="M86" s="88"/>
      <c r="N86" s="88"/>
      <c r="O86" s="83"/>
      <c r="P86" s="85"/>
      <c r="Q86" s="85"/>
      <c r="R86" s="98"/>
      <c r="S86" s="92"/>
      <c r="T86" s="92"/>
      <c r="U86" s="92"/>
      <c r="V86" s="92"/>
      <c r="W86" s="87"/>
      <c r="X86" s="99"/>
      <c r="Y86" s="88"/>
      <c r="Z86" s="88"/>
      <c r="AA86" s="88"/>
      <c r="AB86" s="88"/>
    </row>
    <row r="87" spans="4:28" s="89" customFormat="1" ht="11.25" customHeight="1">
      <c r="D87" s="91"/>
      <c r="E87" s="88"/>
      <c r="F87" s="88"/>
      <c r="G87" s="88"/>
      <c r="H87" s="88"/>
      <c r="I87" s="86"/>
      <c r="J87" s="91"/>
      <c r="K87" s="88"/>
      <c r="L87" s="88"/>
      <c r="M87" s="88"/>
      <c r="N87" s="88"/>
      <c r="O87" s="83" t="s">
        <v>225</v>
      </c>
      <c r="P87" s="85"/>
      <c r="Q87" s="85"/>
      <c r="R87" s="98"/>
      <c r="S87" s="92"/>
      <c r="T87" s="92"/>
      <c r="U87" s="92"/>
      <c r="V87" s="92"/>
      <c r="W87" s="87"/>
      <c r="X87" s="99"/>
      <c r="Y87" s="88"/>
      <c r="Z87" s="88"/>
      <c r="AA87" s="88"/>
      <c r="AB87" s="88"/>
    </row>
    <row r="88" spans="4:28" s="89" customFormat="1" ht="11.25" customHeight="1">
      <c r="D88" s="91"/>
      <c r="E88" s="88"/>
      <c r="F88" s="88"/>
      <c r="G88" s="88"/>
      <c r="H88" s="88">
        <f aca="true" t="shared" si="16" ref="H88:H97">IF(AND(F88&gt;0,G88&gt;0),G88*100/F88,"")</f>
      </c>
      <c r="I88" s="86"/>
      <c r="J88" s="91"/>
      <c r="K88" s="88"/>
      <c r="L88" s="88"/>
      <c r="M88" s="88"/>
      <c r="N88" s="88">
        <f aca="true" t="shared" si="17" ref="N88:N97">IF(AND(L88&gt;0,M88&gt;0),M88*100/L88,"")</f>
      </c>
      <c r="O88" s="83" t="s">
        <v>227</v>
      </c>
      <c r="P88" s="85"/>
      <c r="Q88" s="85"/>
      <c r="R88" s="98">
        <v>0</v>
      </c>
      <c r="S88" s="92">
        <v>0</v>
      </c>
      <c r="T88" s="92">
        <v>0</v>
      </c>
      <c r="U88" s="92">
        <v>0</v>
      </c>
      <c r="V88" s="92">
        <f>IF(AND(T88&gt;0,U88&gt;0),U88*100/T88,"")</f>
      </c>
      <c r="W88" s="87"/>
      <c r="X88" s="99">
        <v>2</v>
      </c>
      <c r="Y88" s="88">
        <v>7318.102000000001</v>
      </c>
      <c r="Z88" s="88">
        <v>3242.9008</v>
      </c>
      <c r="AA88" s="88">
        <v>7702.088165905797</v>
      </c>
      <c r="AB88" s="88">
        <f>IF(AND(Z88&gt;0,AA88&gt;0),AA88*100/Z88,"")</f>
        <v>237.50612926259714</v>
      </c>
    </row>
    <row r="89" spans="1:28" s="89" customFormat="1" ht="11.25" customHeight="1">
      <c r="A89" s="93"/>
      <c r="D89" s="91"/>
      <c r="E89" s="88"/>
      <c r="F89" s="88"/>
      <c r="G89" s="88"/>
      <c r="H89" s="88">
        <f t="shared" si="16"/>
      </c>
      <c r="I89" s="86"/>
      <c r="J89" s="91"/>
      <c r="K89" s="88"/>
      <c r="L89" s="88"/>
      <c r="M89" s="88"/>
      <c r="N89" s="88">
        <f t="shared" si="17"/>
      </c>
      <c r="O89" s="83" t="s">
        <v>228</v>
      </c>
      <c r="P89" s="85"/>
      <c r="Q89" s="85"/>
      <c r="R89" s="98">
        <v>0</v>
      </c>
      <c r="S89" s="92">
        <v>0</v>
      </c>
      <c r="T89" s="92">
        <v>0</v>
      </c>
      <c r="U89" s="92">
        <v>0</v>
      </c>
      <c r="V89" s="92">
        <f>IF(AND(T89&gt;0,U89&gt;0),U89*100/T89,"")</f>
      </c>
      <c r="W89" s="87"/>
      <c r="X89" s="99">
        <v>2</v>
      </c>
      <c r="Y89" s="88">
        <v>1567.5230000000004</v>
      </c>
      <c r="Z89" s="88">
        <v>611.977834</v>
      </c>
      <c r="AA89" s="88">
        <v>1605.4364506212987</v>
      </c>
      <c r="AB89" s="88">
        <f>IF(AND(Z89&gt;0,AA89&gt;0),AA89*100/Z89,"")</f>
        <v>262.3357189471831</v>
      </c>
    </row>
    <row r="90" spans="4:14" s="89" customFormat="1" ht="11.25" customHeight="1">
      <c r="D90" s="91"/>
      <c r="E90" s="88"/>
      <c r="F90" s="88"/>
      <c r="G90" s="88"/>
      <c r="H90" s="88">
        <f t="shared" si="16"/>
      </c>
      <c r="I90" s="86"/>
      <c r="J90" s="91"/>
      <c r="K90" s="88"/>
      <c r="L90" s="88"/>
      <c r="M90" s="88"/>
      <c r="N90" s="88">
        <f t="shared" si="17"/>
      </c>
    </row>
    <row r="91" spans="4:14" s="89" customFormat="1" ht="11.25" customHeight="1">
      <c r="D91" s="91"/>
      <c r="E91" s="88"/>
      <c r="F91" s="88"/>
      <c r="G91" s="88"/>
      <c r="H91" s="88">
        <f t="shared" si="16"/>
      </c>
      <c r="I91" s="86"/>
      <c r="J91" s="91"/>
      <c r="K91" s="88"/>
      <c r="L91" s="88"/>
      <c r="M91" s="88"/>
      <c r="N91" s="88">
        <f t="shared" si="17"/>
      </c>
    </row>
    <row r="92" spans="4:14" s="89" customFormat="1" ht="12" customHeight="1">
      <c r="D92" s="91"/>
      <c r="E92" s="88"/>
      <c r="F92" s="88"/>
      <c r="G92" s="88"/>
      <c r="H92" s="88">
        <f t="shared" si="16"/>
      </c>
      <c r="I92" s="86"/>
      <c r="J92" s="91"/>
      <c r="K92" s="88"/>
      <c r="L92" s="88"/>
      <c r="M92" s="88"/>
      <c r="N92" s="88">
        <f t="shared" si="17"/>
      </c>
    </row>
    <row r="93" spans="1:28" s="68" customFormat="1" ht="12.75">
      <c r="A93" s="89"/>
      <c r="B93" s="89"/>
      <c r="C93" s="89"/>
      <c r="D93" s="91"/>
      <c r="E93" s="88"/>
      <c r="F93" s="88"/>
      <c r="G93" s="88"/>
      <c r="H93" s="88">
        <f t="shared" si="16"/>
      </c>
      <c r="I93" s="86"/>
      <c r="J93" s="91"/>
      <c r="K93" s="88"/>
      <c r="L93" s="88"/>
      <c r="M93" s="88"/>
      <c r="N93" s="88">
        <f t="shared" si="17"/>
      </c>
      <c r="O93" s="93" t="s">
        <v>286</v>
      </c>
      <c r="P93" s="83"/>
      <c r="Q93" s="83"/>
      <c r="R93" s="90"/>
      <c r="S93" s="92"/>
      <c r="T93" s="122"/>
      <c r="U93" s="89"/>
      <c r="V93" s="89"/>
      <c r="W93" s="89"/>
      <c r="X93" s="89"/>
      <c r="Y93"/>
      <c r="Z93"/>
      <c r="AA93"/>
      <c r="AB93"/>
    </row>
    <row r="94" spans="1:28" s="95" customFormat="1" ht="11.25" customHeight="1">
      <c r="A94" s="89"/>
      <c r="B94" s="89"/>
      <c r="C94" s="89"/>
      <c r="D94" s="91"/>
      <c r="E94" s="88"/>
      <c r="F94" s="88"/>
      <c r="G94" s="88"/>
      <c r="H94" s="88">
        <f t="shared" si="16"/>
      </c>
      <c r="I94" s="86"/>
      <c r="J94" s="91"/>
      <c r="K94" s="88"/>
      <c r="L94" s="88"/>
      <c r="M94" s="88"/>
      <c r="N94" s="88">
        <f t="shared" si="17"/>
      </c>
      <c r="O94" s="140" t="s">
        <v>287</v>
      </c>
      <c r="P94" s="141"/>
      <c r="Q94" s="141"/>
      <c r="R94" s="141"/>
      <c r="S94" s="141"/>
      <c r="T94" s="92"/>
      <c r="U94" s="89"/>
      <c r="V94" s="89"/>
      <c r="W94" s="89"/>
      <c r="X94" s="89"/>
      <c r="Y94"/>
      <c r="Z94"/>
      <c r="AA94"/>
      <c r="AB94"/>
    </row>
    <row r="95" spans="1:28" s="95" customFormat="1" ht="12.75">
      <c r="A95" s="89"/>
      <c r="B95" s="89"/>
      <c r="C95" s="89"/>
      <c r="D95" s="91"/>
      <c r="E95" s="88"/>
      <c r="F95" s="88"/>
      <c r="G95" s="88"/>
      <c r="H95" s="88">
        <f t="shared" si="16"/>
      </c>
      <c r="I95" s="86"/>
      <c r="J95" s="91"/>
      <c r="K95" s="88"/>
      <c r="L95" s="88"/>
      <c r="M95" s="88"/>
      <c r="N95" s="88">
        <f t="shared" si="17"/>
      </c>
      <c r="O95" s="142" t="s">
        <v>288</v>
      </c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</row>
    <row r="96" spans="1:28" s="95" customFormat="1" ht="12.75">
      <c r="A96" s="89"/>
      <c r="B96" s="89"/>
      <c r="C96" s="89"/>
      <c r="D96" s="91"/>
      <c r="E96" s="88"/>
      <c r="F96" s="88"/>
      <c r="G96" s="88"/>
      <c r="H96" s="88">
        <f t="shared" si="16"/>
      </c>
      <c r="I96" s="86"/>
      <c r="J96" s="91"/>
      <c r="K96" s="88"/>
      <c r="L96" s="88"/>
      <c r="M96" s="88"/>
      <c r="N96" s="88">
        <f t="shared" si="17"/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95" customFormat="1" ht="12.75">
      <c r="A97" s="89"/>
      <c r="B97" s="89"/>
      <c r="C97" s="89"/>
      <c r="D97" s="91"/>
      <c r="E97" s="88"/>
      <c r="F97" s="88"/>
      <c r="G97" s="88"/>
      <c r="H97" s="88">
        <f t="shared" si="16"/>
      </c>
      <c r="I97" s="86"/>
      <c r="J97" s="91"/>
      <c r="K97" s="88"/>
      <c r="L97" s="88"/>
      <c r="M97" s="88"/>
      <c r="N97" s="88">
        <f t="shared" si="17"/>
      </c>
      <c r="O97" s="134" t="s">
        <v>289</v>
      </c>
      <c r="P97" s="135"/>
      <c r="Q97" s="135"/>
      <c r="R97" s="135"/>
      <c r="S97" s="135"/>
      <c r="T97" s="135"/>
      <c r="U97" s="135"/>
      <c r="V97" s="135"/>
      <c r="W97" s="135"/>
      <c r="X97" s="136"/>
      <c r="Y97" s="136"/>
      <c r="Z97" s="136"/>
      <c r="AA97" s="136"/>
      <c r="AB97" s="136"/>
    </row>
    <row r="98" spans="1:28" s="95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3"/>
      <c r="P98" s="83"/>
      <c r="Q98" s="83"/>
      <c r="R98" s="84"/>
      <c r="S98" s="85"/>
      <c r="T98" s="85"/>
      <c r="U98" s="85"/>
      <c r="V98" s="85">
        <f>IF(AND(T98&gt;0,U98&gt;0),U98*100/T98,"")</f>
      </c>
      <c r="W98" s="86"/>
      <c r="X98" s="86"/>
      <c r="Y98" s="87"/>
      <c r="Z98" s="87"/>
      <c r="AA98" s="87"/>
      <c r="AB98" s="88">
        <f>IF(AND(Z98&gt;0,AA98&gt;0),AA98*100/Z98,"")</f>
      </c>
    </row>
    <row r="99" spans="1:28" ht="12.75">
      <c r="A99" s="89"/>
      <c r="B99" s="89"/>
      <c r="C99" s="89"/>
      <c r="D99" s="86"/>
      <c r="E99" s="87"/>
      <c r="F99" s="87"/>
      <c r="G99" s="87"/>
      <c r="H99" s="87"/>
      <c r="I99" s="86"/>
      <c r="J99" s="86"/>
      <c r="K99" s="86"/>
      <c r="L99" s="86"/>
      <c r="M99" s="86"/>
      <c r="N99" s="86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93"/>
      <c r="B100" s="89"/>
      <c r="C100" s="89"/>
      <c r="D100" s="86"/>
      <c r="E100" s="87"/>
      <c r="F100" s="87"/>
      <c r="G100" s="87"/>
      <c r="H100" s="87"/>
      <c r="I100" s="86"/>
      <c r="J100" s="86"/>
      <c r="K100" s="86"/>
      <c r="L100" s="86"/>
      <c r="M100" s="86"/>
      <c r="N100" s="8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93"/>
      <c r="B101" s="89"/>
      <c r="C101" s="89"/>
      <c r="D101" s="86"/>
      <c r="E101" s="87"/>
      <c r="F101" s="87"/>
      <c r="G101" s="87"/>
      <c r="H101" s="87"/>
      <c r="I101" s="86"/>
      <c r="J101" s="86"/>
      <c r="K101" s="86"/>
      <c r="L101" s="86"/>
      <c r="M101" s="86"/>
      <c r="N101" s="8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>
      <c r="A102" s="93"/>
      <c r="B102" s="89"/>
      <c r="C102" s="89"/>
      <c r="D102" s="86"/>
      <c r="E102" s="87"/>
      <c r="F102" s="87"/>
      <c r="G102" s="87"/>
      <c r="H102" s="87"/>
      <c r="I102" s="86"/>
      <c r="J102" s="86"/>
      <c r="K102" s="86"/>
      <c r="L102" s="86"/>
      <c r="M102" s="86"/>
      <c r="N102" s="8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2.75">
      <c r="A103" s="93"/>
      <c r="B103" s="89"/>
      <c r="C103" s="89"/>
      <c r="D103" s="86"/>
      <c r="E103" s="87"/>
      <c r="F103" s="87"/>
      <c r="G103" s="87"/>
      <c r="H103" s="87"/>
      <c r="I103" s="86"/>
      <c r="J103" s="86"/>
      <c r="K103" s="86"/>
      <c r="L103" s="86"/>
      <c r="M103" s="86"/>
      <c r="N103" s="8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4:28" ht="12.75">
      <c r="N104" s="8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4:28" ht="12.75">
      <c r="N105" s="68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4:28" ht="12.75">
      <c r="N106" s="94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4:28" ht="12.75">
      <c r="N107" s="94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4:28" ht="12.75">
      <c r="N108" s="94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4:28" ht="12.75">
      <c r="N109" s="94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4:28" ht="12.75">
      <c r="N110" s="94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4:28" ht="12.75">
      <c r="N111" s="94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4:28" ht="12.75">
      <c r="N112" s="94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4:28" ht="12.75">
      <c r="N113" s="94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4:28" ht="12.75">
      <c r="N114" s="9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4:28" ht="12.75">
      <c r="N115" s="94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4:28" ht="12.75">
      <c r="N116" s="94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4:28" ht="12.75">
      <c r="N117" s="94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4:28" ht="12.75">
      <c r="N118" s="94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4:28" ht="12.75">
      <c r="N119" s="94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>
      <c r="A120"/>
      <c r="B120"/>
      <c r="C120"/>
      <c r="D120"/>
      <c r="N120" s="94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ht="12.75">
      <c r="A121"/>
      <c r="B121"/>
      <c r="C121"/>
      <c r="D121"/>
      <c r="N121" s="94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ht="12.75">
      <c r="A122"/>
      <c r="B122"/>
      <c r="C122"/>
      <c r="D122"/>
      <c r="N122" s="94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>
      <c r="A123"/>
      <c r="B123"/>
      <c r="C123"/>
      <c r="D123"/>
      <c r="N123" s="94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ht="12.75">
      <c r="A124"/>
      <c r="B124"/>
      <c r="C124"/>
      <c r="D124"/>
      <c r="N124" s="9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ht="12.75">
      <c r="A125"/>
      <c r="B125"/>
      <c r="C125"/>
      <c r="D125"/>
      <c r="N125" s="94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>
      <c r="A126"/>
      <c r="B126"/>
      <c r="C126"/>
      <c r="D126"/>
      <c r="N126" s="94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ht="12.75">
      <c r="A127"/>
      <c r="B127"/>
      <c r="C127"/>
      <c r="D127"/>
      <c r="N127" s="94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ht="12.75">
      <c r="A128"/>
      <c r="B128"/>
      <c r="C128"/>
      <c r="D128"/>
      <c r="N128" s="94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>
      <c r="A129"/>
      <c r="B129"/>
      <c r="C129"/>
      <c r="D129"/>
      <c r="N129" s="94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ht="12.75">
      <c r="A130"/>
      <c r="B130"/>
      <c r="C130"/>
      <c r="D130"/>
      <c r="N130" s="94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ht="12.75">
      <c r="A131"/>
      <c r="B131"/>
      <c r="C131"/>
      <c r="D131"/>
      <c r="N131" s="94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>
      <c r="A132"/>
      <c r="B132"/>
      <c r="C132"/>
      <c r="D132"/>
      <c r="N132" s="94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ht="12.75">
      <c r="A133"/>
      <c r="B133"/>
      <c r="C133"/>
      <c r="D133"/>
      <c r="N133" s="94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ht="12.75">
      <c r="A134"/>
      <c r="B134"/>
      <c r="C134"/>
      <c r="D134"/>
      <c r="N134" s="9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>
      <c r="A135"/>
      <c r="B135"/>
      <c r="C135"/>
      <c r="D135"/>
      <c r="N135" s="94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ht="12.75">
      <c r="A136"/>
      <c r="B136"/>
      <c r="C136"/>
      <c r="D136"/>
      <c r="N136" s="94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ht="12.75">
      <c r="A137"/>
      <c r="B137"/>
      <c r="C137"/>
      <c r="D137"/>
      <c r="N137" s="94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ht="12.75">
      <c r="N138" s="94"/>
    </row>
    <row r="139" ht="12.75">
      <c r="N139" s="94"/>
    </row>
    <row r="140" ht="12.75">
      <c r="N140" s="94"/>
    </row>
    <row r="141" ht="12.75">
      <c r="N141" s="94"/>
    </row>
    <row r="142" ht="12.75">
      <c r="N142" s="94"/>
    </row>
    <row r="143" ht="12.75">
      <c r="N143" s="94"/>
    </row>
  </sheetData>
  <mergeCells count="9">
    <mergeCell ref="D4:H4"/>
    <mergeCell ref="J4:N4"/>
    <mergeCell ref="R4:V4"/>
    <mergeCell ref="X4:AB4"/>
    <mergeCell ref="O97:AB97"/>
    <mergeCell ref="R71:V71"/>
    <mergeCell ref="X71:AB71"/>
    <mergeCell ref="O94:S94"/>
    <mergeCell ref="O95:AB95"/>
  </mergeCells>
  <printOptions horizontalCentered="1"/>
  <pageMargins left="0.5" right="0.48" top="0.25" bottom="0.5" header="0" footer="0.21"/>
  <pageSetup firstPageNumber="7" useFirstPageNumber="1" horizontalDpi="600" verticalDpi="600" orientation="portrait" pageOrder="overThenDown" paperSize="9" scale="72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7"/>
  <sheetViews>
    <sheetView workbookViewId="0" topLeftCell="A1">
      <selection activeCell="E7" sqref="E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/>
      <c r="F7" s="22" t="str">
        <f>CONCATENATE(D6,"=100")</f>
        <v>2012=100</v>
      </c>
      <c r="G7" s="23"/>
      <c r="H7" s="20" t="s">
        <v>290</v>
      </c>
      <c r="I7" s="21" t="s">
        <v>6</v>
      </c>
      <c r="J7" s="21"/>
      <c r="K7" s="22" t="str">
        <f>CONCATENATE(I6,"=100")</f>
        <v>2012=100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f>IF(D17&gt;0,100*E17/D17,0)</f>
        <v>100</v>
      </c>
      <c r="G17" s="40"/>
      <c r="H17" s="131">
        <v>0.026</v>
      </c>
      <c r="I17" s="132">
        <v>0.013</v>
      </c>
      <c r="J17" s="132">
        <v>0.026</v>
      </c>
      <c r="K17" s="41">
        <f>IF(I17&gt;0,100*J17/I17,0)</f>
        <v>200.00000000000003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23">
        <v>0.011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24">
        <v>0.011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911</v>
      </c>
      <c r="D24" s="38">
        <v>900</v>
      </c>
      <c r="E24" s="38">
        <v>900</v>
      </c>
      <c r="F24" s="39">
        <f>IF(D24&gt;0,100*E24/D24,0)</f>
        <v>100</v>
      </c>
      <c r="G24" s="40"/>
      <c r="H24" s="124">
        <v>11.053</v>
      </c>
      <c r="I24" s="125">
        <v>13.5</v>
      </c>
      <c r="J24" s="125">
        <v>13.505</v>
      </c>
      <c r="K24" s="41">
        <f>IF(I24&gt;0,100*J24/I24,0)</f>
        <v>100.03703703703704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236</v>
      </c>
      <c r="D26" s="38">
        <v>190</v>
      </c>
      <c r="E26" s="38">
        <v>200</v>
      </c>
      <c r="F26" s="39">
        <f>IF(D26&gt;0,100*E26/D26,0)</f>
        <v>105.26315789473684</v>
      </c>
      <c r="G26" s="40"/>
      <c r="H26" s="124">
        <v>2.95</v>
      </c>
      <c r="I26" s="125">
        <v>2.6</v>
      </c>
      <c r="J26" s="125">
        <v>2.7</v>
      </c>
      <c r="K26" s="41">
        <f>IF(I26&gt;0,100*J26/I26,0)</f>
        <v>103.84615384615384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23">
        <v>0.024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25</v>
      </c>
      <c r="D30" s="30">
        <v>25</v>
      </c>
      <c r="E30" s="30">
        <v>25</v>
      </c>
      <c r="F30" s="31"/>
      <c r="G30" s="31"/>
      <c r="H30" s="123">
        <v>0.624</v>
      </c>
      <c r="I30" s="123">
        <v>0.625</v>
      </c>
      <c r="J30" s="123">
        <v>0.625</v>
      </c>
      <c r="K30" s="32"/>
    </row>
    <row r="31" spans="1:11" s="42" customFormat="1" ht="11.25" customHeight="1">
      <c r="A31" s="43" t="s">
        <v>23</v>
      </c>
      <c r="B31" s="37"/>
      <c r="C31" s="38">
        <v>27</v>
      </c>
      <c r="D31" s="38">
        <v>25</v>
      </c>
      <c r="E31" s="38">
        <v>25</v>
      </c>
      <c r="F31" s="39">
        <f>IF(D31&gt;0,100*E31/D31,0)</f>
        <v>100</v>
      </c>
      <c r="G31" s="40"/>
      <c r="H31" s="124">
        <v>0.648</v>
      </c>
      <c r="I31" s="125">
        <v>0.625</v>
      </c>
      <c r="J31" s="125">
        <v>0.625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220</v>
      </c>
      <c r="D33" s="30">
        <v>249</v>
      </c>
      <c r="E33" s="30">
        <v>220</v>
      </c>
      <c r="F33" s="31"/>
      <c r="G33" s="31"/>
      <c r="H33" s="123">
        <v>1.835</v>
      </c>
      <c r="I33" s="123">
        <v>1.466</v>
      </c>
      <c r="J33" s="123">
        <v>2.64</v>
      </c>
      <c r="K33" s="32"/>
    </row>
    <row r="34" spans="1:11" s="33" customFormat="1" ht="11.25" customHeight="1">
      <c r="A34" s="35" t="s">
        <v>25</v>
      </c>
      <c r="B34" s="29"/>
      <c r="C34" s="30">
        <v>26</v>
      </c>
      <c r="D34" s="30">
        <v>26</v>
      </c>
      <c r="E34" s="30">
        <v>23</v>
      </c>
      <c r="F34" s="31"/>
      <c r="G34" s="31"/>
      <c r="H34" s="123">
        <v>0.298</v>
      </c>
      <c r="I34" s="123">
        <v>0.34</v>
      </c>
      <c r="J34" s="123">
        <v>0.312</v>
      </c>
      <c r="K34" s="32"/>
    </row>
    <row r="35" spans="1:11" s="33" customFormat="1" ht="11.25" customHeight="1">
      <c r="A35" s="35" t="s">
        <v>26</v>
      </c>
      <c r="B35" s="29"/>
      <c r="C35" s="30">
        <v>14</v>
      </c>
      <c r="D35" s="30">
        <v>18</v>
      </c>
      <c r="E35" s="30">
        <v>12</v>
      </c>
      <c r="F35" s="31"/>
      <c r="G35" s="31"/>
      <c r="H35" s="123">
        <v>0.175</v>
      </c>
      <c r="I35" s="123">
        <v>0.225</v>
      </c>
      <c r="J35" s="123">
        <v>0.15</v>
      </c>
      <c r="K35" s="32"/>
    </row>
    <row r="36" spans="1:11" s="33" customFormat="1" ht="11.25" customHeight="1">
      <c r="A36" s="35" t="s">
        <v>27</v>
      </c>
      <c r="B36" s="29"/>
      <c r="C36" s="30">
        <v>680</v>
      </c>
      <c r="D36" s="30">
        <v>595</v>
      </c>
      <c r="E36" s="30">
        <v>516</v>
      </c>
      <c r="F36" s="31"/>
      <c r="G36" s="31"/>
      <c r="H36" s="123">
        <v>8.16</v>
      </c>
      <c r="I36" s="123">
        <v>7.135</v>
      </c>
      <c r="J36" s="123">
        <v>5.157</v>
      </c>
      <c r="K36" s="32"/>
    </row>
    <row r="37" spans="1:11" s="42" customFormat="1" ht="11.25" customHeight="1">
      <c r="A37" s="36" t="s">
        <v>28</v>
      </c>
      <c r="B37" s="37"/>
      <c r="C37" s="38">
        <v>940</v>
      </c>
      <c r="D37" s="38">
        <v>888</v>
      </c>
      <c r="E37" s="38">
        <v>771</v>
      </c>
      <c r="F37" s="39">
        <f>IF(D37&gt;0,100*E37/D37,0)</f>
        <v>86.82432432432432</v>
      </c>
      <c r="G37" s="40"/>
      <c r="H37" s="124">
        <v>10.468</v>
      </c>
      <c r="I37" s="125">
        <v>9.166</v>
      </c>
      <c r="J37" s="125">
        <v>8.259</v>
      </c>
      <c r="K37" s="41">
        <f>IF(I37&gt;0,100*J37/I37,0)</f>
        <v>90.10473488981017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104</v>
      </c>
      <c r="D39" s="38">
        <v>97</v>
      </c>
      <c r="E39" s="38">
        <v>114</v>
      </c>
      <c r="F39" s="39">
        <f>IF(D39&gt;0,100*E39/D39,0)</f>
        <v>117.52577319587628</v>
      </c>
      <c r="G39" s="40"/>
      <c r="H39" s="124">
        <v>1.648</v>
      </c>
      <c r="I39" s="125">
        <v>1.372</v>
      </c>
      <c r="J39" s="125">
        <v>1.647</v>
      </c>
      <c r="K39" s="41">
        <f>IF(I39&gt;0,100*J39/I39,0)</f>
        <v>120.04373177842564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</v>
      </c>
      <c r="E43" s="30">
        <v>3</v>
      </c>
      <c r="F43" s="31"/>
      <c r="G43" s="31"/>
      <c r="H43" s="123">
        <v>0.034</v>
      </c>
      <c r="I43" s="123">
        <v>0.033</v>
      </c>
      <c r="J43" s="123">
        <v>0.033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5</v>
      </c>
      <c r="E46" s="30">
        <v>5</v>
      </c>
      <c r="F46" s="31"/>
      <c r="G46" s="31"/>
      <c r="H46" s="123">
        <v>0.04</v>
      </c>
      <c r="I46" s="123">
        <v>0.075</v>
      </c>
      <c r="J46" s="123">
        <v>0.075</v>
      </c>
      <c r="K46" s="32"/>
    </row>
    <row r="47" spans="1:11" s="33" customFormat="1" ht="11.25" customHeight="1">
      <c r="A47" s="35" t="s">
        <v>36</v>
      </c>
      <c r="B47" s="29"/>
      <c r="C47" s="30">
        <v>2</v>
      </c>
      <c r="D47" s="30">
        <v>2</v>
      </c>
      <c r="E47" s="30">
        <v>2</v>
      </c>
      <c r="F47" s="31"/>
      <c r="G47" s="31"/>
      <c r="H47" s="123">
        <v>0.01</v>
      </c>
      <c r="I47" s="123">
        <v>0.01</v>
      </c>
      <c r="J47" s="123">
        <v>0.01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>
        <v>2</v>
      </c>
      <c r="D49" s="30"/>
      <c r="E49" s="30"/>
      <c r="F49" s="31"/>
      <c r="G49" s="31"/>
      <c r="H49" s="123">
        <v>0.016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11</v>
      </c>
      <c r="D50" s="38">
        <v>10</v>
      </c>
      <c r="E50" s="38">
        <v>10</v>
      </c>
      <c r="F50" s="39">
        <f>IF(D50&gt;0,100*E50/D50,0)</f>
        <v>100</v>
      </c>
      <c r="G50" s="40"/>
      <c r="H50" s="124">
        <v>0.1</v>
      </c>
      <c r="I50" s="125">
        <v>0.118</v>
      </c>
      <c r="J50" s="125">
        <v>0.118</v>
      </c>
      <c r="K50" s="41">
        <f>IF(I50&gt;0,100*J50/I50,0)</f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20</v>
      </c>
      <c r="D52" s="38">
        <v>10</v>
      </c>
      <c r="E52" s="38">
        <v>10</v>
      </c>
      <c r="F52" s="39">
        <f>IF(D52&gt;0,100*E52/D52,0)</f>
        <v>100</v>
      </c>
      <c r="G52" s="40"/>
      <c r="H52" s="124">
        <v>0.3</v>
      </c>
      <c r="I52" s="125">
        <v>0.15</v>
      </c>
      <c r="J52" s="125">
        <v>0.15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160</v>
      </c>
      <c r="D54" s="30">
        <v>130</v>
      </c>
      <c r="E54" s="30">
        <v>125</v>
      </c>
      <c r="F54" s="31"/>
      <c r="G54" s="31"/>
      <c r="H54" s="123">
        <v>1.92</v>
      </c>
      <c r="I54" s="123">
        <v>1.43</v>
      </c>
      <c r="J54" s="123">
        <v>1.625</v>
      </c>
      <c r="K54" s="32"/>
    </row>
    <row r="55" spans="1:11" s="33" customFormat="1" ht="11.25" customHeight="1">
      <c r="A55" s="35" t="s">
        <v>42</v>
      </c>
      <c r="B55" s="29"/>
      <c r="C55" s="30">
        <v>15</v>
      </c>
      <c r="D55" s="30">
        <v>15</v>
      </c>
      <c r="E55" s="30">
        <v>15</v>
      </c>
      <c r="F55" s="31"/>
      <c r="G55" s="31"/>
      <c r="H55" s="123">
        <v>0.15</v>
      </c>
      <c r="I55" s="123">
        <v>0.15</v>
      </c>
      <c r="J55" s="123">
        <v>0.15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32</v>
      </c>
      <c r="D58" s="30">
        <v>32</v>
      </c>
      <c r="E58" s="30">
        <v>14</v>
      </c>
      <c r="F58" s="31"/>
      <c r="G58" s="31"/>
      <c r="H58" s="123">
        <v>0.357</v>
      </c>
      <c r="I58" s="123">
        <v>0.357</v>
      </c>
      <c r="J58" s="123">
        <v>0.156</v>
      </c>
      <c r="K58" s="32"/>
    </row>
    <row r="59" spans="1:11" s="42" customFormat="1" ht="11.25" customHeight="1">
      <c r="A59" s="36" t="s">
        <v>46</v>
      </c>
      <c r="B59" s="37"/>
      <c r="C59" s="38">
        <v>207</v>
      </c>
      <c r="D59" s="38">
        <v>177</v>
      </c>
      <c r="E59" s="38">
        <v>154</v>
      </c>
      <c r="F59" s="39">
        <f>IF(D59&gt;0,100*E59/D59,0)</f>
        <v>87.00564971751412</v>
      </c>
      <c r="G59" s="40"/>
      <c r="H59" s="124">
        <v>2.4269999999999996</v>
      </c>
      <c r="I59" s="125">
        <v>1.9369999999999998</v>
      </c>
      <c r="J59" s="125">
        <v>1.9309999999999998</v>
      </c>
      <c r="K59" s="41">
        <f>IF(I59&gt;0,100*J59/I59,0)</f>
        <v>99.69024264326278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1709</v>
      </c>
      <c r="D61" s="30">
        <v>2100</v>
      </c>
      <c r="E61" s="30">
        <v>2100</v>
      </c>
      <c r="F61" s="31"/>
      <c r="G61" s="31"/>
      <c r="H61" s="123">
        <v>16.748</v>
      </c>
      <c r="I61" s="123">
        <v>24</v>
      </c>
      <c r="J61" s="123">
        <v>26</v>
      </c>
      <c r="K61" s="32"/>
    </row>
    <row r="62" spans="1:11" s="33" customFormat="1" ht="11.25" customHeight="1">
      <c r="A62" s="35" t="s">
        <v>48</v>
      </c>
      <c r="B62" s="29"/>
      <c r="C62" s="30">
        <v>1376</v>
      </c>
      <c r="D62" s="30">
        <v>1104</v>
      </c>
      <c r="E62" s="30">
        <v>905</v>
      </c>
      <c r="F62" s="31"/>
      <c r="G62" s="31"/>
      <c r="H62" s="123">
        <v>21.328</v>
      </c>
      <c r="I62" s="123">
        <v>19.03</v>
      </c>
      <c r="J62" s="123">
        <v>15.7</v>
      </c>
      <c r="K62" s="32"/>
    </row>
    <row r="63" spans="1:11" s="33" customFormat="1" ht="11.25" customHeight="1">
      <c r="A63" s="35" t="s">
        <v>49</v>
      </c>
      <c r="B63" s="29"/>
      <c r="C63" s="30">
        <v>698</v>
      </c>
      <c r="D63" s="30">
        <v>760</v>
      </c>
      <c r="E63" s="30">
        <v>853</v>
      </c>
      <c r="F63" s="31"/>
      <c r="G63" s="31"/>
      <c r="H63" s="123">
        <v>6.352</v>
      </c>
      <c r="I63" s="123">
        <v>13.68</v>
      </c>
      <c r="J63" s="123">
        <v>15.354</v>
      </c>
      <c r="K63" s="32"/>
    </row>
    <row r="64" spans="1:11" s="42" customFormat="1" ht="11.25" customHeight="1">
      <c r="A64" s="36" t="s">
        <v>50</v>
      </c>
      <c r="B64" s="37"/>
      <c r="C64" s="38">
        <v>3783</v>
      </c>
      <c r="D64" s="38">
        <v>3964</v>
      </c>
      <c r="E64" s="38">
        <v>3858</v>
      </c>
      <c r="F64" s="39">
        <f>IF(D64&gt;0,100*E64/D64,0)</f>
        <v>97.32593340060545</v>
      </c>
      <c r="G64" s="40"/>
      <c r="H64" s="124">
        <v>44.428</v>
      </c>
      <c r="I64" s="125">
        <v>56.71</v>
      </c>
      <c r="J64" s="125">
        <v>57.054</v>
      </c>
      <c r="K64" s="41">
        <f>IF(I64&gt;0,100*J64/I64,0)</f>
        <v>100.60659495679775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6694</v>
      </c>
      <c r="D66" s="38">
        <v>7347</v>
      </c>
      <c r="E66" s="38">
        <v>7281</v>
      </c>
      <c r="F66" s="39">
        <f>IF(D66&gt;0,100*E66/D66,0)</f>
        <v>99.10167415271539</v>
      </c>
      <c r="G66" s="40"/>
      <c r="H66" s="124">
        <v>78.32</v>
      </c>
      <c r="I66" s="125">
        <v>85.96</v>
      </c>
      <c r="J66" s="125">
        <v>86.644</v>
      </c>
      <c r="K66" s="41">
        <f>IF(I66&gt;0,100*J66/I66,0)</f>
        <v>100.79571893904144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200</v>
      </c>
      <c r="D72" s="30">
        <v>218</v>
      </c>
      <c r="E72" s="30">
        <v>218</v>
      </c>
      <c r="F72" s="31"/>
      <c r="G72" s="31"/>
      <c r="H72" s="123">
        <v>2.69</v>
      </c>
      <c r="I72" s="123">
        <v>2.676</v>
      </c>
      <c r="J72" s="123">
        <v>2.676</v>
      </c>
      <c r="K72" s="32"/>
    </row>
    <row r="73" spans="1:11" s="33" customFormat="1" ht="11.25" customHeight="1">
      <c r="A73" s="35" t="s">
        <v>56</v>
      </c>
      <c r="B73" s="29"/>
      <c r="C73" s="30">
        <v>231</v>
      </c>
      <c r="D73" s="30">
        <v>220</v>
      </c>
      <c r="E73" s="30">
        <v>220</v>
      </c>
      <c r="F73" s="31"/>
      <c r="G73" s="31"/>
      <c r="H73" s="123">
        <v>4.613</v>
      </c>
      <c r="I73" s="123">
        <v>4.01</v>
      </c>
      <c r="J73" s="123">
        <v>4.1</v>
      </c>
      <c r="K73" s="32"/>
    </row>
    <row r="74" spans="1:11" s="33" customFormat="1" ht="11.25" customHeight="1">
      <c r="A74" s="35" t="s">
        <v>57</v>
      </c>
      <c r="B74" s="29"/>
      <c r="C74" s="30">
        <v>91</v>
      </c>
      <c r="D74" s="30">
        <v>110</v>
      </c>
      <c r="E74" s="30">
        <v>90</v>
      </c>
      <c r="F74" s="31"/>
      <c r="G74" s="31"/>
      <c r="H74" s="123">
        <v>1.183</v>
      </c>
      <c r="I74" s="123">
        <v>1.485</v>
      </c>
      <c r="J74" s="123">
        <v>1.215</v>
      </c>
      <c r="K74" s="32"/>
    </row>
    <row r="75" spans="1:11" s="33" customFormat="1" ht="11.25" customHeight="1">
      <c r="A75" s="35" t="s">
        <v>58</v>
      </c>
      <c r="B75" s="29"/>
      <c r="C75" s="30">
        <v>699</v>
      </c>
      <c r="D75" s="30">
        <v>790</v>
      </c>
      <c r="E75" s="30">
        <v>790</v>
      </c>
      <c r="F75" s="31"/>
      <c r="G75" s="31"/>
      <c r="H75" s="123">
        <v>5.787</v>
      </c>
      <c r="I75" s="123">
        <v>8.287</v>
      </c>
      <c r="J75" s="123">
        <v>8.148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25</v>
      </c>
      <c r="E76" s="30">
        <v>20</v>
      </c>
      <c r="F76" s="31"/>
      <c r="G76" s="31"/>
      <c r="H76" s="123">
        <v>0.2</v>
      </c>
      <c r="I76" s="123">
        <v>0.3</v>
      </c>
      <c r="J76" s="123">
        <v>0.24</v>
      </c>
      <c r="K76" s="32"/>
    </row>
    <row r="77" spans="1:11" s="33" customFormat="1" ht="11.25" customHeight="1">
      <c r="A77" s="35" t="s">
        <v>60</v>
      </c>
      <c r="B77" s="29"/>
      <c r="C77" s="30">
        <v>74</v>
      </c>
      <c r="D77" s="30">
        <v>72</v>
      </c>
      <c r="E77" s="30">
        <v>72</v>
      </c>
      <c r="F77" s="31"/>
      <c r="G77" s="31"/>
      <c r="H77" s="123">
        <v>0.75</v>
      </c>
      <c r="I77" s="123">
        <v>0.72</v>
      </c>
      <c r="J77" s="123">
        <v>0.72</v>
      </c>
      <c r="K77" s="32"/>
    </row>
    <row r="78" spans="1:11" s="33" customFormat="1" ht="11.25" customHeight="1">
      <c r="A78" s="35" t="s">
        <v>61</v>
      </c>
      <c r="B78" s="29"/>
      <c r="C78" s="30">
        <v>561</v>
      </c>
      <c r="D78" s="30">
        <v>500</v>
      </c>
      <c r="E78" s="30">
        <v>500</v>
      </c>
      <c r="F78" s="31"/>
      <c r="G78" s="31"/>
      <c r="H78" s="123">
        <v>10.649</v>
      </c>
      <c r="I78" s="123">
        <v>9.5</v>
      </c>
      <c r="J78" s="123">
        <v>9</v>
      </c>
      <c r="K78" s="32"/>
    </row>
    <row r="79" spans="1:11" s="33" customFormat="1" ht="11.25" customHeight="1">
      <c r="A79" s="35" t="s">
        <v>62</v>
      </c>
      <c r="B79" s="29"/>
      <c r="C79" s="30">
        <v>321</v>
      </c>
      <c r="D79" s="30">
        <v>445</v>
      </c>
      <c r="E79" s="30">
        <v>250</v>
      </c>
      <c r="F79" s="31"/>
      <c r="G79" s="31"/>
      <c r="H79" s="123">
        <v>3.82</v>
      </c>
      <c r="I79" s="123">
        <v>5.418</v>
      </c>
      <c r="J79" s="123">
        <v>3.85</v>
      </c>
      <c r="K79" s="32"/>
    </row>
    <row r="80" spans="1:11" s="42" customFormat="1" ht="11.25" customHeight="1">
      <c r="A80" s="43" t="s">
        <v>63</v>
      </c>
      <c r="B80" s="37"/>
      <c r="C80" s="38">
        <v>2197</v>
      </c>
      <c r="D80" s="38">
        <v>2380</v>
      </c>
      <c r="E80" s="38">
        <v>2160</v>
      </c>
      <c r="F80" s="39">
        <f>IF(D80&gt;0,100*E80/D80,0)</f>
        <v>90.75630252100841</v>
      </c>
      <c r="G80" s="40"/>
      <c r="H80" s="124">
        <v>29.692</v>
      </c>
      <c r="I80" s="125">
        <v>32.396</v>
      </c>
      <c r="J80" s="125">
        <v>29.948999999999998</v>
      </c>
      <c r="K80" s="41">
        <f>IF(I80&gt;0,100*J80/I80,0)</f>
        <v>92.44659834547474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2</v>
      </c>
      <c r="E82" s="30">
        <v>2</v>
      </c>
      <c r="F82" s="31"/>
      <c r="G82" s="31"/>
      <c r="H82" s="123">
        <v>0.025</v>
      </c>
      <c r="I82" s="123">
        <v>0.05</v>
      </c>
      <c r="J82" s="123">
        <v>0.05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9</v>
      </c>
      <c r="E83" s="30">
        <v>9</v>
      </c>
      <c r="F83" s="31"/>
      <c r="G83" s="31"/>
      <c r="H83" s="123">
        <v>0.024</v>
      </c>
      <c r="I83" s="123">
        <v>0.024</v>
      </c>
      <c r="J83" s="123">
        <v>0.024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11</v>
      </c>
      <c r="E84" s="38">
        <v>11</v>
      </c>
      <c r="F84" s="39">
        <f>IF(D84&gt;0,100*E84/D84,0)</f>
        <v>100</v>
      </c>
      <c r="G84" s="40"/>
      <c r="H84" s="124">
        <v>0.049</v>
      </c>
      <c r="I84" s="125">
        <v>0.07400000000000001</v>
      </c>
      <c r="J84" s="125">
        <v>0.07400000000000001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15144</v>
      </c>
      <c r="D86" s="30">
        <v>16001</v>
      </c>
      <c r="E86" s="30">
        <v>15496</v>
      </c>
      <c r="F86" s="31">
        <f>IF(D86&gt;0,100*E86/D86,0)</f>
        <v>96.84394725329666</v>
      </c>
      <c r="G86" s="31"/>
      <c r="H86" s="123">
        <v>182.12</v>
      </c>
      <c r="I86" s="123">
        <v>204.62100000000004</v>
      </c>
      <c r="J86" s="123">
        <v>202.68200000000002</v>
      </c>
      <c r="K86" s="32">
        <f>IF(I86&gt;0,100*J86/I86,0)</f>
        <v>99.05239442676948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15144</v>
      </c>
      <c r="D89" s="53">
        <v>16001</v>
      </c>
      <c r="E89" s="53">
        <v>15496</v>
      </c>
      <c r="F89" s="54">
        <f>IF(D89&gt;0,100*E89/D89,0)</f>
        <v>96.84394725329666</v>
      </c>
      <c r="G89" s="40"/>
      <c r="H89" s="128">
        <v>182.12</v>
      </c>
      <c r="I89" s="129">
        <v>204.62100000000004</v>
      </c>
      <c r="J89" s="129">
        <v>202.68200000000002</v>
      </c>
      <c r="K89" s="54">
        <f>IF(I89&gt;0,100*J89/I89,0)</f>
        <v>99.05239442676948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7"/>
  <sheetViews>
    <sheetView workbookViewId="0" topLeftCell="A1">
      <selection activeCell="C84" sqref="C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6</v>
      </c>
      <c r="D17" s="38">
        <v>6</v>
      </c>
      <c r="E17" s="38">
        <v>6</v>
      </c>
      <c r="F17" s="39">
        <f>IF(D17&gt;0,100*E17/D17,0)</f>
        <v>100</v>
      </c>
      <c r="G17" s="40"/>
      <c r="H17" s="124">
        <v>0.094</v>
      </c>
      <c r="I17" s="125">
        <v>0.094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36</v>
      </c>
      <c r="D26" s="38">
        <v>38</v>
      </c>
      <c r="E26" s="38">
        <v>38</v>
      </c>
      <c r="F26" s="39">
        <f>IF(D26&gt;0,100*E26/D26,0)</f>
        <v>100</v>
      </c>
      <c r="G26" s="40"/>
      <c r="H26" s="124">
        <v>1.5</v>
      </c>
      <c r="I26" s="125">
        <v>1.6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150</v>
      </c>
      <c r="D30" s="30">
        <v>150</v>
      </c>
      <c r="E30" s="30">
        <v>150</v>
      </c>
      <c r="F30" s="31"/>
      <c r="G30" s="31"/>
      <c r="H30" s="123">
        <v>4.5</v>
      </c>
      <c r="I30" s="123">
        <v>4.5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150</v>
      </c>
      <c r="D31" s="38">
        <v>150</v>
      </c>
      <c r="E31" s="38">
        <v>150</v>
      </c>
      <c r="F31" s="39">
        <f>IF(D31&gt;0,100*E31/D31,0)</f>
        <v>100</v>
      </c>
      <c r="G31" s="40"/>
      <c r="H31" s="124">
        <v>4.5</v>
      </c>
      <c r="I31" s="125">
        <v>4.5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100</v>
      </c>
      <c r="E33" s="30">
        <v>120</v>
      </c>
      <c r="F33" s="31"/>
      <c r="G33" s="31"/>
      <c r="H33" s="123">
        <v>3.487</v>
      </c>
      <c r="I33" s="123">
        <v>3.2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6</v>
      </c>
      <c r="D34" s="30">
        <v>8</v>
      </c>
      <c r="E34" s="30">
        <v>9</v>
      </c>
      <c r="F34" s="31"/>
      <c r="G34" s="31"/>
      <c r="H34" s="123">
        <v>0.276</v>
      </c>
      <c r="I34" s="123">
        <v>0.29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14</v>
      </c>
      <c r="D35" s="30">
        <v>15</v>
      </c>
      <c r="E35" s="30">
        <v>12</v>
      </c>
      <c r="F35" s="31"/>
      <c r="G35" s="31"/>
      <c r="H35" s="123">
        <v>0.43</v>
      </c>
      <c r="I35" s="123">
        <v>0.63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156</v>
      </c>
      <c r="D36" s="30">
        <v>203</v>
      </c>
      <c r="E36" s="30">
        <v>201</v>
      </c>
      <c r="F36" s="31"/>
      <c r="G36" s="31"/>
      <c r="H36" s="123">
        <v>7.398</v>
      </c>
      <c r="I36" s="123">
        <v>9.624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276</v>
      </c>
      <c r="D37" s="38">
        <v>326</v>
      </c>
      <c r="E37" s="38">
        <v>342</v>
      </c>
      <c r="F37" s="39">
        <f>IF(D37&gt;0,100*E37/D37,0)</f>
        <v>104.9079754601227</v>
      </c>
      <c r="G37" s="40"/>
      <c r="H37" s="124">
        <v>11.591</v>
      </c>
      <c r="I37" s="125">
        <v>13.744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10</v>
      </c>
      <c r="D39" s="38">
        <v>34</v>
      </c>
      <c r="E39" s="38">
        <v>35</v>
      </c>
      <c r="F39" s="39">
        <f>IF(D39&gt;0,100*E39/D39,0)</f>
        <v>102.94117647058823</v>
      </c>
      <c r="G39" s="40"/>
      <c r="H39" s="124">
        <v>0.34</v>
      </c>
      <c r="I39" s="125">
        <v>1.053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13</v>
      </c>
      <c r="D43" s="30">
        <v>12</v>
      </c>
      <c r="E43" s="30">
        <v>12</v>
      </c>
      <c r="F43" s="31"/>
      <c r="G43" s="31"/>
      <c r="H43" s="123">
        <v>0.325</v>
      </c>
      <c r="I43" s="123">
        <v>0.288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4</v>
      </c>
      <c r="D45" s="30">
        <v>4</v>
      </c>
      <c r="E45" s="30">
        <v>2</v>
      </c>
      <c r="F45" s="31"/>
      <c r="G45" s="31"/>
      <c r="H45" s="123">
        <v>0.088</v>
      </c>
      <c r="I45" s="123">
        <v>0.088</v>
      </c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>
        <v>10</v>
      </c>
      <c r="D49" s="30"/>
      <c r="E49" s="30"/>
      <c r="F49" s="31"/>
      <c r="G49" s="31"/>
      <c r="H49" s="123">
        <v>0.33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27</v>
      </c>
      <c r="D50" s="38">
        <v>16</v>
      </c>
      <c r="E50" s="38">
        <v>14</v>
      </c>
      <c r="F50" s="39">
        <f>IF(D50&gt;0,100*E50/D50,0)</f>
        <v>87.5</v>
      </c>
      <c r="G50" s="40"/>
      <c r="H50" s="124">
        <v>0.7430000000000001</v>
      </c>
      <c r="I50" s="125">
        <v>0.376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180</v>
      </c>
      <c r="D54" s="30">
        <v>100</v>
      </c>
      <c r="E54" s="30">
        <v>125</v>
      </c>
      <c r="F54" s="31"/>
      <c r="G54" s="31"/>
      <c r="H54" s="123">
        <v>8.46</v>
      </c>
      <c r="I54" s="123">
        <v>5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250</v>
      </c>
      <c r="D55" s="30">
        <v>225</v>
      </c>
      <c r="E55" s="30">
        <v>270</v>
      </c>
      <c r="F55" s="31"/>
      <c r="G55" s="31"/>
      <c r="H55" s="123">
        <v>15</v>
      </c>
      <c r="I55" s="123">
        <v>13.5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50</v>
      </c>
      <c r="D58" s="30">
        <v>50</v>
      </c>
      <c r="E58" s="30">
        <v>50</v>
      </c>
      <c r="F58" s="31"/>
      <c r="G58" s="31"/>
      <c r="H58" s="123">
        <v>2.55</v>
      </c>
      <c r="I58" s="123">
        <v>2.25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480</v>
      </c>
      <c r="D59" s="38">
        <v>375</v>
      </c>
      <c r="E59" s="38">
        <v>445</v>
      </c>
      <c r="F59" s="39">
        <f>IF(D59&gt;0,100*E59/D59,0)</f>
        <v>118.66666666666667</v>
      </c>
      <c r="G59" s="40"/>
      <c r="H59" s="124">
        <v>26.01</v>
      </c>
      <c r="I59" s="125">
        <v>20.75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60</v>
      </c>
      <c r="D61" s="30">
        <v>200</v>
      </c>
      <c r="E61" s="30">
        <v>200</v>
      </c>
      <c r="F61" s="31"/>
      <c r="G61" s="31"/>
      <c r="H61" s="123">
        <v>1.5</v>
      </c>
      <c r="I61" s="123">
        <v>5.4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107</v>
      </c>
      <c r="D62" s="30">
        <v>130</v>
      </c>
      <c r="E62" s="30">
        <v>129</v>
      </c>
      <c r="F62" s="31"/>
      <c r="G62" s="31"/>
      <c r="H62" s="123">
        <v>3.1</v>
      </c>
      <c r="I62" s="123">
        <v>3.46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535</v>
      </c>
      <c r="D63" s="30">
        <v>376</v>
      </c>
      <c r="E63" s="30">
        <v>591</v>
      </c>
      <c r="F63" s="31"/>
      <c r="G63" s="31"/>
      <c r="H63" s="123">
        <v>29.8</v>
      </c>
      <c r="I63" s="123">
        <v>22.56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702</v>
      </c>
      <c r="D64" s="38">
        <v>706</v>
      </c>
      <c r="E64" s="38">
        <v>920</v>
      </c>
      <c r="F64" s="39">
        <f>IF(D64&gt;0,100*E64/D64,0)</f>
        <v>130.31161473087818</v>
      </c>
      <c r="G64" s="40"/>
      <c r="H64" s="124">
        <v>34.4</v>
      </c>
      <c r="I64" s="125">
        <v>31.42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302</v>
      </c>
      <c r="D66" s="38">
        <v>587</v>
      </c>
      <c r="E66" s="38">
        <v>587</v>
      </c>
      <c r="F66" s="39">
        <f>IF(D66&gt;0,100*E66/D66,0)</f>
        <v>100</v>
      </c>
      <c r="G66" s="40"/>
      <c r="H66" s="124">
        <v>13.439</v>
      </c>
      <c r="I66" s="125">
        <v>31.698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56</v>
      </c>
      <c r="D72" s="30">
        <v>23</v>
      </c>
      <c r="E72" s="30">
        <v>23</v>
      </c>
      <c r="F72" s="31"/>
      <c r="G72" s="31"/>
      <c r="H72" s="123">
        <v>1.003</v>
      </c>
      <c r="I72" s="123">
        <v>0.396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102</v>
      </c>
      <c r="D73" s="30">
        <v>95</v>
      </c>
      <c r="E73" s="30">
        <v>70</v>
      </c>
      <c r="F73" s="31"/>
      <c r="G73" s="31"/>
      <c r="H73" s="123">
        <v>1.95</v>
      </c>
      <c r="I73" s="123">
        <v>1.9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412</v>
      </c>
      <c r="D74" s="30">
        <v>325</v>
      </c>
      <c r="E74" s="30">
        <v>410</v>
      </c>
      <c r="F74" s="31"/>
      <c r="G74" s="31"/>
      <c r="H74" s="123">
        <v>20.6</v>
      </c>
      <c r="I74" s="123">
        <v>16.25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41</v>
      </c>
      <c r="D75" s="30">
        <v>41</v>
      </c>
      <c r="E75" s="30">
        <v>175</v>
      </c>
      <c r="F75" s="31"/>
      <c r="G75" s="31"/>
      <c r="H75" s="123">
        <v>1.548242</v>
      </c>
      <c r="I75" s="123">
        <v>1.567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28</v>
      </c>
      <c r="D76" s="30">
        <v>30</v>
      </c>
      <c r="E76" s="30">
        <v>30</v>
      </c>
      <c r="F76" s="31"/>
      <c r="G76" s="31"/>
      <c r="H76" s="123">
        <v>0.73</v>
      </c>
      <c r="I76" s="123">
        <v>0.625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47</v>
      </c>
      <c r="D77" s="30">
        <v>63</v>
      </c>
      <c r="E77" s="30">
        <v>70</v>
      </c>
      <c r="F77" s="31"/>
      <c r="G77" s="31"/>
      <c r="H77" s="123">
        <v>1.9035</v>
      </c>
      <c r="I77" s="123">
        <v>2.52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300</v>
      </c>
      <c r="D78" s="30">
        <v>150</v>
      </c>
      <c r="E78" s="30">
        <v>145</v>
      </c>
      <c r="F78" s="31"/>
      <c r="G78" s="31"/>
      <c r="H78" s="123">
        <v>10.5</v>
      </c>
      <c r="I78" s="123">
        <v>4.5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400</v>
      </c>
      <c r="D79" s="30">
        <v>375</v>
      </c>
      <c r="E79" s="30">
        <v>265</v>
      </c>
      <c r="F79" s="31"/>
      <c r="G79" s="31"/>
      <c r="H79" s="123">
        <v>18.688</v>
      </c>
      <c r="I79" s="123">
        <v>18.5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1386</v>
      </c>
      <c r="D80" s="38">
        <v>1102</v>
      </c>
      <c r="E80" s="38">
        <v>1188</v>
      </c>
      <c r="F80" s="39">
        <f>IF(D80&gt;0,100*E80/D80,0)</f>
        <v>107.80399274047187</v>
      </c>
      <c r="G80" s="40"/>
      <c r="H80" s="124">
        <v>56.922742</v>
      </c>
      <c r="I80" s="125">
        <v>46.257999999999996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3375</v>
      </c>
      <c r="D86" s="30">
        <v>3340</v>
      </c>
      <c r="E86" s="30">
        <v>3725</v>
      </c>
      <c r="F86" s="31">
        <f>IF(D86&gt;0,100*E86/D86,0)</f>
        <v>111.52694610778443</v>
      </c>
      <c r="G86" s="31"/>
      <c r="H86" s="123">
        <v>149.539742</v>
      </c>
      <c r="I86" s="123">
        <v>151.493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3375</v>
      </c>
      <c r="D89" s="53">
        <v>3340</v>
      </c>
      <c r="E89" s="53">
        <v>3725</v>
      </c>
      <c r="F89" s="54">
        <f>IF(D89&gt;0,100*E89/D89,0)</f>
        <v>111.52694610778443</v>
      </c>
      <c r="G89" s="40"/>
      <c r="H89" s="128">
        <v>149.539742</v>
      </c>
      <c r="I89" s="129">
        <v>151.493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7"/>
  <sheetViews>
    <sheetView workbookViewId="0" topLeftCell="A1">
      <selection activeCell="M79" sqref="M7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>
        <v>9</v>
      </c>
      <c r="E17" s="38">
        <v>9</v>
      </c>
      <c r="F17" s="39">
        <f>IF(D17&gt;0,100*E17/D17,0)</f>
        <v>100</v>
      </c>
      <c r="G17" s="40"/>
      <c r="H17" s="124">
        <v>0.182</v>
      </c>
      <c r="I17" s="125">
        <v>0.182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23">
        <v>0.382</v>
      </c>
      <c r="I20" s="123">
        <v>0.37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40</v>
      </c>
      <c r="F21" s="31"/>
      <c r="G21" s="31"/>
      <c r="H21" s="123">
        <v>0.7</v>
      </c>
      <c r="I21" s="123">
        <v>0.74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60</v>
      </c>
      <c r="D22" s="38">
        <v>60</v>
      </c>
      <c r="E22" s="38">
        <v>60</v>
      </c>
      <c r="F22" s="39">
        <f>IF(D22&gt;0,100*E22/D22,0)</f>
        <v>100</v>
      </c>
      <c r="G22" s="40"/>
      <c r="H22" s="124">
        <v>1.0819999999999999</v>
      </c>
      <c r="I22" s="125">
        <v>1.11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297</v>
      </c>
      <c r="D24" s="38">
        <v>282</v>
      </c>
      <c r="E24" s="38">
        <v>282</v>
      </c>
      <c r="F24" s="39">
        <f>IF(D24&gt;0,100*E24/D24,0)</f>
        <v>100</v>
      </c>
      <c r="G24" s="40"/>
      <c r="H24" s="124">
        <v>15.277</v>
      </c>
      <c r="I24" s="125">
        <v>10.768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23</v>
      </c>
      <c r="D26" s="38">
        <v>26</v>
      </c>
      <c r="E26" s="38">
        <v>26</v>
      </c>
      <c r="F26" s="39">
        <f>IF(D26&gt;0,100*E26/D26,0)</f>
        <v>100</v>
      </c>
      <c r="G26" s="40"/>
      <c r="H26" s="124">
        <v>1.6</v>
      </c>
      <c r="I26" s="125">
        <v>1.7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120</v>
      </c>
      <c r="D28" s="30">
        <v>285</v>
      </c>
      <c r="E28" s="30">
        <v>285</v>
      </c>
      <c r="F28" s="31"/>
      <c r="G28" s="31"/>
      <c r="H28" s="123">
        <v>4.2</v>
      </c>
      <c r="I28" s="123">
        <v>15.105</v>
      </c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150</v>
      </c>
      <c r="D30" s="30">
        <v>360</v>
      </c>
      <c r="E30" s="30">
        <v>350</v>
      </c>
      <c r="F30" s="31"/>
      <c r="G30" s="31"/>
      <c r="H30" s="123">
        <v>3.75</v>
      </c>
      <c r="I30" s="123">
        <v>12.74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270</v>
      </c>
      <c r="D31" s="38">
        <v>645</v>
      </c>
      <c r="E31" s="38">
        <v>635</v>
      </c>
      <c r="F31" s="39">
        <f>IF(D31&gt;0,100*E31/D31,0)</f>
        <v>98.44961240310077</v>
      </c>
      <c r="G31" s="40"/>
      <c r="H31" s="124">
        <v>7.95</v>
      </c>
      <c r="I31" s="125">
        <v>27.845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50</v>
      </c>
      <c r="E33" s="30">
        <v>30</v>
      </c>
      <c r="F33" s="31"/>
      <c r="G33" s="31"/>
      <c r="H33" s="123">
        <v>1.1</v>
      </c>
      <c r="I33" s="123">
        <v>1.375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100</v>
      </c>
      <c r="D34" s="30">
        <v>111</v>
      </c>
      <c r="E34" s="30">
        <v>128</v>
      </c>
      <c r="F34" s="31"/>
      <c r="G34" s="31"/>
      <c r="H34" s="123">
        <v>4.461</v>
      </c>
      <c r="I34" s="123">
        <v>4.032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36</v>
      </c>
      <c r="E35" s="30">
        <v>30</v>
      </c>
      <c r="F35" s="31"/>
      <c r="G35" s="31"/>
      <c r="H35" s="123">
        <v>1.65</v>
      </c>
      <c r="I35" s="123">
        <v>1.7</v>
      </c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175</v>
      </c>
      <c r="D37" s="38">
        <v>197</v>
      </c>
      <c r="E37" s="38">
        <v>188</v>
      </c>
      <c r="F37" s="39">
        <f>IF(D37&gt;0,100*E37/D37,0)</f>
        <v>95.43147208121827</v>
      </c>
      <c r="G37" s="40"/>
      <c r="H37" s="124">
        <v>7.211</v>
      </c>
      <c r="I37" s="125">
        <v>7.107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195</v>
      </c>
      <c r="D39" s="38">
        <v>236</v>
      </c>
      <c r="E39" s="38">
        <v>190</v>
      </c>
      <c r="F39" s="39">
        <f>IF(D39&gt;0,100*E39/D39,0)</f>
        <v>80.50847457627118</v>
      </c>
      <c r="G39" s="40"/>
      <c r="H39" s="124">
        <v>6.1</v>
      </c>
      <c r="I39" s="125">
        <v>7.37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374</v>
      </c>
      <c r="D41" s="30">
        <v>205</v>
      </c>
      <c r="E41" s="30">
        <v>205</v>
      </c>
      <c r="F41" s="31"/>
      <c r="G41" s="31"/>
      <c r="H41" s="123">
        <v>28.05</v>
      </c>
      <c r="I41" s="123">
        <v>15.375</v>
      </c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6</v>
      </c>
      <c r="E43" s="30">
        <v>6</v>
      </c>
      <c r="F43" s="31"/>
      <c r="G43" s="31"/>
      <c r="H43" s="123">
        <v>0.132</v>
      </c>
      <c r="I43" s="123">
        <v>0.132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10</v>
      </c>
      <c r="E45" s="30">
        <v>10</v>
      </c>
      <c r="F45" s="31"/>
      <c r="G45" s="31"/>
      <c r="H45" s="123">
        <v>0.22</v>
      </c>
      <c r="I45" s="123">
        <v>0.28</v>
      </c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900</v>
      </c>
      <c r="D48" s="30">
        <v>569</v>
      </c>
      <c r="E48" s="30">
        <v>569</v>
      </c>
      <c r="F48" s="31"/>
      <c r="G48" s="31"/>
      <c r="H48" s="123">
        <v>40.5</v>
      </c>
      <c r="I48" s="123">
        <v>25.605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15</v>
      </c>
      <c r="D49" s="30">
        <v>15</v>
      </c>
      <c r="E49" s="30">
        <v>15</v>
      </c>
      <c r="F49" s="31"/>
      <c r="G49" s="31"/>
      <c r="H49" s="123">
        <v>0.6</v>
      </c>
      <c r="I49" s="123">
        <v>0.6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1305</v>
      </c>
      <c r="D50" s="38">
        <v>805</v>
      </c>
      <c r="E50" s="38">
        <v>805</v>
      </c>
      <c r="F50" s="39">
        <f>IF(D50&gt;0,100*E50/D50,0)</f>
        <v>100</v>
      </c>
      <c r="G50" s="40"/>
      <c r="H50" s="124">
        <v>69.502</v>
      </c>
      <c r="I50" s="125">
        <v>41.992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255</v>
      </c>
      <c r="E52" s="38">
        <v>255</v>
      </c>
      <c r="F52" s="39">
        <f>IF(D52&gt;0,100*E52/D52,0)</f>
        <v>100</v>
      </c>
      <c r="G52" s="40"/>
      <c r="H52" s="124">
        <v>0.2</v>
      </c>
      <c r="I52" s="125">
        <v>8.8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4850</v>
      </c>
      <c r="D54" s="30">
        <v>4900</v>
      </c>
      <c r="E54" s="30">
        <v>5500</v>
      </c>
      <c r="F54" s="31"/>
      <c r="G54" s="31"/>
      <c r="H54" s="123">
        <v>320.1</v>
      </c>
      <c r="I54" s="123">
        <v>357.7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700</v>
      </c>
      <c r="D55" s="30">
        <v>900</v>
      </c>
      <c r="E55" s="30">
        <v>1515</v>
      </c>
      <c r="F55" s="31"/>
      <c r="G55" s="31"/>
      <c r="H55" s="123">
        <v>49</v>
      </c>
      <c r="I55" s="123">
        <v>63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1000</v>
      </c>
      <c r="D56" s="30">
        <v>800</v>
      </c>
      <c r="E56" s="30">
        <v>800</v>
      </c>
      <c r="F56" s="31"/>
      <c r="G56" s="31"/>
      <c r="H56" s="123">
        <v>62.7</v>
      </c>
      <c r="I56" s="123">
        <v>50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>
        <v>1</v>
      </c>
      <c r="F57" s="31"/>
      <c r="G57" s="31"/>
      <c r="H57" s="123">
        <v>0.04</v>
      </c>
      <c r="I57" s="123">
        <v>0.04</v>
      </c>
      <c r="J57" s="123"/>
      <c r="K57" s="32"/>
    </row>
    <row r="58" spans="1:11" s="33" customFormat="1" ht="11.25" customHeight="1">
      <c r="A58" s="35" t="s">
        <v>45</v>
      </c>
      <c r="B58" s="29"/>
      <c r="C58" s="30">
        <v>919</v>
      </c>
      <c r="D58" s="30">
        <v>847</v>
      </c>
      <c r="E58" s="30">
        <v>919</v>
      </c>
      <c r="F58" s="31"/>
      <c r="G58" s="31"/>
      <c r="H58" s="123">
        <v>45.031</v>
      </c>
      <c r="I58" s="123">
        <v>55.055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7470</v>
      </c>
      <c r="D59" s="38">
        <v>7448</v>
      </c>
      <c r="E59" s="38">
        <v>8735</v>
      </c>
      <c r="F59" s="39">
        <f>IF(D59&gt;0,100*E59/D59,0)</f>
        <v>117.27980665950591</v>
      </c>
      <c r="G59" s="40"/>
      <c r="H59" s="124">
        <v>476.87100000000004</v>
      </c>
      <c r="I59" s="125">
        <v>525.795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150</v>
      </c>
      <c r="E61" s="30">
        <v>150</v>
      </c>
      <c r="F61" s="31"/>
      <c r="G61" s="31"/>
      <c r="H61" s="123">
        <v>3.15</v>
      </c>
      <c r="I61" s="123">
        <v>3.75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78</v>
      </c>
      <c r="D62" s="30">
        <v>65</v>
      </c>
      <c r="E62" s="30">
        <v>65</v>
      </c>
      <c r="F62" s="31"/>
      <c r="G62" s="31"/>
      <c r="H62" s="123">
        <v>1.8</v>
      </c>
      <c r="I62" s="123">
        <v>1.675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35</v>
      </c>
      <c r="D63" s="30">
        <v>35</v>
      </c>
      <c r="E63" s="30">
        <v>35</v>
      </c>
      <c r="F63" s="31"/>
      <c r="G63" s="31"/>
      <c r="H63" s="123">
        <v>2.52</v>
      </c>
      <c r="I63" s="123">
        <v>2.5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203</v>
      </c>
      <c r="D64" s="38">
        <v>250</v>
      </c>
      <c r="E64" s="38">
        <v>250</v>
      </c>
      <c r="F64" s="39">
        <f>IF(D64&gt;0,100*E64/D64,0)</f>
        <v>100</v>
      </c>
      <c r="G64" s="40"/>
      <c r="H64" s="124">
        <v>7.47</v>
      </c>
      <c r="I64" s="125">
        <v>7.925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290</v>
      </c>
      <c r="D66" s="38">
        <v>49</v>
      </c>
      <c r="E66" s="38">
        <v>49</v>
      </c>
      <c r="F66" s="39">
        <f>IF(D66&gt;0,100*E66/D66,0)</f>
        <v>100</v>
      </c>
      <c r="G66" s="40"/>
      <c r="H66" s="124">
        <v>13.05</v>
      </c>
      <c r="I66" s="125">
        <v>2.646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95</v>
      </c>
      <c r="D72" s="30">
        <v>73</v>
      </c>
      <c r="E72" s="30">
        <v>17</v>
      </c>
      <c r="F72" s="31"/>
      <c r="G72" s="31"/>
      <c r="H72" s="123">
        <v>1.71</v>
      </c>
      <c r="I72" s="123">
        <v>1.701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130</v>
      </c>
      <c r="D73" s="30">
        <v>95</v>
      </c>
      <c r="E73" s="30">
        <v>80</v>
      </c>
      <c r="F73" s="31"/>
      <c r="G73" s="31"/>
      <c r="H73" s="123">
        <v>4.35</v>
      </c>
      <c r="I73" s="123">
        <v>3.74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289</v>
      </c>
      <c r="D74" s="30">
        <v>228</v>
      </c>
      <c r="E74" s="30">
        <v>285</v>
      </c>
      <c r="F74" s="31"/>
      <c r="G74" s="31"/>
      <c r="H74" s="123">
        <v>13.005</v>
      </c>
      <c r="I74" s="123">
        <v>10.26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182</v>
      </c>
      <c r="D75" s="30">
        <v>201</v>
      </c>
      <c r="E75" s="30">
        <v>135</v>
      </c>
      <c r="F75" s="31"/>
      <c r="G75" s="31"/>
      <c r="H75" s="123">
        <v>6.872684</v>
      </c>
      <c r="I75" s="123">
        <v>7.682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35</v>
      </c>
      <c r="F76" s="31"/>
      <c r="G76" s="31"/>
      <c r="H76" s="123">
        <v>0.78</v>
      </c>
      <c r="I76" s="123">
        <v>0.75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170</v>
      </c>
      <c r="D77" s="30">
        <v>95</v>
      </c>
      <c r="E77" s="30">
        <v>100</v>
      </c>
      <c r="F77" s="31"/>
      <c r="G77" s="31"/>
      <c r="H77" s="123">
        <v>6.885</v>
      </c>
      <c r="I77" s="123">
        <v>3.8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425</v>
      </c>
      <c r="D78" s="30">
        <v>366</v>
      </c>
      <c r="E78" s="30">
        <v>350</v>
      </c>
      <c r="F78" s="31"/>
      <c r="G78" s="31"/>
      <c r="H78" s="123">
        <v>16.15</v>
      </c>
      <c r="I78" s="123">
        <v>12.81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300</v>
      </c>
      <c r="D79" s="30">
        <v>275</v>
      </c>
      <c r="E79" s="30">
        <v>275</v>
      </c>
      <c r="F79" s="31"/>
      <c r="G79" s="31"/>
      <c r="H79" s="123">
        <v>16.063</v>
      </c>
      <c r="I79" s="123">
        <v>11.809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1626</v>
      </c>
      <c r="D80" s="38">
        <v>1368</v>
      </c>
      <c r="E80" s="38">
        <v>1277</v>
      </c>
      <c r="F80" s="39">
        <f>IF(D80&gt;0,100*E80/D80,0)</f>
        <v>93.34795321637426</v>
      </c>
      <c r="G80" s="40"/>
      <c r="H80" s="124">
        <v>65.815684</v>
      </c>
      <c r="I80" s="125">
        <v>52.552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11927</v>
      </c>
      <c r="D86" s="30">
        <v>11630</v>
      </c>
      <c r="E86" s="30">
        <v>12761</v>
      </c>
      <c r="F86" s="31">
        <f>IF(D86&gt;0,100*E86/D86,0)</f>
        <v>109.72484952708513</v>
      </c>
      <c r="G86" s="31"/>
      <c r="H86" s="123">
        <v>672.310684</v>
      </c>
      <c r="I86" s="123">
        <v>695.7919999999999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11927</v>
      </c>
      <c r="D89" s="53">
        <v>11630</v>
      </c>
      <c r="E89" s="53">
        <v>12761</v>
      </c>
      <c r="F89" s="54">
        <f>IF(D89&gt;0,100*E89/D89,0)</f>
        <v>109.72484952708513</v>
      </c>
      <c r="G89" s="40"/>
      <c r="H89" s="128">
        <v>672.310684</v>
      </c>
      <c r="I89" s="129">
        <v>695.7919999999999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7"/>
  <sheetViews>
    <sheetView workbookViewId="0" topLeftCell="A1">
      <selection activeCell="F52" sqref="F5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23">
        <v>0.018</v>
      </c>
      <c r="I9" s="123">
        <v>0.020833333333333336</v>
      </c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>
        <v>3.35</v>
      </c>
      <c r="D12" s="30">
        <v>3.35</v>
      </c>
      <c r="E12" s="30">
        <v>3.35</v>
      </c>
      <c r="F12" s="31"/>
      <c r="G12" s="31"/>
      <c r="H12" s="123">
        <v>0.07107583333333334</v>
      </c>
      <c r="I12" s="123">
        <v>0.07107583333333334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4.35</v>
      </c>
      <c r="D13" s="38">
        <v>4.35</v>
      </c>
      <c r="E13" s="38">
        <v>4.35</v>
      </c>
      <c r="F13" s="39">
        <f>IF(D13&gt;0,100*E13/D13,0)</f>
        <v>100</v>
      </c>
      <c r="G13" s="40"/>
      <c r="H13" s="124">
        <v>0.08907583333333334</v>
      </c>
      <c r="I13" s="125">
        <v>0.09190916666666668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f>IF(D15&gt;0,100*E15/D15,0)</f>
        <v>100</v>
      </c>
      <c r="G15" s="40"/>
      <c r="H15" s="124">
        <v>0.02</v>
      </c>
      <c r="I15" s="125">
        <v>0.02</v>
      </c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>
        <v>3</v>
      </c>
      <c r="E17" s="38">
        <v>3</v>
      </c>
      <c r="F17" s="39">
        <f>IF(D17&gt;0,100*E17/D17,0)</f>
        <v>100</v>
      </c>
      <c r="G17" s="40"/>
      <c r="H17" s="124">
        <v>0.016</v>
      </c>
      <c r="I17" s="125">
        <v>0.016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835</v>
      </c>
      <c r="D24" s="38">
        <v>780</v>
      </c>
      <c r="E24" s="38">
        <v>750</v>
      </c>
      <c r="F24" s="39">
        <f>IF(D24&gt;0,100*E24/D24,0)</f>
        <v>96.15384615384616</v>
      </c>
      <c r="G24" s="40"/>
      <c r="H24" s="124">
        <v>17.674</v>
      </c>
      <c r="I24" s="125">
        <v>17.193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10</v>
      </c>
      <c r="D26" s="38">
        <v>10</v>
      </c>
      <c r="E26" s="38">
        <v>10</v>
      </c>
      <c r="F26" s="39">
        <f>IF(D26&gt;0,100*E26/D26,0)</f>
        <v>100</v>
      </c>
      <c r="G26" s="40"/>
      <c r="H26" s="124">
        <v>0.23</v>
      </c>
      <c r="I26" s="125">
        <v>0.22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40</v>
      </c>
      <c r="D28" s="30"/>
      <c r="E28" s="30"/>
      <c r="F28" s="31"/>
      <c r="G28" s="31"/>
      <c r="H28" s="123">
        <v>0.6</v>
      </c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40</v>
      </c>
      <c r="D31" s="38"/>
      <c r="E31" s="38"/>
      <c r="F31" s="39"/>
      <c r="G31" s="40"/>
      <c r="H31" s="124">
        <v>0.6</v>
      </c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133</v>
      </c>
      <c r="D33" s="30">
        <v>126</v>
      </c>
      <c r="E33" s="30">
        <v>120</v>
      </c>
      <c r="F33" s="31"/>
      <c r="G33" s="31"/>
      <c r="H33" s="123">
        <v>1.128</v>
      </c>
      <c r="I33" s="123">
        <v>1.06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21</v>
      </c>
      <c r="E34" s="30">
        <v>21</v>
      </c>
      <c r="F34" s="31"/>
      <c r="G34" s="31"/>
      <c r="H34" s="123">
        <v>0.387</v>
      </c>
      <c r="I34" s="123">
        <v>0.298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35</v>
      </c>
      <c r="D35" s="30">
        <v>35</v>
      </c>
      <c r="E35" s="30">
        <v>35</v>
      </c>
      <c r="F35" s="31"/>
      <c r="G35" s="31"/>
      <c r="H35" s="123">
        <v>0.56</v>
      </c>
      <c r="I35" s="123">
        <v>0.56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110</v>
      </c>
      <c r="D36" s="30">
        <v>106</v>
      </c>
      <c r="E36" s="30">
        <v>106</v>
      </c>
      <c r="F36" s="31"/>
      <c r="G36" s="31"/>
      <c r="H36" s="123">
        <v>3.319</v>
      </c>
      <c r="I36" s="123">
        <v>1.591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305</v>
      </c>
      <c r="D37" s="38">
        <v>288</v>
      </c>
      <c r="E37" s="38">
        <v>282</v>
      </c>
      <c r="F37" s="39">
        <f>IF(D37&gt;0,100*E37/D37,0)</f>
        <v>97.91666666666667</v>
      </c>
      <c r="G37" s="40"/>
      <c r="H37" s="124">
        <v>5.394</v>
      </c>
      <c r="I37" s="125">
        <v>3.5090000000000003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16</v>
      </c>
      <c r="E39" s="38">
        <v>19</v>
      </c>
      <c r="F39" s="39">
        <f>IF(D39&gt;0,100*E39/D39,0)</f>
        <v>118.75</v>
      </c>
      <c r="G39" s="40"/>
      <c r="H39" s="124">
        <v>0.36</v>
      </c>
      <c r="I39" s="125">
        <v>0.354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/>
      <c r="E41" s="30"/>
      <c r="F41" s="31"/>
      <c r="G41" s="31"/>
      <c r="H41" s="123">
        <v>0.012</v>
      </c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>
        <v>2</v>
      </c>
      <c r="E43" s="30">
        <v>2</v>
      </c>
      <c r="F43" s="31"/>
      <c r="G43" s="31"/>
      <c r="H43" s="123"/>
      <c r="I43" s="123">
        <v>0.03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5</v>
      </c>
      <c r="E45" s="30">
        <v>5</v>
      </c>
      <c r="F45" s="31"/>
      <c r="G45" s="31"/>
      <c r="H45" s="123">
        <v>0.07</v>
      </c>
      <c r="I45" s="123">
        <v>0.1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26</v>
      </c>
      <c r="E46" s="30">
        <v>26</v>
      </c>
      <c r="F46" s="31"/>
      <c r="G46" s="31"/>
      <c r="H46" s="123">
        <v>0.12</v>
      </c>
      <c r="I46" s="123">
        <v>0.39</v>
      </c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1</v>
      </c>
      <c r="F47" s="31"/>
      <c r="G47" s="31"/>
      <c r="H47" s="123"/>
      <c r="I47" s="123">
        <v>0.001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250</v>
      </c>
      <c r="D48" s="30">
        <v>232</v>
      </c>
      <c r="E48" s="30">
        <v>232</v>
      </c>
      <c r="F48" s="31"/>
      <c r="G48" s="31"/>
      <c r="H48" s="123">
        <v>3.75</v>
      </c>
      <c r="I48" s="123">
        <v>3.48</v>
      </c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266</v>
      </c>
      <c r="D50" s="38">
        <v>265</v>
      </c>
      <c r="E50" s="38">
        <v>266</v>
      </c>
      <c r="F50" s="39">
        <f>IF(D50&gt;0,100*E50/D50,0)</f>
        <v>100.37735849056604</v>
      </c>
      <c r="G50" s="40"/>
      <c r="H50" s="124">
        <v>3.952</v>
      </c>
      <c r="I50" s="125">
        <v>4.001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275</v>
      </c>
      <c r="D54" s="30">
        <v>275</v>
      </c>
      <c r="E54" s="30">
        <v>275</v>
      </c>
      <c r="F54" s="31"/>
      <c r="G54" s="31"/>
      <c r="H54" s="123">
        <v>9.625</v>
      </c>
      <c r="I54" s="123">
        <v>6.875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15</v>
      </c>
      <c r="D55" s="30">
        <v>15</v>
      </c>
      <c r="E55" s="30">
        <v>12</v>
      </c>
      <c r="F55" s="31"/>
      <c r="G55" s="31"/>
      <c r="H55" s="123">
        <v>0.24</v>
      </c>
      <c r="I55" s="123">
        <v>0.24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15</v>
      </c>
      <c r="D58" s="30">
        <v>15</v>
      </c>
      <c r="E58" s="30">
        <v>7</v>
      </c>
      <c r="F58" s="31"/>
      <c r="G58" s="31"/>
      <c r="H58" s="123">
        <v>0.27</v>
      </c>
      <c r="I58" s="123">
        <v>0.27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305</v>
      </c>
      <c r="D59" s="38">
        <v>305</v>
      </c>
      <c r="E59" s="38">
        <v>294</v>
      </c>
      <c r="F59" s="39">
        <f>IF(D59&gt;0,100*E59/D59,0)</f>
        <v>96.39344262295081</v>
      </c>
      <c r="G59" s="40"/>
      <c r="H59" s="124">
        <v>10.135</v>
      </c>
      <c r="I59" s="125">
        <v>7.385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80</v>
      </c>
      <c r="D61" s="30">
        <v>200</v>
      </c>
      <c r="E61" s="30">
        <v>200</v>
      </c>
      <c r="F61" s="31"/>
      <c r="G61" s="31"/>
      <c r="H61" s="123">
        <v>2</v>
      </c>
      <c r="I61" s="123">
        <v>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25</v>
      </c>
      <c r="D62" s="30">
        <v>25</v>
      </c>
      <c r="E62" s="30">
        <v>25</v>
      </c>
      <c r="F62" s="31"/>
      <c r="G62" s="31"/>
      <c r="H62" s="123">
        <v>0.475</v>
      </c>
      <c r="I62" s="123">
        <v>0.425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116</v>
      </c>
      <c r="D63" s="30">
        <v>166</v>
      </c>
      <c r="E63" s="30">
        <v>166</v>
      </c>
      <c r="F63" s="31"/>
      <c r="G63" s="31"/>
      <c r="H63" s="123">
        <v>1.475</v>
      </c>
      <c r="I63" s="123">
        <v>2.2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221</v>
      </c>
      <c r="D64" s="38">
        <v>391</v>
      </c>
      <c r="E64" s="38">
        <v>391</v>
      </c>
      <c r="F64" s="39">
        <f>IF(D64&gt;0,100*E64/D64,0)</f>
        <v>100</v>
      </c>
      <c r="G64" s="40"/>
      <c r="H64" s="124">
        <v>3.95</v>
      </c>
      <c r="I64" s="125">
        <v>7.625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137</v>
      </c>
      <c r="D66" s="38">
        <v>127</v>
      </c>
      <c r="E66" s="38">
        <v>127</v>
      </c>
      <c r="F66" s="39">
        <f>IF(D66&gt;0,100*E66/D66,0)</f>
        <v>100</v>
      </c>
      <c r="G66" s="40"/>
      <c r="H66" s="124">
        <v>2.603</v>
      </c>
      <c r="I66" s="125">
        <v>2.35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550</v>
      </c>
      <c r="D68" s="30">
        <v>260</v>
      </c>
      <c r="E68" s="30">
        <v>243</v>
      </c>
      <c r="F68" s="31"/>
      <c r="G68" s="31"/>
      <c r="H68" s="123">
        <v>10</v>
      </c>
      <c r="I68" s="123">
        <v>4.2</v>
      </c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260</v>
      </c>
      <c r="E70" s="38">
        <v>243</v>
      </c>
      <c r="F70" s="39">
        <f>IF(D70&gt;0,100*E70/D70,0)</f>
        <v>93.46153846153847</v>
      </c>
      <c r="G70" s="40"/>
      <c r="H70" s="124">
        <v>10</v>
      </c>
      <c r="I70" s="125">
        <v>4.2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40</v>
      </c>
      <c r="D72" s="30">
        <v>15</v>
      </c>
      <c r="E72" s="30">
        <v>15</v>
      </c>
      <c r="F72" s="31"/>
      <c r="G72" s="31"/>
      <c r="H72" s="123">
        <v>0.45</v>
      </c>
      <c r="I72" s="123">
        <v>0.115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16</v>
      </c>
      <c r="E73" s="30">
        <v>20</v>
      </c>
      <c r="F73" s="31"/>
      <c r="G73" s="31"/>
      <c r="H73" s="123">
        <v>0.402</v>
      </c>
      <c r="I73" s="123">
        <v>0.4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100</v>
      </c>
      <c r="D74" s="30">
        <v>100</v>
      </c>
      <c r="E74" s="30">
        <v>90</v>
      </c>
      <c r="F74" s="31"/>
      <c r="G74" s="31"/>
      <c r="H74" s="123">
        <v>2</v>
      </c>
      <c r="I74" s="123">
        <v>2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137</v>
      </c>
      <c r="D75" s="30">
        <v>113</v>
      </c>
      <c r="E75" s="30">
        <v>18</v>
      </c>
      <c r="F75" s="31"/>
      <c r="G75" s="31"/>
      <c r="H75" s="123">
        <v>1.386</v>
      </c>
      <c r="I75" s="123">
        <v>1.386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5</v>
      </c>
      <c r="E76" s="30">
        <v>5</v>
      </c>
      <c r="F76" s="31"/>
      <c r="G76" s="31"/>
      <c r="H76" s="123">
        <v>0.07</v>
      </c>
      <c r="I76" s="123">
        <v>0.07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34</v>
      </c>
      <c r="D77" s="30">
        <v>33</v>
      </c>
      <c r="E77" s="30">
        <v>22</v>
      </c>
      <c r="F77" s="31"/>
      <c r="G77" s="31"/>
      <c r="H77" s="123">
        <v>0.51</v>
      </c>
      <c r="I77" s="123">
        <v>0.551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20</v>
      </c>
      <c r="D78" s="30">
        <v>20</v>
      </c>
      <c r="E78" s="30">
        <v>20</v>
      </c>
      <c r="F78" s="31"/>
      <c r="G78" s="31"/>
      <c r="H78" s="123">
        <v>0.39</v>
      </c>
      <c r="I78" s="123">
        <v>0.41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54</v>
      </c>
      <c r="D79" s="30">
        <v>34</v>
      </c>
      <c r="E79" s="30">
        <v>35</v>
      </c>
      <c r="F79" s="31"/>
      <c r="G79" s="31"/>
      <c r="H79" s="123">
        <v>0.662</v>
      </c>
      <c r="I79" s="123">
        <v>0.417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405</v>
      </c>
      <c r="D80" s="38">
        <v>336</v>
      </c>
      <c r="E80" s="38">
        <v>225</v>
      </c>
      <c r="F80" s="39">
        <f>IF(D80&gt;0,100*E80/D80,0)</f>
        <v>66.96428571428571</v>
      </c>
      <c r="G80" s="40"/>
      <c r="H80" s="124">
        <v>5.87</v>
      </c>
      <c r="I80" s="125">
        <v>5.348999999999999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30</v>
      </c>
      <c r="D82" s="30">
        <v>21</v>
      </c>
      <c r="E82" s="30">
        <v>21</v>
      </c>
      <c r="F82" s="31"/>
      <c r="G82" s="31"/>
      <c r="H82" s="123">
        <v>0.55</v>
      </c>
      <c r="I82" s="123">
        <v>0.382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30</v>
      </c>
      <c r="D83" s="30">
        <v>30</v>
      </c>
      <c r="E83" s="30">
        <v>30</v>
      </c>
      <c r="F83" s="31"/>
      <c r="G83" s="31"/>
      <c r="H83" s="123">
        <v>0.6</v>
      </c>
      <c r="I83" s="123">
        <v>0.59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60</v>
      </c>
      <c r="D84" s="38">
        <v>51</v>
      </c>
      <c r="E84" s="38">
        <v>51</v>
      </c>
      <c r="F84" s="39">
        <f>IF(D84&gt;0,100*E84/D84,0)</f>
        <v>100</v>
      </c>
      <c r="G84" s="40"/>
      <c r="H84" s="124">
        <v>1.15</v>
      </c>
      <c r="I84" s="125">
        <v>0.972</v>
      </c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3161.35</v>
      </c>
      <c r="D86" s="30">
        <v>2838.35</v>
      </c>
      <c r="E86" s="30">
        <v>2667.35</v>
      </c>
      <c r="F86" s="31">
        <f>IF(D86&gt;0,100*E86/D86,0)</f>
        <v>93.97537301601282</v>
      </c>
      <c r="G86" s="31"/>
      <c r="H86" s="123">
        <v>62.04307583333333</v>
      </c>
      <c r="I86" s="123">
        <v>53.28590916666667</v>
      </c>
      <c r="J86" s="123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3161.35</v>
      </c>
      <c r="D89" s="53">
        <v>2838.35</v>
      </c>
      <c r="E89" s="53">
        <v>2667.35</v>
      </c>
      <c r="F89" s="54">
        <f>IF(D89&gt;0,100*E89/D89,0)</f>
        <v>93.97537301601282</v>
      </c>
      <c r="G89" s="40"/>
      <c r="H89" s="128">
        <v>62.04307583333333</v>
      </c>
      <c r="I89" s="129">
        <v>53.28590916666667</v>
      </c>
      <c r="J89" s="129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7"/>
  <sheetViews>
    <sheetView workbookViewId="0" topLeftCell="A1">
      <selection activeCell="J7" sqref="J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/>
      <c r="F10" s="31"/>
      <c r="G10" s="31"/>
      <c r="H10" s="123">
        <v>0.1</v>
      </c>
      <c r="I10" s="123">
        <v>0.1</v>
      </c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/>
      <c r="F13" s="39"/>
      <c r="G13" s="40"/>
      <c r="H13" s="124">
        <v>0.1</v>
      </c>
      <c r="I13" s="125">
        <v>0.1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9</v>
      </c>
      <c r="E24" s="38">
        <v>9</v>
      </c>
      <c r="F24" s="39">
        <f>IF(D24&gt;0,100*E24/D24,0)</f>
        <v>100</v>
      </c>
      <c r="G24" s="40"/>
      <c r="H24" s="124">
        <v>2.5</v>
      </c>
      <c r="I24" s="125">
        <v>3.315</v>
      </c>
      <c r="J24" s="125">
        <v>3.105</v>
      </c>
      <c r="K24" s="41">
        <f>IF(I24&gt;0,100*J24/I24,0)</f>
        <v>93.66515837104073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245</v>
      </c>
      <c r="D26" s="38">
        <v>231</v>
      </c>
      <c r="E26" s="38">
        <v>215</v>
      </c>
      <c r="F26" s="39">
        <f>IF(D26&gt;0,100*E26/D26,0)</f>
        <v>93.07359307359307</v>
      </c>
      <c r="G26" s="40"/>
      <c r="H26" s="124">
        <v>71</v>
      </c>
      <c r="I26" s="125">
        <v>70.109</v>
      </c>
      <c r="J26" s="125">
        <v>60</v>
      </c>
      <c r="K26" s="41">
        <f>IF(I26&gt;0,100*J26/I26,0)</f>
        <v>85.58102383431515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9</v>
      </c>
      <c r="E39" s="38">
        <v>12</v>
      </c>
      <c r="F39" s="39">
        <f>IF(D39&gt;0,100*E39/D39,0)</f>
        <v>133.33333333333334</v>
      </c>
      <c r="G39" s="40"/>
      <c r="H39" s="124">
        <v>1.07</v>
      </c>
      <c r="I39" s="125">
        <v>1.365</v>
      </c>
      <c r="J39" s="125">
        <v>1.365</v>
      </c>
      <c r="K39" s="41">
        <f>IF(I39&gt;0,100*J39/I39,0)</f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66</v>
      </c>
      <c r="D54" s="30">
        <v>65</v>
      </c>
      <c r="E54" s="30">
        <v>64</v>
      </c>
      <c r="F54" s="31"/>
      <c r="G54" s="31"/>
      <c r="H54" s="123">
        <v>18.15</v>
      </c>
      <c r="I54" s="123">
        <v>18.2</v>
      </c>
      <c r="J54" s="123">
        <v>19.2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>
        <v>159</v>
      </c>
      <c r="D56" s="30">
        <v>159</v>
      </c>
      <c r="E56" s="30">
        <v>160</v>
      </c>
      <c r="F56" s="31"/>
      <c r="G56" s="31"/>
      <c r="H56" s="123">
        <v>40</v>
      </c>
      <c r="I56" s="123">
        <v>41.3</v>
      </c>
      <c r="J56" s="123">
        <v>46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225</v>
      </c>
      <c r="D59" s="38">
        <v>224</v>
      </c>
      <c r="E59" s="38">
        <v>224</v>
      </c>
      <c r="F59" s="39">
        <f>IF(D59&gt;0,100*E59/D59,0)</f>
        <v>100</v>
      </c>
      <c r="G59" s="40"/>
      <c r="H59" s="124">
        <v>58.15</v>
      </c>
      <c r="I59" s="125">
        <v>59.5</v>
      </c>
      <c r="J59" s="125">
        <v>65.2</v>
      </c>
      <c r="K59" s="41">
        <f>IF(I59&gt;0,100*J59/I59,0)</f>
        <v>109.5798319327731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23">
        <v>0.225</v>
      </c>
      <c r="I63" s="123">
        <v>0.224</v>
      </c>
      <c r="J63" s="123">
        <v>0.224</v>
      </c>
      <c r="K63" s="32"/>
    </row>
    <row r="64" spans="1:11" s="42" customFormat="1" ht="11.25" customHeight="1">
      <c r="A64" s="36" t="s">
        <v>50</v>
      </c>
      <c r="B64" s="37"/>
      <c r="C64" s="38">
        <v>3</v>
      </c>
      <c r="D64" s="38">
        <v>3</v>
      </c>
      <c r="E64" s="38">
        <v>3</v>
      </c>
      <c r="F64" s="39">
        <f>IF(D64&gt;0,100*E64/D64,0)</f>
        <v>100</v>
      </c>
      <c r="G64" s="40"/>
      <c r="H64" s="124">
        <v>0.225</v>
      </c>
      <c r="I64" s="125">
        <v>0.224</v>
      </c>
      <c r="J64" s="125">
        <v>0.224</v>
      </c>
      <c r="K64" s="41">
        <f>IF(I64&gt;0,100*J64/I64,0)</f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>
        <v>1</v>
      </c>
      <c r="F75" s="31"/>
      <c r="G75" s="31"/>
      <c r="H75" s="123">
        <v>0.25</v>
      </c>
      <c r="I75" s="123">
        <v>0.25</v>
      </c>
      <c r="J75" s="123">
        <v>0.25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1</v>
      </c>
      <c r="D80" s="38">
        <v>1</v>
      </c>
      <c r="E80" s="38">
        <v>1</v>
      </c>
      <c r="F80" s="39">
        <f>IF(D80&gt;0,100*E80/D80,0)</f>
        <v>100</v>
      </c>
      <c r="G80" s="40"/>
      <c r="H80" s="124">
        <v>0.25</v>
      </c>
      <c r="I80" s="125">
        <v>0.25</v>
      </c>
      <c r="J80" s="125">
        <v>0.25</v>
      </c>
      <c r="K80" s="41">
        <f>IF(I80&gt;0,100*J80/I80,0)</f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491</v>
      </c>
      <c r="D86" s="30">
        <v>478</v>
      </c>
      <c r="E86" s="30">
        <v>464</v>
      </c>
      <c r="F86" s="31">
        <f>IF(D86&gt;0,100*E86/D86,0)</f>
        <v>97.07112970711297</v>
      </c>
      <c r="G86" s="31"/>
      <c r="H86" s="123">
        <v>133.295</v>
      </c>
      <c r="I86" s="123">
        <v>134.863</v>
      </c>
      <c r="J86" s="123">
        <v>130.144</v>
      </c>
      <c r="K86" s="32">
        <f>IF(I86&gt;0,100*J86/I86,0)</f>
        <v>96.50089349932895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491</v>
      </c>
      <c r="D89" s="53">
        <v>478</v>
      </c>
      <c r="E89" s="53">
        <v>464</v>
      </c>
      <c r="F89" s="54">
        <f>IF(D89&gt;0,100*E89/D89,0)</f>
        <v>97.07112970711297</v>
      </c>
      <c r="G89" s="40"/>
      <c r="H89" s="128">
        <v>133.295</v>
      </c>
      <c r="I89" s="129">
        <v>134.863</v>
      </c>
      <c r="J89" s="129">
        <v>130.144</v>
      </c>
      <c r="K89" s="54">
        <f>IF(I89&gt;0,100*J89/I89,0)</f>
        <v>96.50089349932895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7"/>
  <sheetViews>
    <sheetView workbookViewId="0" topLeftCell="A1">
      <selection activeCell="C84" sqref="C84:K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1</v>
      </c>
      <c r="F24" s="39">
        <f>IF(D24&gt;0,100*E24/D24,0)</f>
        <v>100</v>
      </c>
      <c r="G24" s="40"/>
      <c r="H24" s="124">
        <v>0.315</v>
      </c>
      <c r="I24" s="125">
        <v>0.35</v>
      </c>
      <c r="J24" s="125">
        <v>0.36</v>
      </c>
      <c r="K24" s="41">
        <f>IF(I24&gt;0,100*J24/I24,0)</f>
        <v>102.85714285714286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47</v>
      </c>
      <c r="D26" s="38">
        <v>47</v>
      </c>
      <c r="E26" s="38">
        <v>47</v>
      </c>
      <c r="F26" s="39">
        <f>IF(D26&gt;0,100*E26/D26,0)</f>
        <v>100</v>
      </c>
      <c r="G26" s="40"/>
      <c r="H26" s="124">
        <v>5.25</v>
      </c>
      <c r="I26" s="125">
        <v>5.29</v>
      </c>
      <c r="J26" s="125">
        <v>5.3</v>
      </c>
      <c r="K26" s="41">
        <f>IF(I26&gt;0,100*J26/I26,0)</f>
        <v>100.1890359168242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</v>
      </c>
      <c r="D54" s="30">
        <v>12</v>
      </c>
      <c r="E54" s="30">
        <v>12</v>
      </c>
      <c r="F54" s="31"/>
      <c r="G54" s="31"/>
      <c r="H54" s="123">
        <v>0.9</v>
      </c>
      <c r="I54" s="123">
        <v>3</v>
      </c>
      <c r="J54" s="123">
        <v>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25</v>
      </c>
      <c r="E56" s="30">
        <v>27</v>
      </c>
      <c r="F56" s="31"/>
      <c r="G56" s="31"/>
      <c r="H56" s="123">
        <v>6</v>
      </c>
      <c r="I56" s="123">
        <v>5.9</v>
      </c>
      <c r="J56" s="123">
        <v>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29</v>
      </c>
      <c r="D59" s="38">
        <v>37</v>
      </c>
      <c r="E59" s="38">
        <v>39</v>
      </c>
      <c r="F59" s="39">
        <f>IF(D59&gt;0,100*E59/D59,0)</f>
        <v>105.4054054054054</v>
      </c>
      <c r="G59" s="40"/>
      <c r="H59" s="124">
        <v>6.9</v>
      </c>
      <c r="I59" s="125">
        <v>8.9</v>
      </c>
      <c r="J59" s="125">
        <v>9</v>
      </c>
      <c r="K59" s="41">
        <f>IF(I59&gt;0,100*J59/I59,0)</f>
        <v>101.12359550561797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</v>
      </c>
      <c r="D72" s="30">
        <v>1</v>
      </c>
      <c r="E72" s="30">
        <v>1</v>
      </c>
      <c r="F72" s="31"/>
      <c r="G72" s="31"/>
      <c r="H72" s="123">
        <v>0.11</v>
      </c>
      <c r="I72" s="123">
        <v>0.11</v>
      </c>
      <c r="J72" s="123">
        <v>0.11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3</v>
      </c>
      <c r="E75" s="30">
        <v>3</v>
      </c>
      <c r="F75" s="31"/>
      <c r="G75" s="31"/>
      <c r="H75" s="123">
        <v>0.08</v>
      </c>
      <c r="I75" s="123">
        <v>0.135</v>
      </c>
      <c r="J75" s="123">
        <v>0.086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3</v>
      </c>
      <c r="D80" s="38">
        <v>4</v>
      </c>
      <c r="E80" s="38">
        <v>4</v>
      </c>
      <c r="F80" s="39">
        <f>IF(D80&gt;0,100*E80/D80,0)</f>
        <v>100</v>
      </c>
      <c r="G80" s="40"/>
      <c r="H80" s="124">
        <v>0.19</v>
      </c>
      <c r="I80" s="125">
        <v>0.245</v>
      </c>
      <c r="J80" s="125">
        <v>0.196</v>
      </c>
      <c r="K80" s="41">
        <f>IF(I80&gt;0,100*J80/I80,0)</f>
        <v>80.00000000000001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80</v>
      </c>
      <c r="D86" s="30">
        <v>89</v>
      </c>
      <c r="E86" s="30">
        <v>91</v>
      </c>
      <c r="F86" s="31">
        <f>IF(D86&gt;0,100*E86/D86,0)</f>
        <v>102.24719101123596</v>
      </c>
      <c r="G86" s="31"/>
      <c r="H86" s="123">
        <v>12.655</v>
      </c>
      <c r="I86" s="123">
        <v>14.785</v>
      </c>
      <c r="J86" s="123">
        <v>14.856</v>
      </c>
      <c r="K86" s="32">
        <f>IF(I86&gt;0,100*J86/I86,0)</f>
        <v>100.4802164355766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80</v>
      </c>
      <c r="D89" s="53">
        <v>89</v>
      </c>
      <c r="E89" s="53">
        <v>91</v>
      </c>
      <c r="F89" s="54">
        <f>IF(D89&gt;0,100*E89/D89,0)</f>
        <v>102.24719101123596</v>
      </c>
      <c r="G89" s="40"/>
      <c r="H89" s="128">
        <v>12.655</v>
      </c>
      <c r="I89" s="129">
        <v>14.785</v>
      </c>
      <c r="J89" s="129">
        <v>14.856</v>
      </c>
      <c r="K89" s="54">
        <f>IF(I89&gt;0,100*J89/I89,0)</f>
        <v>100.4802164355766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7"/>
  <sheetViews>
    <sheetView workbookViewId="0" topLeftCell="A1">
      <selection activeCell="E7" sqref="E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</row>
    <row r="7" spans="1:11" s="10" customFormat="1" ht="11.25" customHeight="1" thickBot="1">
      <c r="A7" s="19"/>
      <c r="B7" s="8"/>
      <c r="C7" s="20" t="s">
        <v>290</v>
      </c>
      <c r="D7" s="21" t="s">
        <v>6</v>
      </c>
      <c r="E7" s="21"/>
      <c r="F7" s="22" t="str">
        <f>CONCATENATE(D6,"=100")</f>
        <v>2012=100</v>
      </c>
      <c r="G7" s="23"/>
      <c r="H7" s="20" t="s">
        <v>290</v>
      </c>
      <c r="I7" s="21" t="s">
        <v>6</v>
      </c>
      <c r="J7" s="21"/>
      <c r="K7" s="22" t="str">
        <f>CONCATENATE(I6,"=100")</f>
        <v>2012=100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/>
      <c r="E15" s="38">
        <v>2</v>
      </c>
      <c r="F15" s="39"/>
      <c r="G15" s="40"/>
      <c r="H15" s="124">
        <v>0.015</v>
      </c>
      <c r="I15" s="125"/>
      <c r="J15" s="125">
        <v>0.03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>
        <v>4</v>
      </c>
      <c r="E17" s="38">
        <v>4</v>
      </c>
      <c r="F17" s="39">
        <f>IF(D17&gt;0,100*E17/D17,0)</f>
        <v>100</v>
      </c>
      <c r="G17" s="40"/>
      <c r="H17" s="124"/>
      <c r="I17" s="125">
        <v>0.056</v>
      </c>
      <c r="J17" s="125">
        <v>0.056</v>
      </c>
      <c r="K17" s="41">
        <f>IF(I17&gt;0,100*J17/I17,0)</f>
        <v>100.00000000000001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4814</v>
      </c>
      <c r="D24" s="38">
        <v>4187</v>
      </c>
      <c r="E24" s="38">
        <v>4451</v>
      </c>
      <c r="F24" s="39">
        <f>IF(D24&gt;0,100*E24/D24,0)</f>
        <v>106.30523047528062</v>
      </c>
      <c r="G24" s="40"/>
      <c r="H24" s="124">
        <v>59.513</v>
      </c>
      <c r="I24" s="125">
        <v>48.627</v>
      </c>
      <c r="J24" s="125">
        <v>53.59</v>
      </c>
      <c r="K24" s="41">
        <f>IF(I24&gt;0,100*J24/I24,0)</f>
        <v>110.20626400970653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194</v>
      </c>
      <c r="D26" s="38">
        <v>192</v>
      </c>
      <c r="E26" s="38">
        <v>190</v>
      </c>
      <c r="F26" s="39">
        <f>IF(D26&gt;0,100*E26/D26,0)</f>
        <v>98.95833333333333</v>
      </c>
      <c r="G26" s="40"/>
      <c r="H26" s="124">
        <v>2.425</v>
      </c>
      <c r="I26" s="125">
        <v>2.5</v>
      </c>
      <c r="J26" s="125">
        <v>2.45</v>
      </c>
      <c r="K26" s="41">
        <f>IF(I26&gt;0,100*J26/I26,0)</f>
        <v>98.00000000000001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104</v>
      </c>
      <c r="D30" s="30">
        <v>100</v>
      </c>
      <c r="E30" s="30">
        <v>100</v>
      </c>
      <c r="F30" s="31"/>
      <c r="G30" s="31"/>
      <c r="H30" s="123">
        <v>3.64</v>
      </c>
      <c r="I30" s="123">
        <v>1.5</v>
      </c>
      <c r="J30" s="123">
        <v>1.5</v>
      </c>
      <c r="K30" s="32"/>
    </row>
    <row r="31" spans="1:11" s="42" customFormat="1" ht="11.25" customHeight="1">
      <c r="A31" s="43" t="s">
        <v>23</v>
      </c>
      <c r="B31" s="37"/>
      <c r="C31" s="38">
        <v>104</v>
      </c>
      <c r="D31" s="38">
        <v>100</v>
      </c>
      <c r="E31" s="38">
        <v>100</v>
      </c>
      <c r="F31" s="39">
        <f>IF(D31&gt;0,100*E31/D31,0)</f>
        <v>100</v>
      </c>
      <c r="G31" s="40"/>
      <c r="H31" s="124">
        <v>3.64</v>
      </c>
      <c r="I31" s="125">
        <v>1.5</v>
      </c>
      <c r="J31" s="125">
        <v>1.5</v>
      </c>
      <c r="K31" s="41">
        <f>IF(I31&gt;0,100*J31/I31,0)</f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45</v>
      </c>
      <c r="D33" s="30">
        <v>44</v>
      </c>
      <c r="E33" s="30">
        <v>60</v>
      </c>
      <c r="F33" s="31"/>
      <c r="G33" s="31"/>
      <c r="H33" s="123">
        <v>0.551</v>
      </c>
      <c r="I33" s="123">
        <v>0.564</v>
      </c>
      <c r="J33" s="123">
        <v>1.156</v>
      </c>
      <c r="K33" s="32"/>
    </row>
    <row r="34" spans="1:11" s="33" customFormat="1" ht="11.25" customHeight="1">
      <c r="A34" s="35" t="s">
        <v>25</v>
      </c>
      <c r="B34" s="29"/>
      <c r="C34" s="30"/>
      <c r="D34" s="30">
        <v>8</v>
      </c>
      <c r="E34" s="30">
        <v>9</v>
      </c>
      <c r="F34" s="31"/>
      <c r="G34" s="31"/>
      <c r="H34" s="123"/>
      <c r="I34" s="123">
        <v>0.184</v>
      </c>
      <c r="J34" s="123">
        <v>0.201</v>
      </c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8</v>
      </c>
      <c r="E35" s="30">
        <v>6</v>
      </c>
      <c r="F35" s="31"/>
      <c r="G35" s="31"/>
      <c r="H35" s="123">
        <v>0.181</v>
      </c>
      <c r="I35" s="123">
        <v>0.18</v>
      </c>
      <c r="J35" s="123">
        <v>0.14</v>
      </c>
      <c r="K35" s="32"/>
    </row>
    <row r="36" spans="1:11" s="33" customFormat="1" ht="11.25" customHeight="1">
      <c r="A36" s="35" t="s">
        <v>27</v>
      </c>
      <c r="B36" s="29"/>
      <c r="C36" s="30">
        <v>45</v>
      </c>
      <c r="D36" s="30">
        <v>42</v>
      </c>
      <c r="E36" s="30">
        <v>29</v>
      </c>
      <c r="F36" s="31"/>
      <c r="G36" s="31"/>
      <c r="H36" s="123">
        <v>0.954</v>
      </c>
      <c r="I36" s="123">
        <v>0.882</v>
      </c>
      <c r="J36" s="123">
        <v>0.608</v>
      </c>
      <c r="K36" s="32"/>
    </row>
    <row r="37" spans="1:11" s="42" customFormat="1" ht="11.25" customHeight="1">
      <c r="A37" s="36" t="s">
        <v>28</v>
      </c>
      <c r="B37" s="37"/>
      <c r="C37" s="38">
        <v>98</v>
      </c>
      <c r="D37" s="38">
        <v>102</v>
      </c>
      <c r="E37" s="38">
        <v>104</v>
      </c>
      <c r="F37" s="39">
        <f>IF(D37&gt;0,100*E37/D37,0)</f>
        <v>101.96078431372548</v>
      </c>
      <c r="G37" s="40"/>
      <c r="H37" s="124">
        <v>1.686</v>
      </c>
      <c r="I37" s="125">
        <v>1.81</v>
      </c>
      <c r="J37" s="125">
        <v>2.105</v>
      </c>
      <c r="K37" s="41">
        <f>IF(I37&gt;0,100*J37/I37,0)</f>
        <v>116.29834254143645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>
        <v>46</v>
      </c>
      <c r="F39" s="39"/>
      <c r="G39" s="40"/>
      <c r="H39" s="124"/>
      <c r="I39" s="125">
        <v>0</v>
      </c>
      <c r="J39" s="125">
        <v>0.775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>
        <v>14</v>
      </c>
      <c r="D42" s="30">
        <v>10</v>
      </c>
      <c r="E42" s="30">
        <v>10</v>
      </c>
      <c r="F42" s="31"/>
      <c r="G42" s="31"/>
      <c r="H42" s="123">
        <v>0.21</v>
      </c>
      <c r="I42" s="123">
        <v>0.15</v>
      </c>
      <c r="J42" s="123">
        <v>0.15</v>
      </c>
      <c r="K42" s="32"/>
    </row>
    <row r="43" spans="1:11" s="33" customFormat="1" ht="11.25" customHeight="1">
      <c r="A43" s="35" t="s">
        <v>32</v>
      </c>
      <c r="B43" s="29"/>
      <c r="C43" s="30">
        <v>30</v>
      </c>
      <c r="D43" s="30">
        <v>35</v>
      </c>
      <c r="E43" s="30">
        <v>30</v>
      </c>
      <c r="F43" s="31"/>
      <c r="G43" s="31"/>
      <c r="H43" s="123">
        <v>0.45</v>
      </c>
      <c r="I43" s="123">
        <v>0.543</v>
      </c>
      <c r="J43" s="123">
        <v>0.45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>
        <v>20</v>
      </c>
      <c r="F46" s="31"/>
      <c r="G46" s="31"/>
      <c r="H46" s="123"/>
      <c r="I46" s="123"/>
      <c r="J46" s="123">
        <v>0.4</v>
      </c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3</v>
      </c>
      <c r="E47" s="30">
        <v>3</v>
      </c>
      <c r="F47" s="31"/>
      <c r="G47" s="31"/>
      <c r="H47" s="123">
        <v>0.135</v>
      </c>
      <c r="I47" s="123">
        <v>0.045</v>
      </c>
      <c r="J47" s="123">
        <v>0.048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53</v>
      </c>
      <c r="D50" s="38">
        <v>48</v>
      </c>
      <c r="E50" s="38">
        <v>63</v>
      </c>
      <c r="F50" s="39">
        <f>IF(D50&gt;0,100*E50/D50,0)</f>
        <v>131.25</v>
      </c>
      <c r="G50" s="40"/>
      <c r="H50" s="124">
        <v>0.795</v>
      </c>
      <c r="I50" s="125">
        <v>0.7380000000000001</v>
      </c>
      <c r="J50" s="125">
        <v>1.048</v>
      </c>
      <c r="K50" s="41">
        <f>IF(I50&gt;0,100*J50/I50,0)</f>
        <v>142.00542005420053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>
        <v>1</v>
      </c>
      <c r="E52" s="38">
        <v>1</v>
      </c>
      <c r="F52" s="39">
        <f>IF(D52&gt;0,100*E52/D52,0)</f>
        <v>100</v>
      </c>
      <c r="G52" s="40"/>
      <c r="H52" s="124"/>
      <c r="I52" s="125">
        <v>0.01</v>
      </c>
      <c r="J52" s="125">
        <v>0.01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2325</v>
      </c>
      <c r="D54" s="30">
        <v>2250</v>
      </c>
      <c r="E54" s="30">
        <v>2200</v>
      </c>
      <c r="F54" s="31"/>
      <c r="G54" s="31"/>
      <c r="H54" s="123">
        <v>26.738</v>
      </c>
      <c r="I54" s="123">
        <v>27</v>
      </c>
      <c r="J54" s="123">
        <v>31.9</v>
      </c>
      <c r="K54" s="32"/>
    </row>
    <row r="55" spans="1:11" s="33" customFormat="1" ht="11.25" customHeight="1">
      <c r="A55" s="35" t="s">
        <v>42</v>
      </c>
      <c r="B55" s="29"/>
      <c r="C55" s="30"/>
      <c r="D55" s="30">
        <v>3</v>
      </c>
      <c r="E55" s="30">
        <v>3</v>
      </c>
      <c r="F55" s="31"/>
      <c r="G55" s="31"/>
      <c r="H55" s="123"/>
      <c r="I55" s="123">
        <v>0.032</v>
      </c>
      <c r="J55" s="123">
        <v>0.032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>
        <v>21</v>
      </c>
      <c r="E58" s="30">
        <v>11</v>
      </c>
      <c r="F58" s="31"/>
      <c r="G58" s="31"/>
      <c r="H58" s="123"/>
      <c r="I58" s="123">
        <v>0.294</v>
      </c>
      <c r="J58" s="123">
        <v>0.132</v>
      </c>
      <c r="K58" s="32"/>
    </row>
    <row r="59" spans="1:11" s="42" customFormat="1" ht="11.25" customHeight="1">
      <c r="A59" s="36" t="s">
        <v>46</v>
      </c>
      <c r="B59" s="37"/>
      <c r="C59" s="38">
        <v>2325</v>
      </c>
      <c r="D59" s="38">
        <v>2274</v>
      </c>
      <c r="E59" s="38">
        <v>2214</v>
      </c>
      <c r="F59" s="39">
        <f>IF(D59&gt;0,100*E59/D59,0)</f>
        <v>97.36147757255937</v>
      </c>
      <c r="G59" s="40"/>
      <c r="H59" s="124">
        <v>26.738</v>
      </c>
      <c r="I59" s="125">
        <v>27.326</v>
      </c>
      <c r="J59" s="125">
        <v>32.064</v>
      </c>
      <c r="K59" s="41">
        <f>IF(I59&gt;0,100*J59/I59,0)</f>
        <v>117.33879821415502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2103</v>
      </c>
      <c r="D61" s="30">
        <v>1900</v>
      </c>
      <c r="E61" s="30">
        <v>1900</v>
      </c>
      <c r="F61" s="31"/>
      <c r="G61" s="31"/>
      <c r="H61" s="123">
        <v>42.06</v>
      </c>
      <c r="I61" s="123">
        <v>38</v>
      </c>
      <c r="J61" s="123">
        <v>38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55</v>
      </c>
      <c r="F62" s="31"/>
      <c r="G62" s="31"/>
      <c r="H62" s="123">
        <v>1.3</v>
      </c>
      <c r="I62" s="123">
        <v>1.3</v>
      </c>
      <c r="J62" s="123">
        <v>1.3</v>
      </c>
      <c r="K62" s="32"/>
    </row>
    <row r="63" spans="1:11" s="33" customFormat="1" ht="11.25" customHeight="1">
      <c r="A63" s="35" t="s">
        <v>49</v>
      </c>
      <c r="B63" s="29"/>
      <c r="C63" s="30">
        <v>5</v>
      </c>
      <c r="D63" s="30">
        <v>2</v>
      </c>
      <c r="E63" s="30"/>
      <c r="F63" s="31"/>
      <c r="G63" s="31"/>
      <c r="H63" s="123">
        <v>0.15</v>
      </c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2158</v>
      </c>
      <c r="D64" s="38">
        <v>1952</v>
      </c>
      <c r="E64" s="38">
        <v>1955</v>
      </c>
      <c r="F64" s="39">
        <f>IF(D64&gt;0,100*E64/D64,0)</f>
        <v>100.15368852459017</v>
      </c>
      <c r="G64" s="40"/>
      <c r="H64" s="124">
        <v>43.51</v>
      </c>
      <c r="I64" s="125">
        <v>39.3</v>
      </c>
      <c r="J64" s="125">
        <v>39.3</v>
      </c>
      <c r="K64" s="41">
        <f>IF(I64&gt;0,100*J64/I64,0)</f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10618</v>
      </c>
      <c r="D66" s="38">
        <v>10781</v>
      </c>
      <c r="E66" s="38">
        <v>11499</v>
      </c>
      <c r="F66" s="39">
        <f>IF(D66&gt;0,100*E66/D66,0)</f>
        <v>106.65986457656989</v>
      </c>
      <c r="G66" s="40"/>
      <c r="H66" s="124">
        <v>164.579</v>
      </c>
      <c r="I66" s="125">
        <v>172.496</v>
      </c>
      <c r="J66" s="125">
        <v>206.982</v>
      </c>
      <c r="K66" s="41">
        <f>IF(I66&gt;0,100*J66/I66,0)</f>
        <v>119.99234764864113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2054</v>
      </c>
      <c r="D68" s="30">
        <v>1290</v>
      </c>
      <c r="E68" s="30">
        <v>1747</v>
      </c>
      <c r="F68" s="31"/>
      <c r="G68" s="31"/>
      <c r="H68" s="123">
        <v>15.241</v>
      </c>
      <c r="I68" s="123">
        <v>12.2</v>
      </c>
      <c r="J68" s="123">
        <v>21.6</v>
      </c>
      <c r="K68" s="32"/>
    </row>
    <row r="69" spans="1:11" s="33" customFormat="1" ht="11.25" customHeight="1">
      <c r="A69" s="35" t="s">
        <v>53</v>
      </c>
      <c r="B69" s="29"/>
      <c r="C69" s="30">
        <v>8</v>
      </c>
      <c r="D69" s="30"/>
      <c r="E69" s="30"/>
      <c r="F69" s="31"/>
      <c r="G69" s="31"/>
      <c r="H69" s="123">
        <v>0.056</v>
      </c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2062</v>
      </c>
      <c r="D70" s="38">
        <v>1290</v>
      </c>
      <c r="E70" s="38">
        <v>1747</v>
      </c>
      <c r="F70" s="39">
        <f>IF(D70&gt;0,100*E70/D70,0)</f>
        <v>135.42635658914728</v>
      </c>
      <c r="G70" s="40"/>
      <c r="H70" s="124">
        <v>15.296999999999999</v>
      </c>
      <c r="I70" s="125">
        <v>12.2</v>
      </c>
      <c r="J70" s="125">
        <v>21.6</v>
      </c>
      <c r="K70" s="41">
        <f>IF(I70&gt;0,100*J70/I70,0)</f>
        <v>177.04918032786887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475</v>
      </c>
      <c r="D72" s="30">
        <v>390</v>
      </c>
      <c r="E72" s="30">
        <v>383</v>
      </c>
      <c r="F72" s="31"/>
      <c r="G72" s="31"/>
      <c r="H72" s="123">
        <v>12.771</v>
      </c>
      <c r="I72" s="123">
        <v>9.86</v>
      </c>
      <c r="J72" s="123">
        <v>9.86</v>
      </c>
      <c r="K72" s="32"/>
    </row>
    <row r="73" spans="1:11" s="33" customFormat="1" ht="11.25" customHeight="1">
      <c r="A73" s="35" t="s">
        <v>56</v>
      </c>
      <c r="B73" s="29"/>
      <c r="C73" s="30">
        <v>780</v>
      </c>
      <c r="D73" s="30">
        <v>610</v>
      </c>
      <c r="E73" s="30">
        <v>700</v>
      </c>
      <c r="F73" s="31"/>
      <c r="G73" s="31"/>
      <c r="H73" s="123">
        <v>24.172</v>
      </c>
      <c r="I73" s="123">
        <v>23.95</v>
      </c>
      <c r="J73" s="123">
        <v>24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551</v>
      </c>
      <c r="D75" s="30">
        <v>551</v>
      </c>
      <c r="E75" s="30">
        <v>557</v>
      </c>
      <c r="F75" s="31"/>
      <c r="G75" s="31"/>
      <c r="H75" s="123">
        <v>8.541</v>
      </c>
      <c r="I75" s="123">
        <v>8.5405</v>
      </c>
      <c r="J75" s="123">
        <v>8.541</v>
      </c>
      <c r="K75" s="32"/>
    </row>
    <row r="76" spans="1:11" s="33" customFormat="1" ht="11.25" customHeight="1">
      <c r="A76" s="35" t="s">
        <v>59</v>
      </c>
      <c r="B76" s="29"/>
      <c r="C76" s="30">
        <v>12</v>
      </c>
      <c r="D76" s="30">
        <v>10</v>
      </c>
      <c r="E76" s="30">
        <v>8</v>
      </c>
      <c r="F76" s="31"/>
      <c r="G76" s="31"/>
      <c r="H76" s="123">
        <v>0.216</v>
      </c>
      <c r="I76" s="123">
        <v>0.15</v>
      </c>
      <c r="J76" s="123">
        <v>0.132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200</v>
      </c>
      <c r="D79" s="30">
        <v>75</v>
      </c>
      <c r="E79" s="30">
        <v>30</v>
      </c>
      <c r="F79" s="31"/>
      <c r="G79" s="31"/>
      <c r="H79" s="123">
        <v>2.585</v>
      </c>
      <c r="I79" s="123">
        <v>0.806</v>
      </c>
      <c r="J79" s="123">
        <v>0.375</v>
      </c>
      <c r="K79" s="32"/>
    </row>
    <row r="80" spans="1:11" s="42" customFormat="1" ht="11.25" customHeight="1">
      <c r="A80" s="43" t="s">
        <v>63</v>
      </c>
      <c r="B80" s="37"/>
      <c r="C80" s="38">
        <v>2018</v>
      </c>
      <c r="D80" s="38">
        <v>1636</v>
      </c>
      <c r="E80" s="38">
        <v>1678</v>
      </c>
      <c r="F80" s="39">
        <f>IF(D80&gt;0,100*E80/D80,0)</f>
        <v>102.56723716381418</v>
      </c>
      <c r="G80" s="40"/>
      <c r="H80" s="124">
        <v>48.285</v>
      </c>
      <c r="I80" s="125">
        <v>43.3065</v>
      </c>
      <c r="J80" s="125">
        <v>42.907999999999994</v>
      </c>
      <c r="K80" s="41">
        <f>IF(I80&gt;0,100*J80/I80,0)</f>
        <v>99.07981480840057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24445</v>
      </c>
      <c r="D86" s="30">
        <v>22567</v>
      </c>
      <c r="E86" s="30">
        <v>24054</v>
      </c>
      <c r="F86" s="31">
        <f>IF(D86&gt;0,100*E86/D86,0)</f>
        <v>106.58926751451234</v>
      </c>
      <c r="G86" s="31"/>
      <c r="H86" s="123">
        <v>366.48300000000006</v>
      </c>
      <c r="I86" s="123">
        <v>349.8695</v>
      </c>
      <c r="J86" s="123">
        <v>404.418</v>
      </c>
      <c r="K86" s="32">
        <f>IF(I86&gt;0,100*J86/I86,0)</f>
        <v>115.59109896690052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24445</v>
      </c>
      <c r="D89" s="53">
        <v>22567</v>
      </c>
      <c r="E89" s="53">
        <v>24054</v>
      </c>
      <c r="F89" s="54">
        <f>IF(D89&gt;0,100*E89/D89,0)</f>
        <v>106.58926751451234</v>
      </c>
      <c r="G89" s="40"/>
      <c r="H89" s="128">
        <v>366.48300000000006</v>
      </c>
      <c r="I89" s="129">
        <v>349.8695</v>
      </c>
      <c r="J89" s="129">
        <v>404.418</v>
      </c>
      <c r="K89" s="54">
        <f>IF(I89&gt;0,100*J89/I89,0)</f>
        <v>115.59109896690052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7"/>
  <sheetViews>
    <sheetView workbookViewId="0" topLeftCell="A1">
      <selection activeCell="I22" sqref="I22:K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33.84051123429221</v>
      </c>
      <c r="D9" s="30">
        <v>36</v>
      </c>
      <c r="E9" s="30">
        <v>21.49592750642079</v>
      </c>
      <c r="F9" s="31"/>
      <c r="G9" s="31"/>
      <c r="H9" s="123">
        <v>2.497920170032771</v>
      </c>
      <c r="I9" s="123">
        <v>1.7502755824407528</v>
      </c>
      <c r="J9" s="123">
        <v>1.6706065307774256</v>
      </c>
      <c r="K9" s="32"/>
    </row>
    <row r="10" spans="1:11" s="33" customFormat="1" ht="11.25" customHeight="1">
      <c r="A10" s="35" t="s">
        <v>8</v>
      </c>
      <c r="B10" s="29"/>
      <c r="C10" s="30">
        <v>17.098825072462233</v>
      </c>
      <c r="D10" s="30">
        <v>23</v>
      </c>
      <c r="E10" s="30">
        <v>19.083725287176197</v>
      </c>
      <c r="F10" s="31"/>
      <c r="G10" s="31"/>
      <c r="H10" s="123">
        <v>1.1522566482008199</v>
      </c>
      <c r="I10" s="123">
        <v>0.8587676379229289</v>
      </c>
      <c r="J10" s="123">
        <v>0.9541862643588098</v>
      </c>
      <c r="K10" s="32"/>
    </row>
    <row r="11" spans="1:11" s="33" customFormat="1" ht="11.25" customHeight="1">
      <c r="A11" s="28" t="s">
        <v>9</v>
      </c>
      <c r="B11" s="29"/>
      <c r="C11" s="30">
        <v>21.978587026436323</v>
      </c>
      <c r="D11" s="30">
        <v>25</v>
      </c>
      <c r="E11" s="30">
        <v>23.204604067252316</v>
      </c>
      <c r="F11" s="31"/>
      <c r="G11" s="31"/>
      <c r="H11" s="123">
        <v>1.2340490986808639</v>
      </c>
      <c r="I11" s="123">
        <v>1.0442071830263542</v>
      </c>
      <c r="J11" s="123">
        <v>1.1602302033626157</v>
      </c>
      <c r="K11" s="32"/>
    </row>
    <row r="12" spans="1:11" s="33" customFormat="1" ht="11.25" customHeight="1">
      <c r="A12" s="35" t="s">
        <v>10</v>
      </c>
      <c r="B12" s="29"/>
      <c r="C12" s="30">
        <v>9.645216461575256</v>
      </c>
      <c r="D12" s="30">
        <v>27</v>
      </c>
      <c r="E12" s="30">
        <v>33.340931457873175</v>
      </c>
      <c r="F12" s="31"/>
      <c r="G12" s="31"/>
      <c r="H12" s="123">
        <v>0.53</v>
      </c>
      <c r="I12" s="123">
        <v>1.8337512301830248</v>
      </c>
      <c r="J12" s="123">
        <v>1.5003419156042928</v>
      </c>
      <c r="K12" s="32"/>
    </row>
    <row r="13" spans="1:11" s="42" customFormat="1" ht="11.25" customHeight="1">
      <c r="A13" s="36" t="s">
        <v>11</v>
      </c>
      <c r="B13" s="37"/>
      <c r="C13" s="38">
        <v>82.56313979476603</v>
      </c>
      <c r="D13" s="38">
        <v>111</v>
      </c>
      <c r="E13" s="38">
        <v>97.12518831872248</v>
      </c>
      <c r="F13" s="39">
        <f>IF(D13&gt;0,100*E13/D13,0)</f>
        <v>87.50016965650674</v>
      </c>
      <c r="G13" s="40"/>
      <c r="H13" s="124">
        <v>5.4142259169144555</v>
      </c>
      <c r="I13" s="125">
        <v>5.487001633573061</v>
      </c>
      <c r="J13" s="125">
        <v>5.285364914103144</v>
      </c>
      <c r="K13" s="41">
        <f>IF(I13&gt;0,100*J13/I13,0)</f>
        <v>96.32519301185967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10</v>
      </c>
      <c r="D15" s="38">
        <v>7</v>
      </c>
      <c r="E15" s="38">
        <v>8</v>
      </c>
      <c r="F15" s="39">
        <f>IF(D15&gt;0,100*E15/D15,0)</f>
        <v>114.28571428571429</v>
      </c>
      <c r="G15" s="40"/>
      <c r="H15" s="124">
        <v>0.19</v>
      </c>
      <c r="I15" s="125">
        <v>0.15</v>
      </c>
      <c r="J15" s="125">
        <v>0.201</v>
      </c>
      <c r="K15" s="41">
        <f>IF(I15&gt;0,100*J15/I15,0)</f>
        <v>134.00000000000003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>
        <v>4</v>
      </c>
      <c r="E17" s="38">
        <v>4</v>
      </c>
      <c r="F17" s="39">
        <f>IF(D17&gt;0,100*E17/D17,0)</f>
        <v>100</v>
      </c>
      <c r="G17" s="40"/>
      <c r="H17" s="124">
        <v>0.042</v>
      </c>
      <c r="I17" s="125">
        <v>0.043</v>
      </c>
      <c r="J17" s="125">
        <v>0.042</v>
      </c>
      <c r="K17" s="41">
        <f>IF(I17&gt;0,100*J17/I17,0)</f>
        <v>97.67441860465118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/>
      <c r="E19" s="30"/>
      <c r="F19" s="31"/>
      <c r="G19" s="31"/>
      <c r="H19" s="123">
        <v>0.098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21</v>
      </c>
      <c r="D21" s="30"/>
      <c r="E21" s="30"/>
      <c r="F21" s="31"/>
      <c r="G21" s="31"/>
      <c r="H21" s="123">
        <v>0.443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24</v>
      </c>
      <c r="D22" s="38"/>
      <c r="E22" s="38"/>
      <c r="F22" s="39"/>
      <c r="G22" s="40"/>
      <c r="H22" s="124">
        <v>0.541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73</v>
      </c>
      <c r="D24" s="38">
        <v>80</v>
      </c>
      <c r="E24" s="38">
        <v>90</v>
      </c>
      <c r="F24" s="39">
        <f>IF(D24&gt;0,100*E24/D24,0)</f>
        <v>112.5</v>
      </c>
      <c r="G24" s="40"/>
      <c r="H24" s="124">
        <v>4.86</v>
      </c>
      <c r="I24" s="125">
        <v>5.11</v>
      </c>
      <c r="J24" s="125">
        <v>5.749</v>
      </c>
      <c r="K24" s="41">
        <f>IF(I24&gt;0,100*J24/I24,0)</f>
        <v>112.50489236790605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22</v>
      </c>
      <c r="D26" s="38">
        <v>21</v>
      </c>
      <c r="E26" s="38">
        <v>20</v>
      </c>
      <c r="F26" s="39">
        <f>IF(D26&gt;0,100*E26/D26,0)</f>
        <v>95.23809523809524</v>
      </c>
      <c r="G26" s="40"/>
      <c r="H26" s="124">
        <v>0.9</v>
      </c>
      <c r="I26" s="125">
        <v>0.9</v>
      </c>
      <c r="J26" s="125">
        <v>0.9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>
        <v>7</v>
      </c>
      <c r="D29" s="30">
        <v>5</v>
      </c>
      <c r="E29" s="30">
        <v>8</v>
      </c>
      <c r="F29" s="31"/>
      <c r="G29" s="31"/>
      <c r="H29" s="123">
        <v>0.105</v>
      </c>
      <c r="I29" s="123">
        <v>0.075</v>
      </c>
      <c r="J29" s="123">
        <v>0.12</v>
      </c>
      <c r="K29" s="32"/>
    </row>
    <row r="30" spans="1:11" s="33" customFormat="1" ht="11.25" customHeight="1">
      <c r="A30" s="35" t="s">
        <v>22</v>
      </c>
      <c r="B30" s="29"/>
      <c r="C30" s="30">
        <v>6</v>
      </c>
      <c r="D30" s="30">
        <v>15</v>
      </c>
      <c r="E30" s="30">
        <v>15</v>
      </c>
      <c r="F30" s="31"/>
      <c r="G30" s="31"/>
      <c r="H30" s="123">
        <v>0.24</v>
      </c>
      <c r="I30" s="123">
        <v>0.675</v>
      </c>
      <c r="J30" s="123">
        <v>0.6</v>
      </c>
      <c r="K30" s="32"/>
    </row>
    <row r="31" spans="1:11" s="42" customFormat="1" ht="11.25" customHeight="1">
      <c r="A31" s="43" t="s">
        <v>23</v>
      </c>
      <c r="B31" s="37"/>
      <c r="C31" s="38">
        <v>13</v>
      </c>
      <c r="D31" s="38">
        <v>20</v>
      </c>
      <c r="E31" s="38">
        <v>23</v>
      </c>
      <c r="F31" s="39">
        <f>IF(D31&gt;0,100*E31/D31,0)</f>
        <v>115</v>
      </c>
      <c r="G31" s="40"/>
      <c r="H31" s="124">
        <v>0.345</v>
      </c>
      <c r="I31" s="125">
        <v>0.75</v>
      </c>
      <c r="J31" s="125">
        <v>0.72</v>
      </c>
      <c r="K31" s="41">
        <f>IF(I31&gt;0,100*J31/I31,0)</f>
        <v>96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100</v>
      </c>
      <c r="E33" s="30">
        <v>100</v>
      </c>
      <c r="F33" s="31"/>
      <c r="G33" s="31"/>
      <c r="H33" s="123">
        <v>2.5</v>
      </c>
      <c r="I33" s="123">
        <v>4.3</v>
      </c>
      <c r="J33" s="123">
        <v>4.456</v>
      </c>
      <c r="K33" s="32"/>
    </row>
    <row r="34" spans="1:11" s="33" customFormat="1" ht="11.25" customHeight="1">
      <c r="A34" s="35" t="s">
        <v>25</v>
      </c>
      <c r="B34" s="29"/>
      <c r="C34" s="30">
        <v>47</v>
      </c>
      <c r="D34" s="30">
        <v>52</v>
      </c>
      <c r="E34" s="30">
        <v>52</v>
      </c>
      <c r="F34" s="31"/>
      <c r="G34" s="31"/>
      <c r="H34" s="123">
        <v>1.856</v>
      </c>
      <c r="I34" s="123">
        <v>1.423</v>
      </c>
      <c r="J34" s="123">
        <v>1.465</v>
      </c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9</v>
      </c>
      <c r="E35" s="30">
        <v>9</v>
      </c>
      <c r="F35" s="31"/>
      <c r="G35" s="31"/>
      <c r="H35" s="123">
        <v>0.3</v>
      </c>
      <c r="I35" s="123">
        <v>0.25</v>
      </c>
      <c r="J35" s="123">
        <v>0.25</v>
      </c>
      <c r="K35" s="32"/>
    </row>
    <row r="36" spans="1:11" s="33" customFormat="1" ht="11.25" customHeight="1">
      <c r="A36" s="35" t="s">
        <v>27</v>
      </c>
      <c r="B36" s="29"/>
      <c r="C36" s="30">
        <v>167</v>
      </c>
      <c r="D36" s="30">
        <v>213</v>
      </c>
      <c r="E36" s="30">
        <v>197</v>
      </c>
      <c r="F36" s="31"/>
      <c r="G36" s="31"/>
      <c r="H36" s="123">
        <v>5.691</v>
      </c>
      <c r="I36" s="123">
        <v>6.5</v>
      </c>
      <c r="J36" s="123">
        <v>5.957</v>
      </c>
      <c r="K36" s="32"/>
    </row>
    <row r="37" spans="1:11" s="42" customFormat="1" ht="11.25" customHeight="1">
      <c r="A37" s="36" t="s">
        <v>28</v>
      </c>
      <c r="B37" s="37"/>
      <c r="C37" s="38">
        <v>284</v>
      </c>
      <c r="D37" s="38">
        <v>374</v>
      </c>
      <c r="E37" s="38">
        <v>358</v>
      </c>
      <c r="F37" s="39">
        <f>IF(D37&gt;0,100*E37/D37,0)</f>
        <v>95.72192513368984</v>
      </c>
      <c r="G37" s="40"/>
      <c r="H37" s="124">
        <v>10.347</v>
      </c>
      <c r="I37" s="125">
        <v>12.472999999999999</v>
      </c>
      <c r="J37" s="125">
        <v>12.128</v>
      </c>
      <c r="K37" s="41">
        <f>IF(I37&gt;0,100*J37/I37,0)</f>
        <v>97.23402549506936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140</v>
      </c>
      <c r="D39" s="38">
        <v>135</v>
      </c>
      <c r="E39" s="38">
        <v>145</v>
      </c>
      <c r="F39" s="39">
        <f>IF(D39&gt;0,100*E39/D39,0)</f>
        <v>107.4074074074074</v>
      </c>
      <c r="G39" s="40"/>
      <c r="H39" s="124">
        <v>2.475</v>
      </c>
      <c r="I39" s="125">
        <v>2.289</v>
      </c>
      <c r="J39" s="125">
        <v>2.51</v>
      </c>
      <c r="K39" s="41">
        <f>IF(I39&gt;0,100*J39/I39,0)</f>
        <v>109.65487112276101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</v>
      </c>
      <c r="D41" s="30">
        <v>2</v>
      </c>
      <c r="E41" s="30">
        <v>2</v>
      </c>
      <c r="F41" s="31"/>
      <c r="G41" s="31"/>
      <c r="H41" s="123">
        <v>0.034</v>
      </c>
      <c r="I41" s="123">
        <v>0.039</v>
      </c>
      <c r="J41" s="123">
        <v>0.039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20</v>
      </c>
      <c r="D46" s="30">
        <v>24</v>
      </c>
      <c r="E46" s="30">
        <v>25</v>
      </c>
      <c r="F46" s="31"/>
      <c r="G46" s="31"/>
      <c r="H46" s="123">
        <v>0.6</v>
      </c>
      <c r="I46" s="123">
        <v>0.6</v>
      </c>
      <c r="J46" s="123">
        <v>0.625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60</v>
      </c>
      <c r="D48" s="30">
        <v>60</v>
      </c>
      <c r="E48" s="30">
        <v>60</v>
      </c>
      <c r="F48" s="31"/>
      <c r="G48" s="31"/>
      <c r="H48" s="123">
        <v>1.38</v>
      </c>
      <c r="I48" s="123">
        <v>1.38</v>
      </c>
      <c r="J48" s="123">
        <v>1.38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82</v>
      </c>
      <c r="D50" s="38">
        <v>86</v>
      </c>
      <c r="E50" s="38">
        <v>87</v>
      </c>
      <c r="F50" s="39">
        <f>IF(D50&gt;0,100*E50/D50,0)</f>
        <v>101.16279069767442</v>
      </c>
      <c r="G50" s="40"/>
      <c r="H50" s="124">
        <v>2.014</v>
      </c>
      <c r="I50" s="125">
        <v>2.019</v>
      </c>
      <c r="J50" s="125">
        <v>2.044</v>
      </c>
      <c r="K50" s="41">
        <f>IF(I50&gt;0,100*J50/I50,0)</f>
        <v>101.23823675086676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26</v>
      </c>
      <c r="E52" s="38">
        <v>5</v>
      </c>
      <c r="F52" s="39">
        <f>IF(D52&gt;0,100*E52/D52,0)</f>
        <v>19.23076923076923</v>
      </c>
      <c r="G52" s="40"/>
      <c r="H52" s="124">
        <v>0.87</v>
      </c>
      <c r="I52" s="125">
        <v>0.808</v>
      </c>
      <c r="J52" s="125">
        <v>0.1553846153846154</v>
      </c>
      <c r="K52" s="41">
        <f>IF(I52&gt;0,100*J52/I52,0)</f>
        <v>19.23076923076923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36</v>
      </c>
      <c r="D55" s="30">
        <v>28</v>
      </c>
      <c r="E55" s="30">
        <v>23</v>
      </c>
      <c r="F55" s="31"/>
      <c r="G55" s="31"/>
      <c r="H55" s="123">
        <v>0.79</v>
      </c>
      <c r="I55" s="123">
        <v>0.6</v>
      </c>
      <c r="J55" s="123">
        <v>0.506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>
        <v>1.686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>
        <v>1</v>
      </c>
      <c r="F57" s="31"/>
      <c r="G57" s="31"/>
      <c r="H57" s="123">
        <v>0.04</v>
      </c>
      <c r="I57" s="123">
        <v>0.04</v>
      </c>
      <c r="J57" s="123">
        <v>1.045</v>
      </c>
      <c r="K57" s="32"/>
    </row>
    <row r="58" spans="1:11" s="33" customFormat="1" ht="11.25" customHeight="1">
      <c r="A58" s="35" t="s">
        <v>45</v>
      </c>
      <c r="B58" s="29"/>
      <c r="C58" s="30">
        <v>167</v>
      </c>
      <c r="D58" s="30">
        <v>150</v>
      </c>
      <c r="E58" s="30">
        <v>140</v>
      </c>
      <c r="F58" s="31"/>
      <c r="G58" s="31"/>
      <c r="H58" s="123">
        <v>4.008</v>
      </c>
      <c r="I58" s="123">
        <v>3.75</v>
      </c>
      <c r="J58" s="123">
        <v>3.5</v>
      </c>
      <c r="K58" s="32"/>
    </row>
    <row r="59" spans="1:11" s="42" customFormat="1" ht="11.25" customHeight="1">
      <c r="A59" s="36" t="s">
        <v>46</v>
      </c>
      <c r="B59" s="37"/>
      <c r="C59" s="38">
        <v>204</v>
      </c>
      <c r="D59" s="38">
        <v>179</v>
      </c>
      <c r="E59" s="38">
        <v>164</v>
      </c>
      <c r="F59" s="39">
        <f>IF(D59&gt;0,100*E59/D59,0)</f>
        <v>91.62011173184358</v>
      </c>
      <c r="G59" s="40"/>
      <c r="H59" s="124">
        <v>4.838</v>
      </c>
      <c r="I59" s="125">
        <v>4.39</v>
      </c>
      <c r="J59" s="125">
        <v>6.737</v>
      </c>
      <c r="K59" s="41">
        <f>IF(I59&gt;0,100*J59/I59,0)</f>
        <v>153.46241457858773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50</v>
      </c>
      <c r="D61" s="30">
        <v>70</v>
      </c>
      <c r="E61" s="30">
        <v>70</v>
      </c>
      <c r="F61" s="31"/>
      <c r="G61" s="31"/>
      <c r="H61" s="123">
        <v>1.75</v>
      </c>
      <c r="I61" s="123">
        <v>2.5</v>
      </c>
      <c r="J61" s="123">
        <v>2.5</v>
      </c>
      <c r="K61" s="32"/>
    </row>
    <row r="62" spans="1:11" s="33" customFormat="1" ht="11.25" customHeight="1">
      <c r="A62" s="35" t="s">
        <v>48</v>
      </c>
      <c r="B62" s="29"/>
      <c r="C62" s="30">
        <v>93</v>
      </c>
      <c r="D62" s="30">
        <v>94</v>
      </c>
      <c r="E62" s="30">
        <v>85</v>
      </c>
      <c r="F62" s="31"/>
      <c r="G62" s="31"/>
      <c r="H62" s="123">
        <v>1.73</v>
      </c>
      <c r="I62" s="123">
        <v>1.864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44</v>
      </c>
      <c r="D63" s="30">
        <v>49</v>
      </c>
      <c r="E63" s="30">
        <v>55</v>
      </c>
      <c r="F63" s="31"/>
      <c r="G63" s="31"/>
      <c r="H63" s="123">
        <v>0.9</v>
      </c>
      <c r="I63" s="123">
        <v>1.045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187</v>
      </c>
      <c r="D64" s="38">
        <v>213</v>
      </c>
      <c r="E64" s="38">
        <v>210</v>
      </c>
      <c r="F64" s="39">
        <f>IF(D64&gt;0,100*E64/D64,0)</f>
        <v>98.59154929577464</v>
      </c>
      <c r="G64" s="40"/>
      <c r="H64" s="124">
        <v>4.38</v>
      </c>
      <c r="I64" s="125">
        <v>5.409</v>
      </c>
      <c r="J64" s="125">
        <v>2.5</v>
      </c>
      <c r="K64" s="41">
        <f>IF(I64&gt;0,100*J64/I64,0)</f>
        <v>46.21926418931411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377</v>
      </c>
      <c r="D66" s="38">
        <v>393</v>
      </c>
      <c r="E66" s="38">
        <v>442</v>
      </c>
      <c r="F66" s="39">
        <f>IF(D66&gt;0,100*E66/D66,0)</f>
        <v>112.46819338422392</v>
      </c>
      <c r="G66" s="40"/>
      <c r="H66" s="124">
        <v>8.771</v>
      </c>
      <c r="I66" s="125">
        <v>11.443</v>
      </c>
      <c r="J66" s="125">
        <v>11.443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110</v>
      </c>
      <c r="D68" s="30">
        <v>120</v>
      </c>
      <c r="E68" s="30">
        <v>120</v>
      </c>
      <c r="F68" s="31"/>
      <c r="G68" s="31"/>
      <c r="H68" s="123">
        <v>4.2</v>
      </c>
      <c r="I68" s="123">
        <v>4.2</v>
      </c>
      <c r="J68" s="123">
        <v>5</v>
      </c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>
        <v>20</v>
      </c>
      <c r="E69" s="30">
        <v>10</v>
      </c>
      <c r="F69" s="31"/>
      <c r="G69" s="31"/>
      <c r="H69" s="123">
        <v>0.7</v>
      </c>
      <c r="I69" s="123">
        <v>0.7</v>
      </c>
      <c r="J69" s="123">
        <v>0.4</v>
      </c>
      <c r="K69" s="32"/>
    </row>
    <row r="70" spans="1:11" s="42" customFormat="1" ht="11.25" customHeight="1">
      <c r="A70" s="36" t="s">
        <v>54</v>
      </c>
      <c r="B70" s="37"/>
      <c r="C70" s="38">
        <v>130</v>
      </c>
      <c r="D70" s="38">
        <v>140</v>
      </c>
      <c r="E70" s="38">
        <v>130</v>
      </c>
      <c r="F70" s="39">
        <f>IF(D70&gt;0,100*E70/D70,0)</f>
        <v>92.85714285714286</v>
      </c>
      <c r="G70" s="40"/>
      <c r="H70" s="124">
        <v>4.9</v>
      </c>
      <c r="I70" s="125">
        <v>4.9</v>
      </c>
      <c r="J70" s="125">
        <v>5.4</v>
      </c>
      <c r="K70" s="41">
        <f>IF(I70&gt;0,100*J70/I70,0)</f>
        <v>110.20408163265306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5265</v>
      </c>
      <c r="D72" s="30">
        <v>6448</v>
      </c>
      <c r="E72" s="30">
        <v>6448</v>
      </c>
      <c r="F72" s="31"/>
      <c r="G72" s="31"/>
      <c r="H72" s="123">
        <v>351.716</v>
      </c>
      <c r="I72" s="123">
        <v>374.674</v>
      </c>
      <c r="J72" s="123">
        <v>374.594</v>
      </c>
      <c r="K72" s="32"/>
    </row>
    <row r="73" spans="1:11" s="33" customFormat="1" ht="11.25" customHeight="1">
      <c r="A73" s="35" t="s">
        <v>56</v>
      </c>
      <c r="B73" s="29"/>
      <c r="C73" s="30">
        <v>220</v>
      </c>
      <c r="D73" s="30">
        <v>210</v>
      </c>
      <c r="E73" s="30">
        <v>200</v>
      </c>
      <c r="F73" s="31"/>
      <c r="G73" s="31"/>
      <c r="H73" s="123">
        <v>9.7</v>
      </c>
      <c r="I73" s="123">
        <v>9.05</v>
      </c>
      <c r="J73" s="123">
        <v>8.619</v>
      </c>
      <c r="K73" s="32"/>
    </row>
    <row r="74" spans="1:11" s="33" customFormat="1" ht="11.25" customHeight="1">
      <c r="A74" s="35" t="s">
        <v>57</v>
      </c>
      <c r="B74" s="29"/>
      <c r="C74" s="30">
        <v>100</v>
      </c>
      <c r="D74" s="30">
        <v>105</v>
      </c>
      <c r="E74" s="30">
        <v>140</v>
      </c>
      <c r="F74" s="31"/>
      <c r="G74" s="31"/>
      <c r="H74" s="123">
        <v>3.6</v>
      </c>
      <c r="I74" s="123">
        <v>3.78</v>
      </c>
      <c r="J74" s="123">
        <v>5.04</v>
      </c>
      <c r="K74" s="32"/>
    </row>
    <row r="75" spans="1:11" s="33" customFormat="1" ht="11.25" customHeight="1">
      <c r="A75" s="35" t="s">
        <v>58</v>
      </c>
      <c r="B75" s="29"/>
      <c r="C75" s="30">
        <v>343</v>
      </c>
      <c r="D75" s="30">
        <v>300</v>
      </c>
      <c r="E75" s="30">
        <v>286</v>
      </c>
      <c r="F75" s="31"/>
      <c r="G75" s="31"/>
      <c r="H75" s="123">
        <v>9.573</v>
      </c>
      <c r="I75" s="123">
        <v>11.036</v>
      </c>
      <c r="J75" s="123">
        <v>10.195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19</v>
      </c>
      <c r="E76" s="30">
        <v>20</v>
      </c>
      <c r="F76" s="31"/>
      <c r="G76" s="31"/>
      <c r="H76" s="123">
        <v>0.6</v>
      </c>
      <c r="I76" s="123">
        <v>0.561</v>
      </c>
      <c r="J76" s="123">
        <v>0.6</v>
      </c>
      <c r="K76" s="32"/>
    </row>
    <row r="77" spans="1:11" s="33" customFormat="1" ht="11.25" customHeight="1">
      <c r="A77" s="35" t="s">
        <v>60</v>
      </c>
      <c r="B77" s="29"/>
      <c r="C77" s="30"/>
      <c r="D77" s="30">
        <v>40</v>
      </c>
      <c r="E77" s="30">
        <v>40</v>
      </c>
      <c r="F77" s="31"/>
      <c r="G77" s="31"/>
      <c r="H77" s="123"/>
      <c r="I77" s="123">
        <v>1</v>
      </c>
      <c r="J77" s="123">
        <v>0.98</v>
      </c>
      <c r="K77" s="32"/>
    </row>
    <row r="78" spans="1:11" s="33" customFormat="1" ht="11.25" customHeight="1">
      <c r="A78" s="35" t="s">
        <v>61</v>
      </c>
      <c r="B78" s="29"/>
      <c r="C78" s="30">
        <v>171</v>
      </c>
      <c r="D78" s="30">
        <v>190</v>
      </c>
      <c r="E78" s="30">
        <v>170</v>
      </c>
      <c r="F78" s="31"/>
      <c r="G78" s="31"/>
      <c r="H78" s="123">
        <v>11.1</v>
      </c>
      <c r="I78" s="123">
        <v>11.05</v>
      </c>
      <c r="J78" s="123">
        <v>11</v>
      </c>
      <c r="K78" s="32"/>
    </row>
    <row r="79" spans="1:11" s="33" customFormat="1" ht="11.25" customHeight="1">
      <c r="A79" s="35" t="s">
        <v>62</v>
      </c>
      <c r="B79" s="29"/>
      <c r="C79" s="30">
        <v>95</v>
      </c>
      <c r="D79" s="30">
        <v>65</v>
      </c>
      <c r="E79" s="30">
        <v>45</v>
      </c>
      <c r="F79" s="31"/>
      <c r="G79" s="31"/>
      <c r="H79" s="123">
        <v>3.975</v>
      </c>
      <c r="I79" s="123">
        <v>2.12</v>
      </c>
      <c r="J79" s="123">
        <v>1.938</v>
      </c>
      <c r="K79" s="32"/>
    </row>
    <row r="80" spans="1:11" s="42" customFormat="1" ht="11.25" customHeight="1">
      <c r="A80" s="43" t="s">
        <v>63</v>
      </c>
      <c r="B80" s="37"/>
      <c r="C80" s="38">
        <v>6214</v>
      </c>
      <c r="D80" s="38">
        <v>7377</v>
      </c>
      <c r="E80" s="38">
        <v>7349</v>
      </c>
      <c r="F80" s="39">
        <f>IF(D80&gt;0,100*E80/D80,0)</f>
        <v>99.62044191405721</v>
      </c>
      <c r="G80" s="40"/>
      <c r="H80" s="124">
        <v>390.26400000000007</v>
      </c>
      <c r="I80" s="125">
        <v>413.27099999999996</v>
      </c>
      <c r="J80" s="125">
        <v>412.966</v>
      </c>
      <c r="K80" s="41">
        <f>IF(I80&gt;0,100*J80/I80,0)</f>
        <v>99.92619854768421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210</v>
      </c>
      <c r="D82" s="30">
        <v>170</v>
      </c>
      <c r="E82" s="30">
        <v>175</v>
      </c>
      <c r="F82" s="31"/>
      <c r="G82" s="31"/>
      <c r="H82" s="123">
        <v>10.2</v>
      </c>
      <c r="I82" s="123">
        <v>8.555</v>
      </c>
      <c r="J82" s="123">
        <v>8.555</v>
      </c>
      <c r="K82" s="32"/>
    </row>
    <row r="83" spans="1:11" s="33" customFormat="1" ht="11.25" customHeight="1">
      <c r="A83" s="35" t="s">
        <v>65</v>
      </c>
      <c r="B83" s="29"/>
      <c r="C83" s="30">
        <v>195</v>
      </c>
      <c r="D83" s="30">
        <v>200</v>
      </c>
      <c r="E83" s="30">
        <v>200</v>
      </c>
      <c r="F83" s="31"/>
      <c r="G83" s="31"/>
      <c r="H83" s="123">
        <v>7.8</v>
      </c>
      <c r="I83" s="123">
        <v>7.9</v>
      </c>
      <c r="J83" s="123">
        <v>7.9</v>
      </c>
      <c r="K83" s="32"/>
    </row>
    <row r="84" spans="1:11" s="42" customFormat="1" ht="11.25" customHeight="1">
      <c r="A84" s="36" t="s">
        <v>66</v>
      </c>
      <c r="B84" s="37"/>
      <c r="C84" s="38">
        <v>405</v>
      </c>
      <c r="D84" s="38">
        <v>370</v>
      </c>
      <c r="E84" s="38">
        <v>375</v>
      </c>
      <c r="F84" s="39">
        <f>IF(D84&gt;0,100*E84/D84,0)</f>
        <v>101.35135135135135</v>
      </c>
      <c r="G84" s="40"/>
      <c r="H84" s="124">
        <v>18</v>
      </c>
      <c r="I84" s="125">
        <v>16.455</v>
      </c>
      <c r="J84" s="125">
        <v>16.455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8278.563139794765</v>
      </c>
      <c r="D86" s="30">
        <v>9536</v>
      </c>
      <c r="E86" s="30">
        <v>9507.125188318721</v>
      </c>
      <c r="F86" s="31">
        <f>IF(D86&gt;0,100*E86/D86,0)</f>
        <v>99.69720205871143</v>
      </c>
      <c r="G86" s="31"/>
      <c r="H86" s="123">
        <v>459.15122591691454</v>
      </c>
      <c r="I86" s="123">
        <v>485.897001633573</v>
      </c>
      <c r="J86" s="123">
        <v>485.23574952948775</v>
      </c>
      <c r="K86" s="32">
        <f>IF(I86&gt;0,100*J86/I86,0)</f>
        <v>99.8639110548404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8278.563139794765</v>
      </c>
      <c r="D89" s="53">
        <v>9536</v>
      </c>
      <c r="E89" s="53">
        <v>9507.125188318721</v>
      </c>
      <c r="F89" s="54">
        <f>IF(D89&gt;0,100*E89/D89,0)</f>
        <v>99.69720205871143</v>
      </c>
      <c r="G89" s="40"/>
      <c r="H89" s="128">
        <v>459.15122591691454</v>
      </c>
      <c r="I89" s="129">
        <v>485.897001633573</v>
      </c>
      <c r="J89" s="129">
        <v>485.23574952948775</v>
      </c>
      <c r="K89" s="54">
        <f>IF(I89&gt;0,100*J89/I89,0)</f>
        <v>99.8639110548404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7"/>
  <sheetViews>
    <sheetView workbookViewId="0" topLeftCell="A1">
      <selection activeCell="L76" sqref="L7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1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26.825327437401214</v>
      </c>
      <c r="D9" s="30">
        <v>31</v>
      </c>
      <c r="E9" s="30">
        <v>30.036135927943214</v>
      </c>
      <c r="F9" s="31"/>
      <c r="G9" s="31"/>
      <c r="H9" s="123">
        <v>0.6035698673415274</v>
      </c>
      <c r="I9" s="123">
        <v>0.6975</v>
      </c>
      <c r="J9" s="123">
        <v>0.7509033981985803</v>
      </c>
      <c r="K9" s="32"/>
    </row>
    <row r="10" spans="1:11" s="33" customFormat="1" ht="11.25" customHeight="1">
      <c r="A10" s="35" t="s">
        <v>8</v>
      </c>
      <c r="B10" s="29"/>
      <c r="C10" s="30">
        <v>14.305710039194757</v>
      </c>
      <c r="D10" s="30">
        <v>23</v>
      </c>
      <c r="E10" s="30">
        <v>23.132228445913466</v>
      </c>
      <c r="F10" s="31"/>
      <c r="G10" s="31"/>
      <c r="H10" s="123">
        <v>0.321878475881882</v>
      </c>
      <c r="I10" s="123">
        <v>0.5175</v>
      </c>
      <c r="J10" s="123">
        <v>0.5783057111478367</v>
      </c>
      <c r="K10" s="32"/>
    </row>
    <row r="11" spans="1:11" s="33" customFormat="1" ht="11.25" customHeight="1">
      <c r="A11" s="28" t="s">
        <v>9</v>
      </c>
      <c r="B11" s="29"/>
      <c r="C11" s="30">
        <v>15.445098493915587</v>
      </c>
      <c r="D11" s="30">
        <v>22</v>
      </c>
      <c r="E11" s="30">
        <v>21.004066458915645</v>
      </c>
      <c r="F11" s="31"/>
      <c r="G11" s="31"/>
      <c r="H11" s="123">
        <v>0.38612746234788964</v>
      </c>
      <c r="I11" s="123">
        <v>0.55</v>
      </c>
      <c r="J11" s="123">
        <v>0.5251016614728912</v>
      </c>
      <c r="K11" s="32"/>
    </row>
    <row r="12" spans="1:11" s="33" customFormat="1" ht="11.25" customHeight="1">
      <c r="A12" s="35" t="s">
        <v>10</v>
      </c>
      <c r="B12" s="29"/>
      <c r="C12" s="30">
        <v>58.48052150611853</v>
      </c>
      <c r="D12" s="30">
        <v>56</v>
      </c>
      <c r="E12" s="30">
        <v>33.95271043337069</v>
      </c>
      <c r="F12" s="31"/>
      <c r="G12" s="31"/>
      <c r="H12" s="123">
        <v>1.1198397735214187</v>
      </c>
      <c r="I12" s="123">
        <v>1.47</v>
      </c>
      <c r="J12" s="123">
        <v>0.7752535548952975</v>
      </c>
      <c r="K12" s="32"/>
    </row>
    <row r="13" spans="1:11" s="42" customFormat="1" ht="11.25" customHeight="1">
      <c r="A13" s="36" t="s">
        <v>11</v>
      </c>
      <c r="B13" s="37"/>
      <c r="C13" s="38">
        <v>115.05665747663008</v>
      </c>
      <c r="D13" s="38">
        <v>132</v>
      </c>
      <c r="E13" s="38">
        <v>108.125141266143</v>
      </c>
      <c r="F13" s="39">
        <f>IF(D13&gt;0,100*E13/D13,0)</f>
        <v>81.9129858076841</v>
      </c>
      <c r="G13" s="40"/>
      <c r="H13" s="124">
        <v>2.4314155790927177</v>
      </c>
      <c r="I13" s="125">
        <v>3.235</v>
      </c>
      <c r="J13" s="125">
        <v>2.6295643257146057</v>
      </c>
      <c r="K13" s="41">
        <f>IF(I13&gt;0,100*J13/I13,0)</f>
        <v>81.28483232502646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1</v>
      </c>
      <c r="E15" s="38">
        <v>1</v>
      </c>
      <c r="F15" s="39">
        <f>IF(D15&gt;0,100*E15/D15,0)</f>
        <v>100</v>
      </c>
      <c r="G15" s="40"/>
      <c r="H15" s="124">
        <v>0.02</v>
      </c>
      <c r="I15" s="125">
        <v>0.01</v>
      </c>
      <c r="J15" s="125">
        <v>0.01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5</v>
      </c>
      <c r="D17" s="38">
        <v>5</v>
      </c>
      <c r="E17" s="38">
        <v>5</v>
      </c>
      <c r="F17" s="39">
        <f>IF(D17&gt;0,100*E17/D17,0)</f>
        <v>100</v>
      </c>
      <c r="G17" s="40"/>
      <c r="H17" s="124">
        <v>0.202</v>
      </c>
      <c r="I17" s="125">
        <v>0.202</v>
      </c>
      <c r="J17" s="125">
        <v>0.04</v>
      </c>
      <c r="K17" s="41">
        <f>IF(I17&gt;0,100*J17/I17,0)</f>
        <v>19.801980198019802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34</v>
      </c>
      <c r="D19" s="30">
        <v>34</v>
      </c>
      <c r="E19" s="30"/>
      <c r="F19" s="31"/>
      <c r="G19" s="31"/>
      <c r="H19" s="123">
        <v>2.21</v>
      </c>
      <c r="I19" s="123">
        <v>2.21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/>
      <c r="F20" s="31"/>
      <c r="G20" s="31"/>
      <c r="H20" s="123">
        <v>0.3</v>
      </c>
      <c r="I20" s="123">
        <v>0.3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/>
      <c r="F21" s="31"/>
      <c r="G21" s="31"/>
      <c r="H21" s="123">
        <v>0.23</v>
      </c>
      <c r="I21" s="123">
        <v>0.23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60</v>
      </c>
      <c r="D22" s="38">
        <v>60</v>
      </c>
      <c r="E22" s="38"/>
      <c r="F22" s="39"/>
      <c r="G22" s="40"/>
      <c r="H22" s="124">
        <v>2.74</v>
      </c>
      <c r="I22" s="125">
        <v>2.74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15</v>
      </c>
      <c r="D24" s="38">
        <v>15</v>
      </c>
      <c r="E24" s="38">
        <v>10</v>
      </c>
      <c r="F24" s="39">
        <f>IF(D24&gt;0,100*E24/D24,0)</f>
        <v>66.66666666666667</v>
      </c>
      <c r="G24" s="40"/>
      <c r="H24" s="124">
        <v>1</v>
      </c>
      <c r="I24" s="125">
        <v>0.9</v>
      </c>
      <c r="J24" s="125">
        <v>0.36</v>
      </c>
      <c r="K24" s="41">
        <f>IF(I24&gt;0,100*J24/I24,0)</f>
        <v>40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110</v>
      </c>
      <c r="D26" s="38">
        <v>123</v>
      </c>
      <c r="E26" s="38">
        <v>115</v>
      </c>
      <c r="F26" s="39">
        <f>IF(D26&gt;0,100*E26/D26,0)</f>
        <v>93.4959349593496</v>
      </c>
      <c r="G26" s="40"/>
      <c r="H26" s="124">
        <v>9.9</v>
      </c>
      <c r="I26" s="125">
        <v>11.8</v>
      </c>
      <c r="J26" s="125">
        <v>12</v>
      </c>
      <c r="K26" s="41">
        <f>IF(I26&gt;0,100*J26/I26,0)</f>
        <v>101.69491525423729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60</v>
      </c>
      <c r="D33" s="30">
        <v>65</v>
      </c>
      <c r="E33" s="30">
        <v>65</v>
      </c>
      <c r="F33" s="31"/>
      <c r="G33" s="31"/>
      <c r="H33" s="123">
        <v>1.086</v>
      </c>
      <c r="I33" s="123">
        <v>1.2</v>
      </c>
      <c r="J33" s="123">
        <v>0.115</v>
      </c>
      <c r="K33" s="32"/>
    </row>
    <row r="34" spans="1:11" s="33" customFormat="1" ht="11.25" customHeight="1">
      <c r="A34" s="35" t="s">
        <v>25</v>
      </c>
      <c r="B34" s="29"/>
      <c r="C34" s="30">
        <v>18</v>
      </c>
      <c r="D34" s="30">
        <v>19</v>
      </c>
      <c r="E34" s="30">
        <v>21</v>
      </c>
      <c r="F34" s="31"/>
      <c r="G34" s="31"/>
      <c r="H34" s="123">
        <v>0.335</v>
      </c>
      <c r="I34" s="123">
        <v>0.338</v>
      </c>
      <c r="J34" s="123">
        <v>0.384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5</v>
      </c>
      <c r="E35" s="30">
        <v>6</v>
      </c>
      <c r="F35" s="31"/>
      <c r="G35" s="31"/>
      <c r="H35" s="123">
        <v>0.12</v>
      </c>
      <c r="I35" s="123">
        <v>0.095</v>
      </c>
      <c r="J35" s="123">
        <v>0.095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26</v>
      </c>
      <c r="E36" s="30">
        <v>12</v>
      </c>
      <c r="F36" s="31"/>
      <c r="G36" s="31"/>
      <c r="H36" s="123">
        <v>0.44</v>
      </c>
      <c r="I36" s="123">
        <v>0.524</v>
      </c>
      <c r="J36" s="123">
        <v>0.218</v>
      </c>
      <c r="K36" s="32"/>
    </row>
    <row r="37" spans="1:11" s="42" customFormat="1" ht="11.25" customHeight="1">
      <c r="A37" s="36" t="s">
        <v>28</v>
      </c>
      <c r="B37" s="37"/>
      <c r="C37" s="38">
        <v>106</v>
      </c>
      <c r="D37" s="38">
        <v>115</v>
      </c>
      <c r="E37" s="38">
        <v>104</v>
      </c>
      <c r="F37" s="39">
        <f>IF(D37&gt;0,100*E37/D37,0)</f>
        <v>90.43478260869566</v>
      </c>
      <c r="G37" s="40"/>
      <c r="H37" s="124">
        <v>1.9809999999999999</v>
      </c>
      <c r="I37" s="125">
        <v>2.157</v>
      </c>
      <c r="J37" s="125">
        <v>0.8119999999999999</v>
      </c>
      <c r="K37" s="41">
        <f>IF(I37&gt;0,100*J37/I37,0)</f>
        <v>37.64487714418173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60</v>
      </c>
      <c r="D39" s="38">
        <v>55</v>
      </c>
      <c r="E39" s="38">
        <v>52</v>
      </c>
      <c r="F39" s="39">
        <f>IF(D39&gt;0,100*E39/D39,0)</f>
        <v>94.54545454545455</v>
      </c>
      <c r="G39" s="40"/>
      <c r="H39" s="124">
        <v>1.53</v>
      </c>
      <c r="I39" s="125">
        <v>1.4</v>
      </c>
      <c r="J39" s="125">
        <v>1.4</v>
      </c>
      <c r="K39" s="41">
        <f>IF(I39&gt;0,100*J39/I39,0)</f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91</v>
      </c>
      <c r="D41" s="30">
        <v>120</v>
      </c>
      <c r="E41" s="30">
        <v>120</v>
      </c>
      <c r="F41" s="31"/>
      <c r="G41" s="31"/>
      <c r="H41" s="123">
        <v>6.37</v>
      </c>
      <c r="I41" s="123">
        <v>8.4</v>
      </c>
      <c r="J41" s="123">
        <v>8.4</v>
      </c>
      <c r="K41" s="32"/>
    </row>
    <row r="42" spans="1:11" s="33" customFormat="1" ht="11.25" customHeight="1">
      <c r="A42" s="35" t="s">
        <v>31</v>
      </c>
      <c r="B42" s="29"/>
      <c r="C42" s="30">
        <v>35</v>
      </c>
      <c r="D42" s="30">
        <v>44</v>
      </c>
      <c r="E42" s="30">
        <v>45</v>
      </c>
      <c r="F42" s="31"/>
      <c r="G42" s="31"/>
      <c r="H42" s="123">
        <v>1.225</v>
      </c>
      <c r="I42" s="123">
        <v>3.3</v>
      </c>
      <c r="J42" s="123">
        <v>3.3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7</v>
      </c>
      <c r="E45" s="30">
        <v>7</v>
      </c>
      <c r="F45" s="31"/>
      <c r="G45" s="31"/>
      <c r="H45" s="123">
        <v>0.112</v>
      </c>
      <c r="I45" s="123">
        <v>0.112</v>
      </c>
      <c r="J45" s="123">
        <v>0.112</v>
      </c>
      <c r="K45" s="32"/>
    </row>
    <row r="46" spans="1:11" s="33" customFormat="1" ht="11.25" customHeight="1">
      <c r="A46" s="35" t="s">
        <v>35</v>
      </c>
      <c r="B46" s="29"/>
      <c r="C46" s="30">
        <v>1033</v>
      </c>
      <c r="D46" s="30">
        <v>1050</v>
      </c>
      <c r="E46" s="30">
        <v>1080</v>
      </c>
      <c r="F46" s="31"/>
      <c r="G46" s="31"/>
      <c r="H46" s="123">
        <v>72.31</v>
      </c>
      <c r="I46" s="123">
        <v>73.5</v>
      </c>
      <c r="J46" s="123">
        <v>73.5</v>
      </c>
      <c r="K46" s="32"/>
    </row>
    <row r="47" spans="1:11" s="33" customFormat="1" ht="11.25" customHeight="1">
      <c r="A47" s="35" t="s">
        <v>36</v>
      </c>
      <c r="B47" s="29"/>
      <c r="C47" s="30">
        <v>44</v>
      </c>
      <c r="D47" s="30">
        <v>39</v>
      </c>
      <c r="E47" s="30">
        <v>40</v>
      </c>
      <c r="F47" s="31"/>
      <c r="G47" s="31"/>
      <c r="H47" s="123">
        <v>2.28</v>
      </c>
      <c r="I47" s="123">
        <v>2.34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1100</v>
      </c>
      <c r="D48" s="30">
        <v>1100</v>
      </c>
      <c r="E48" s="30">
        <v>1100</v>
      </c>
      <c r="F48" s="31"/>
      <c r="G48" s="31"/>
      <c r="H48" s="123">
        <v>77</v>
      </c>
      <c r="I48" s="123">
        <v>77</v>
      </c>
      <c r="J48" s="123">
        <v>77</v>
      </c>
      <c r="K48" s="32"/>
    </row>
    <row r="49" spans="1:11" s="33" customFormat="1" ht="11.25" customHeight="1">
      <c r="A49" s="35" t="s">
        <v>38</v>
      </c>
      <c r="B49" s="29"/>
      <c r="C49" s="30">
        <v>31</v>
      </c>
      <c r="D49" s="30">
        <v>20</v>
      </c>
      <c r="E49" s="30">
        <v>20</v>
      </c>
      <c r="F49" s="31"/>
      <c r="G49" s="31"/>
      <c r="H49" s="123">
        <v>1.86</v>
      </c>
      <c r="I49" s="123">
        <v>1.2</v>
      </c>
      <c r="J49" s="123">
        <v>1.2</v>
      </c>
      <c r="K49" s="32"/>
    </row>
    <row r="50" spans="1:11" s="42" customFormat="1" ht="11.25" customHeight="1">
      <c r="A50" s="43" t="s">
        <v>39</v>
      </c>
      <c r="B50" s="37"/>
      <c r="C50" s="38">
        <v>2341</v>
      </c>
      <c r="D50" s="38">
        <v>2380</v>
      </c>
      <c r="E50" s="38">
        <v>2412</v>
      </c>
      <c r="F50" s="39">
        <f>IF(D50&gt;0,100*E50/D50,0)</f>
        <v>101.34453781512605</v>
      </c>
      <c r="G50" s="40"/>
      <c r="H50" s="124">
        <v>161.157</v>
      </c>
      <c r="I50" s="125">
        <v>165.85199999999998</v>
      </c>
      <c r="J50" s="125">
        <v>163.512</v>
      </c>
      <c r="K50" s="41">
        <f>IF(I50&gt;0,100*J50/I50,0)</f>
        <v>98.58910353809422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350</v>
      </c>
      <c r="D54" s="30">
        <v>300</v>
      </c>
      <c r="E54" s="30">
        <v>350</v>
      </c>
      <c r="F54" s="31"/>
      <c r="G54" s="31"/>
      <c r="H54" s="123">
        <v>16.1</v>
      </c>
      <c r="I54" s="123">
        <v>15.9</v>
      </c>
      <c r="J54" s="123">
        <v>19.25</v>
      </c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5</v>
      </c>
      <c r="E55" s="30">
        <v>5</v>
      </c>
      <c r="F55" s="31"/>
      <c r="G55" s="31"/>
      <c r="H55" s="123">
        <v>0.28</v>
      </c>
      <c r="I55" s="123">
        <v>0.2</v>
      </c>
      <c r="J55" s="123">
        <v>0.2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3</v>
      </c>
      <c r="E56" s="30">
        <v>3</v>
      </c>
      <c r="F56" s="31"/>
      <c r="G56" s="31"/>
      <c r="H56" s="123"/>
      <c r="I56" s="123">
        <v>0.18</v>
      </c>
      <c r="J56" s="123">
        <v>0.2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107</v>
      </c>
      <c r="D58" s="30">
        <v>100</v>
      </c>
      <c r="E58" s="30">
        <v>100</v>
      </c>
      <c r="F58" s="31"/>
      <c r="G58" s="31"/>
      <c r="H58" s="123">
        <v>5.136</v>
      </c>
      <c r="I58" s="123">
        <v>4.8</v>
      </c>
      <c r="J58" s="123">
        <v>4.5</v>
      </c>
      <c r="K58" s="32"/>
    </row>
    <row r="59" spans="1:11" s="42" customFormat="1" ht="11.25" customHeight="1">
      <c r="A59" s="36" t="s">
        <v>46</v>
      </c>
      <c r="B59" s="37"/>
      <c r="C59" s="38">
        <v>464</v>
      </c>
      <c r="D59" s="38">
        <v>408</v>
      </c>
      <c r="E59" s="38">
        <v>458</v>
      </c>
      <c r="F59" s="39">
        <f>IF(D59&gt;0,100*E59/D59,0)</f>
        <v>112.25490196078431</v>
      </c>
      <c r="G59" s="40"/>
      <c r="H59" s="124">
        <v>21.516000000000002</v>
      </c>
      <c r="I59" s="125">
        <v>21.08</v>
      </c>
      <c r="J59" s="125">
        <v>24.15</v>
      </c>
      <c r="K59" s="41">
        <f>IF(I59&gt;0,100*J59/I59,0)</f>
        <v>114.56356736242886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160</v>
      </c>
      <c r="E61" s="30">
        <v>160</v>
      </c>
      <c r="F61" s="31"/>
      <c r="G61" s="31"/>
      <c r="H61" s="123">
        <v>9</v>
      </c>
      <c r="I61" s="123">
        <v>6.4</v>
      </c>
      <c r="J61" s="123">
        <v>6.4</v>
      </c>
      <c r="K61" s="32"/>
    </row>
    <row r="62" spans="1:11" s="33" customFormat="1" ht="11.25" customHeight="1">
      <c r="A62" s="35" t="s">
        <v>48</v>
      </c>
      <c r="B62" s="29"/>
      <c r="C62" s="30">
        <v>10</v>
      </c>
      <c r="D62" s="30">
        <v>10</v>
      </c>
      <c r="E62" s="30">
        <v>10</v>
      </c>
      <c r="F62" s="31"/>
      <c r="G62" s="31"/>
      <c r="H62" s="123">
        <v>0.226</v>
      </c>
      <c r="I62" s="123">
        <v>0.226</v>
      </c>
      <c r="J62" s="123">
        <v>0.226</v>
      </c>
      <c r="K62" s="32"/>
    </row>
    <row r="63" spans="1:11" s="33" customFormat="1" ht="11.25" customHeight="1">
      <c r="A63" s="35" t="s">
        <v>49</v>
      </c>
      <c r="B63" s="29"/>
      <c r="C63" s="30">
        <v>11</v>
      </c>
      <c r="D63" s="30">
        <v>7</v>
      </c>
      <c r="E63" s="30">
        <v>7</v>
      </c>
      <c r="F63" s="31"/>
      <c r="G63" s="31"/>
      <c r="H63" s="123">
        <v>0.25</v>
      </c>
      <c r="I63" s="123">
        <v>0.315</v>
      </c>
      <c r="J63" s="123">
        <v>0.3</v>
      </c>
      <c r="K63" s="32"/>
    </row>
    <row r="64" spans="1:11" s="42" customFormat="1" ht="11.25" customHeight="1">
      <c r="A64" s="36" t="s">
        <v>50</v>
      </c>
      <c r="B64" s="37"/>
      <c r="C64" s="38">
        <v>171</v>
      </c>
      <c r="D64" s="38">
        <v>177</v>
      </c>
      <c r="E64" s="38">
        <v>177</v>
      </c>
      <c r="F64" s="39">
        <f>IF(D64&gt;0,100*E64/D64,0)</f>
        <v>100</v>
      </c>
      <c r="G64" s="40"/>
      <c r="H64" s="124">
        <v>9.476</v>
      </c>
      <c r="I64" s="125">
        <v>6.941000000000001</v>
      </c>
      <c r="J64" s="125">
        <v>6.926</v>
      </c>
      <c r="K64" s="41">
        <f>IF(I64&gt;0,100*J64/I64,0)</f>
        <v>99.78389281083416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17</v>
      </c>
      <c r="D66" s="38">
        <v>17</v>
      </c>
      <c r="E66" s="38">
        <v>19</v>
      </c>
      <c r="F66" s="39">
        <f>IF(D66&gt;0,100*E66/D66,0)</f>
        <v>111.76470588235294</v>
      </c>
      <c r="G66" s="40"/>
      <c r="H66" s="124">
        <v>0.633</v>
      </c>
      <c r="I66" s="125">
        <v>0.629</v>
      </c>
      <c r="J66" s="125">
        <v>0.732</v>
      </c>
      <c r="K66" s="41">
        <f>IF(I66&gt;0,100*J66/I66,0)</f>
        <v>116.3751987281399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</v>
      </c>
      <c r="D72" s="30">
        <v>4</v>
      </c>
      <c r="E72" s="30">
        <v>4</v>
      </c>
      <c r="F72" s="31"/>
      <c r="G72" s="31"/>
      <c r="H72" s="123">
        <v>0.08</v>
      </c>
      <c r="I72" s="123">
        <v>0.08</v>
      </c>
      <c r="J72" s="123">
        <v>0.08</v>
      </c>
      <c r="K72" s="32"/>
    </row>
    <row r="73" spans="1:11" s="33" customFormat="1" ht="11.25" customHeight="1">
      <c r="A73" s="35" t="s">
        <v>56</v>
      </c>
      <c r="B73" s="29"/>
      <c r="C73" s="30">
        <v>1925</v>
      </c>
      <c r="D73" s="30">
        <v>1825</v>
      </c>
      <c r="E73" s="30">
        <v>2000</v>
      </c>
      <c r="F73" s="31"/>
      <c r="G73" s="31"/>
      <c r="H73" s="123">
        <v>110.5</v>
      </c>
      <c r="I73" s="123">
        <v>108.5</v>
      </c>
      <c r="J73" s="123">
        <v>110</v>
      </c>
      <c r="K73" s="32"/>
    </row>
    <row r="74" spans="1:11" s="33" customFormat="1" ht="11.25" customHeight="1">
      <c r="A74" s="35" t="s">
        <v>57</v>
      </c>
      <c r="B74" s="29"/>
      <c r="C74" s="30">
        <v>190</v>
      </c>
      <c r="D74" s="30">
        <v>180</v>
      </c>
      <c r="E74" s="30">
        <v>180</v>
      </c>
      <c r="F74" s="31"/>
      <c r="G74" s="31"/>
      <c r="H74" s="123">
        <v>6.65</v>
      </c>
      <c r="I74" s="123">
        <v>6.3</v>
      </c>
      <c r="J74" s="123">
        <v>6.3</v>
      </c>
      <c r="K74" s="32"/>
    </row>
    <row r="75" spans="1:11" s="33" customFormat="1" ht="11.25" customHeight="1">
      <c r="A75" s="35" t="s">
        <v>58</v>
      </c>
      <c r="B75" s="29"/>
      <c r="C75" s="30">
        <v>15</v>
      </c>
      <c r="D75" s="30">
        <v>15</v>
      </c>
      <c r="E75" s="30">
        <v>14</v>
      </c>
      <c r="F75" s="31"/>
      <c r="G75" s="31"/>
      <c r="H75" s="123">
        <v>0.537</v>
      </c>
      <c r="I75" s="123">
        <v>0.537</v>
      </c>
      <c r="J75" s="123">
        <v>0.537</v>
      </c>
      <c r="K75" s="32"/>
    </row>
    <row r="76" spans="1:11" s="33" customFormat="1" ht="11.25" customHeight="1">
      <c r="A76" s="35" t="s">
        <v>59</v>
      </c>
      <c r="B76" s="29"/>
      <c r="C76" s="30">
        <v>133</v>
      </c>
      <c r="D76" s="30">
        <v>18</v>
      </c>
      <c r="E76" s="30">
        <v>16</v>
      </c>
      <c r="F76" s="31"/>
      <c r="G76" s="31"/>
      <c r="H76" s="123">
        <v>3.524</v>
      </c>
      <c r="I76" s="123">
        <v>0.432</v>
      </c>
      <c r="J76" s="123">
        <v>0.4</v>
      </c>
      <c r="K76" s="32"/>
    </row>
    <row r="77" spans="1:11" s="33" customFormat="1" ht="11.25" customHeight="1">
      <c r="A77" s="35" t="s">
        <v>60</v>
      </c>
      <c r="B77" s="29"/>
      <c r="C77" s="30">
        <v>16</v>
      </c>
      <c r="D77" s="30">
        <v>16</v>
      </c>
      <c r="E77" s="30">
        <v>6</v>
      </c>
      <c r="F77" s="31"/>
      <c r="G77" s="31"/>
      <c r="H77" s="123">
        <v>0.37760000000000005</v>
      </c>
      <c r="I77" s="123">
        <v>0.415</v>
      </c>
      <c r="J77" s="123">
        <v>0.415</v>
      </c>
      <c r="K77" s="32"/>
    </row>
    <row r="78" spans="1:11" s="33" customFormat="1" ht="11.25" customHeight="1">
      <c r="A78" s="35" t="s">
        <v>61</v>
      </c>
      <c r="B78" s="29"/>
      <c r="C78" s="30">
        <v>70</v>
      </c>
      <c r="D78" s="30">
        <v>72</v>
      </c>
      <c r="E78" s="30">
        <v>67</v>
      </c>
      <c r="F78" s="31"/>
      <c r="G78" s="31"/>
      <c r="H78" s="123">
        <v>1.8</v>
      </c>
      <c r="I78" s="123">
        <v>1.824</v>
      </c>
      <c r="J78" s="123">
        <v>1.675</v>
      </c>
      <c r="K78" s="32"/>
    </row>
    <row r="79" spans="1:11" s="33" customFormat="1" ht="11.25" customHeight="1">
      <c r="A79" s="35" t="s">
        <v>62</v>
      </c>
      <c r="B79" s="29"/>
      <c r="C79" s="30">
        <v>1100</v>
      </c>
      <c r="D79" s="30">
        <v>780</v>
      </c>
      <c r="E79" s="30">
        <v>700</v>
      </c>
      <c r="F79" s="31"/>
      <c r="G79" s="31"/>
      <c r="H79" s="123">
        <v>33.175</v>
      </c>
      <c r="I79" s="123">
        <v>18.063</v>
      </c>
      <c r="J79" s="123">
        <v>19.25</v>
      </c>
      <c r="K79" s="32"/>
    </row>
    <row r="80" spans="1:11" s="42" customFormat="1" ht="11.25" customHeight="1">
      <c r="A80" s="43" t="s">
        <v>63</v>
      </c>
      <c r="B80" s="37"/>
      <c r="C80" s="38">
        <v>3453</v>
      </c>
      <c r="D80" s="38">
        <v>2910</v>
      </c>
      <c r="E80" s="38">
        <v>2987</v>
      </c>
      <c r="F80" s="39">
        <f>IF(D80&gt;0,100*E80/D80,0)</f>
        <v>102.64604810996563</v>
      </c>
      <c r="G80" s="40"/>
      <c r="H80" s="124">
        <v>156.6436</v>
      </c>
      <c r="I80" s="125">
        <v>136.151</v>
      </c>
      <c r="J80" s="125">
        <v>138.657</v>
      </c>
      <c r="K80" s="41">
        <f>IF(I80&gt;0,100*J80/I80,0)</f>
        <v>101.84060344764269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70</v>
      </c>
      <c r="E82" s="30">
        <v>79</v>
      </c>
      <c r="F82" s="31"/>
      <c r="G82" s="31"/>
      <c r="H82" s="123">
        <v>4</v>
      </c>
      <c r="I82" s="123">
        <v>2.765</v>
      </c>
      <c r="J82" s="123">
        <v>2.765</v>
      </c>
      <c r="K82" s="32"/>
    </row>
    <row r="83" spans="1:11" s="33" customFormat="1" ht="11.25" customHeight="1">
      <c r="A83" s="35" t="s">
        <v>65</v>
      </c>
      <c r="B83" s="29"/>
      <c r="C83" s="30">
        <v>140</v>
      </c>
      <c r="D83" s="30">
        <v>140</v>
      </c>
      <c r="E83" s="30">
        <v>140</v>
      </c>
      <c r="F83" s="31"/>
      <c r="G83" s="31"/>
      <c r="H83" s="123">
        <v>4.2</v>
      </c>
      <c r="I83" s="123">
        <v>4.2</v>
      </c>
      <c r="J83" s="123">
        <v>4.2</v>
      </c>
      <c r="K83" s="32"/>
    </row>
    <row r="84" spans="1:11" s="42" customFormat="1" ht="11.25" customHeight="1">
      <c r="A84" s="36" t="s">
        <v>66</v>
      </c>
      <c r="B84" s="37"/>
      <c r="C84" s="38">
        <v>260</v>
      </c>
      <c r="D84" s="38">
        <v>210</v>
      </c>
      <c r="E84" s="38">
        <v>219</v>
      </c>
      <c r="F84" s="39">
        <f>IF(D84&gt;0,100*E84/D84,0)</f>
        <v>104.28571428571429</v>
      </c>
      <c r="G84" s="40"/>
      <c r="H84" s="124">
        <v>8.2</v>
      </c>
      <c r="I84" s="125">
        <v>6.965</v>
      </c>
      <c r="J84" s="125">
        <v>6.965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7179.05665747663</v>
      </c>
      <c r="D86" s="30">
        <v>6608</v>
      </c>
      <c r="E86" s="30">
        <v>6667.125141266143</v>
      </c>
      <c r="F86" s="31">
        <f>IF(D86&gt;0,100*E86/D86,0)</f>
        <v>100.89475092715108</v>
      </c>
      <c r="G86" s="31"/>
      <c r="H86" s="123">
        <v>377.4300155790927</v>
      </c>
      <c r="I86" s="123">
        <v>360.06199999999995</v>
      </c>
      <c r="J86" s="123">
        <v>358.1935643257146</v>
      </c>
      <c r="K86" s="32">
        <f>IF(I86&gt;0,100*J86/I86,0)</f>
        <v>99.48107946012483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7179.05665747663</v>
      </c>
      <c r="D89" s="53">
        <v>6608</v>
      </c>
      <c r="E89" s="53">
        <v>6667.125141266143</v>
      </c>
      <c r="F89" s="54">
        <f>IF(D89&gt;0,100*E89/D89,0)</f>
        <v>100.89475092715108</v>
      </c>
      <c r="G89" s="40"/>
      <c r="H89" s="128">
        <v>377.4300155790927</v>
      </c>
      <c r="I89" s="129">
        <v>360.06199999999995</v>
      </c>
      <c r="J89" s="129">
        <v>358.1935643257146</v>
      </c>
      <c r="K89" s="54">
        <f>IF(I89&gt;0,100*J89/I89,0)</f>
        <v>99.48107946012483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7"/>
  <sheetViews>
    <sheetView workbookViewId="0" topLeftCell="A1">
      <selection activeCell="K25" sqref="K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290</v>
      </c>
      <c r="I7" s="21" t="s">
        <v>6</v>
      </c>
      <c r="J7" s="21"/>
      <c r="K7" s="22" t="str">
        <f>CONCATENATE(I6,"=100")</f>
        <v>2012=100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1.099</v>
      </c>
      <c r="I9" s="123">
        <v>1.0991</v>
      </c>
      <c r="J9" s="123">
        <v>1.0864665700481235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0.03</v>
      </c>
      <c r="I10" s="123">
        <v>0.0296</v>
      </c>
      <c r="J10" s="123">
        <v>0.028889380452580157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0.047</v>
      </c>
      <c r="I11" s="123">
        <v>0.05435</v>
      </c>
      <c r="J11" s="123">
        <v>0.05143570715486684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0.441</v>
      </c>
      <c r="I12" s="123">
        <v>0.4407</v>
      </c>
      <c r="J12" s="123">
        <v>0.4364367787263971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1.617</v>
      </c>
      <c r="I13" s="125">
        <v>1.62375</v>
      </c>
      <c r="J13" s="125">
        <v>1.6032284363819675</v>
      </c>
      <c r="K13" s="41">
        <f>IF(I13&gt;0,100*J13/I13,0)</f>
        <v>98.73616236378552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>
        <v>0.017</v>
      </c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30">
        <v>0.004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31">
        <v>0.004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0.103</v>
      </c>
      <c r="I33" s="123">
        <v>0.09</v>
      </c>
      <c r="J33" s="123">
        <v>0.039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35.156</v>
      </c>
      <c r="I36" s="123">
        <v>57.892</v>
      </c>
      <c r="J36" s="123">
        <v>52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35.259</v>
      </c>
      <c r="I37" s="125">
        <v>57.982000000000006</v>
      </c>
      <c r="J37" s="125">
        <v>52.039</v>
      </c>
      <c r="K37" s="41">
        <f>IF(I37&gt;0,100*J37/I37,0)</f>
        <v>89.75026732434203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9.076</v>
      </c>
      <c r="I39" s="125">
        <v>9.268</v>
      </c>
      <c r="J39" s="125">
        <v>9.73</v>
      </c>
      <c r="K39" s="41">
        <f>IF(I39&gt;0,100*J39/I39,0)</f>
        <v>104.98489425981872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0.07</v>
      </c>
      <c r="I45" s="123">
        <v>0.07</v>
      </c>
      <c r="J45" s="123">
        <v>0.07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31">
        <v>0.07</v>
      </c>
      <c r="I50" s="132">
        <v>0.07</v>
      </c>
      <c r="J50" s="132">
        <v>0.07600000000000001</v>
      </c>
      <c r="K50" s="41">
        <f>IF(I50&gt;0,100*J50/I50,0)</f>
        <v>108.57142857142858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273.498</v>
      </c>
      <c r="I61" s="123">
        <v>298.115</v>
      </c>
      <c r="J61" s="123">
        <v>362.784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94.726</v>
      </c>
      <c r="I62" s="123">
        <v>91.881</v>
      </c>
      <c r="J62" s="123">
        <v>132.7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1003.937</v>
      </c>
      <c r="I63" s="123">
        <v>1032.683</v>
      </c>
      <c r="J63" s="123">
        <v>1508.986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1372.161</v>
      </c>
      <c r="I64" s="125">
        <v>1422.679</v>
      </c>
      <c r="J64" s="125">
        <v>2004.47</v>
      </c>
      <c r="K64" s="41">
        <f>IF(I64&gt;0,100*J64/I64,0)</f>
        <v>140.89404567017576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148.798</v>
      </c>
      <c r="I66" s="125">
        <v>144.967</v>
      </c>
      <c r="J66" s="125">
        <v>169.4</v>
      </c>
      <c r="K66" s="41">
        <f>IF(I66&gt;0,100*J66/I66,0)</f>
        <v>116.8541806066208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0.826</v>
      </c>
      <c r="I68" s="123">
        <v>0.8</v>
      </c>
      <c r="J68" s="123">
        <v>0.72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0.023</v>
      </c>
      <c r="I69" s="123">
        <v>0.025</v>
      </c>
      <c r="J69" s="123">
        <v>0.025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0.849</v>
      </c>
      <c r="I70" s="125">
        <v>0.825</v>
      </c>
      <c r="J70" s="125">
        <v>0.745</v>
      </c>
      <c r="K70" s="41">
        <f>IF(I70&gt;0,100*J70/I70,0)</f>
        <v>90.30303030303031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136.865</v>
      </c>
      <c r="I72" s="123">
        <v>118.052</v>
      </c>
      <c r="J72" s="123">
        <v>126.424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48.56</v>
      </c>
      <c r="I73" s="123">
        <v>49.8</v>
      </c>
      <c r="J73" s="123">
        <v>32.5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254.352</v>
      </c>
      <c r="I74" s="123">
        <v>246.136</v>
      </c>
      <c r="J74" s="123">
        <v>282.797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8.829</v>
      </c>
      <c r="I75" s="123">
        <v>11.117</v>
      </c>
      <c r="J75" s="123">
        <v>17.488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274</v>
      </c>
      <c r="I76" s="123">
        <v>288.314</v>
      </c>
      <c r="J76" s="123">
        <v>295.547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0.034</v>
      </c>
      <c r="I77" s="123">
        <v>0.009</v>
      </c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88.023</v>
      </c>
      <c r="I78" s="123">
        <v>69</v>
      </c>
      <c r="J78" s="123">
        <v>77.09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426.172</v>
      </c>
      <c r="I79" s="123">
        <v>496.357</v>
      </c>
      <c r="J79" s="123">
        <v>597.76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1236.835</v>
      </c>
      <c r="I80" s="125">
        <v>1278.785</v>
      </c>
      <c r="J80" s="125">
        <v>1429.6060000000002</v>
      </c>
      <c r="K80" s="41">
        <f>IF(I80&gt;0,100*J80/I80,0)</f>
        <v>111.79408579237325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9.236</v>
      </c>
      <c r="I82" s="123">
        <v>8.692</v>
      </c>
      <c r="J82" s="123">
        <v>9.162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4.966</v>
      </c>
      <c r="I83" s="123">
        <v>5</v>
      </c>
      <c r="J83" s="123">
        <v>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14.202000000000002</v>
      </c>
      <c r="I84" s="125">
        <v>13.692</v>
      </c>
      <c r="J84" s="125">
        <v>14.162</v>
      </c>
      <c r="K84" s="41">
        <f>IF(I84&gt;0,100*J84/I84,0)</f>
        <v>103.43266140812153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/>
      <c r="D86" s="30"/>
      <c r="E86" s="30"/>
      <c r="F86" s="31"/>
      <c r="G86" s="31"/>
      <c r="H86" s="123">
        <v>2818.888</v>
      </c>
      <c r="I86" s="123">
        <v>2929.8917500000002</v>
      </c>
      <c r="J86" s="123">
        <v>3681.831228436382</v>
      </c>
      <c r="K86" s="32">
        <f>IF(I86&gt;0,100*J86/I86,0)</f>
        <v>125.66441160962283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/>
      <c r="D89" s="53"/>
      <c r="E89" s="53"/>
      <c r="F89" s="54"/>
      <c r="G89" s="40"/>
      <c r="H89" s="128">
        <v>2818.888</v>
      </c>
      <c r="I89" s="129">
        <v>2929.8917500000002</v>
      </c>
      <c r="J89" s="129">
        <v>3681.831228436382</v>
      </c>
      <c r="K89" s="54">
        <f>IF(I89&gt;0,100*J89/I89,0)</f>
        <v>125.66441160962283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7"/>
  <sheetViews>
    <sheetView workbookViewId="0" topLeftCell="E18">
      <selection activeCell="Q18" sqref="Q1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1838.2028034236932</v>
      </c>
      <c r="D9" s="30">
        <v>2276</v>
      </c>
      <c r="E9" s="30">
        <v>1776.512663906361</v>
      </c>
      <c r="F9" s="31"/>
      <c r="G9" s="31"/>
      <c r="H9" s="123">
        <v>5.507650190810119</v>
      </c>
      <c r="I9" s="123">
        <v>7.14095</v>
      </c>
      <c r="J9" s="123">
        <v>5.604089948868249</v>
      </c>
      <c r="K9" s="32"/>
    </row>
    <row r="10" spans="1:11" s="33" customFormat="1" ht="11.25" customHeight="1">
      <c r="A10" s="35" t="s">
        <v>8</v>
      </c>
      <c r="B10" s="29"/>
      <c r="C10" s="30">
        <v>3420.829277597761</v>
      </c>
      <c r="D10" s="30">
        <v>3985</v>
      </c>
      <c r="E10" s="30">
        <v>3616.10044784672</v>
      </c>
      <c r="F10" s="31"/>
      <c r="G10" s="31"/>
      <c r="H10" s="123">
        <v>7.07427494607217</v>
      </c>
      <c r="I10" s="123">
        <v>7.97</v>
      </c>
      <c r="J10" s="123">
        <v>7.23220089569344</v>
      </c>
      <c r="K10" s="32"/>
    </row>
    <row r="11" spans="1:11" s="33" customFormat="1" ht="11.25" customHeight="1">
      <c r="A11" s="28" t="s">
        <v>9</v>
      </c>
      <c r="B11" s="29"/>
      <c r="C11" s="30">
        <v>9689.841745772253</v>
      </c>
      <c r="D11" s="30">
        <v>9301</v>
      </c>
      <c r="E11" s="30">
        <v>9231.627584676387</v>
      </c>
      <c r="F11" s="31"/>
      <c r="G11" s="31"/>
      <c r="H11" s="123">
        <v>23.073935657120177</v>
      </c>
      <c r="I11" s="123">
        <v>23.515543906249995</v>
      </c>
      <c r="J11" s="123">
        <v>22.912619918876345</v>
      </c>
      <c r="K11" s="32"/>
    </row>
    <row r="12" spans="1:11" s="33" customFormat="1" ht="11.25" customHeight="1">
      <c r="A12" s="35" t="s">
        <v>10</v>
      </c>
      <c r="B12" s="29"/>
      <c r="C12" s="30">
        <v>528.7075791119489</v>
      </c>
      <c r="D12" s="30">
        <v>914</v>
      </c>
      <c r="E12" s="30">
        <v>342.7772592721621</v>
      </c>
      <c r="F12" s="31"/>
      <c r="G12" s="31"/>
      <c r="H12" s="123">
        <v>1.3711372281175982</v>
      </c>
      <c r="I12" s="123">
        <v>1.8590759999999997</v>
      </c>
      <c r="J12" s="123">
        <v>0.6972089453595777</v>
      </c>
      <c r="K12" s="32"/>
    </row>
    <row r="13" spans="1:11" s="42" customFormat="1" ht="11.25" customHeight="1">
      <c r="A13" s="36" t="s">
        <v>11</v>
      </c>
      <c r="B13" s="37"/>
      <c r="C13" s="38">
        <v>15477.581405905657</v>
      </c>
      <c r="D13" s="38">
        <v>16476</v>
      </c>
      <c r="E13" s="38">
        <v>14967.017955701629</v>
      </c>
      <c r="F13" s="39">
        <f>IF(D13&gt;0,100*E13/D13,0)</f>
        <v>90.84133257891253</v>
      </c>
      <c r="G13" s="40"/>
      <c r="H13" s="124">
        <v>37.02699802212006</v>
      </c>
      <c r="I13" s="125">
        <v>40.48556990624999</v>
      </c>
      <c r="J13" s="125">
        <v>36.44611970879761</v>
      </c>
      <c r="K13" s="41">
        <f>IF(I13&gt;0,100*J13/I13,0)</f>
        <v>90.02249392362194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55</v>
      </c>
      <c r="D15" s="38">
        <v>55</v>
      </c>
      <c r="E15" s="38">
        <v>50</v>
      </c>
      <c r="F15" s="39">
        <f>IF(D15&gt;0,100*E15/D15,0)</f>
        <v>90.9090909090909</v>
      </c>
      <c r="G15" s="40"/>
      <c r="H15" s="124">
        <v>0.06</v>
      </c>
      <c r="I15" s="125">
        <v>0.06</v>
      </c>
      <c r="J15" s="125">
        <v>0.055</v>
      </c>
      <c r="K15" s="41">
        <f>IF(I15&gt;0,100*J15/I15,0)</f>
        <v>91.66666666666667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998</v>
      </c>
      <c r="D17" s="38">
        <v>998</v>
      </c>
      <c r="E17" s="38">
        <v>998</v>
      </c>
      <c r="F17" s="39">
        <f>IF(D17&gt;0,100*E17/D17,0)</f>
        <v>100</v>
      </c>
      <c r="G17" s="40"/>
      <c r="H17" s="124">
        <v>1.241</v>
      </c>
      <c r="I17" s="125">
        <v>3.112</v>
      </c>
      <c r="J17" s="125">
        <v>1.747</v>
      </c>
      <c r="K17" s="41">
        <f>IF(I17&gt;0,100*J17/I17,0)</f>
        <v>56.137532133676096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25820</v>
      </c>
      <c r="D19" s="30">
        <v>23455</v>
      </c>
      <c r="E19" s="30">
        <v>25000</v>
      </c>
      <c r="F19" s="31"/>
      <c r="G19" s="31"/>
      <c r="H19" s="123">
        <v>160.084</v>
      </c>
      <c r="I19" s="123">
        <v>117.274</v>
      </c>
      <c r="J19" s="123">
        <v>124.99893412918354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25820</v>
      </c>
      <c r="D22" s="38">
        <v>23455</v>
      </c>
      <c r="E22" s="38">
        <v>25000</v>
      </c>
      <c r="F22" s="39">
        <f>IF(D22&gt;0,100*E22/D22,0)</f>
        <v>106.58708164570454</v>
      </c>
      <c r="G22" s="40"/>
      <c r="H22" s="124">
        <v>160.084</v>
      </c>
      <c r="I22" s="125">
        <v>117.274</v>
      </c>
      <c r="J22" s="125">
        <v>124.99893412918354</v>
      </c>
      <c r="K22" s="41">
        <f>IF(I22&gt;0,100*J22/I22,0)</f>
        <v>106.58708164570454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74604</v>
      </c>
      <c r="D24" s="38">
        <v>68542</v>
      </c>
      <c r="E24" s="38">
        <v>70000</v>
      </c>
      <c r="F24" s="39">
        <f>IF(D24&gt;0,100*E24/D24,0)</f>
        <v>102.12716290741443</v>
      </c>
      <c r="G24" s="40"/>
      <c r="H24" s="124">
        <v>331.096</v>
      </c>
      <c r="I24" s="125">
        <v>301.458</v>
      </c>
      <c r="J24" s="125">
        <v>307.87050275743337</v>
      </c>
      <c r="K24" s="41">
        <f>IF(I24&gt;0,100*J24/I24,0)</f>
        <v>102.12716290741442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36000</v>
      </c>
      <c r="D26" s="38">
        <v>32600</v>
      </c>
      <c r="E26" s="38">
        <v>33000</v>
      </c>
      <c r="F26" s="39">
        <f>IF(D26&gt;0,100*E26/D26,0)</f>
        <v>101.22699386503068</v>
      </c>
      <c r="G26" s="40"/>
      <c r="H26" s="124">
        <v>148</v>
      </c>
      <c r="I26" s="125">
        <v>175</v>
      </c>
      <c r="J26" s="125">
        <v>152</v>
      </c>
      <c r="K26" s="41">
        <f>IF(I26&gt;0,100*J26/I26,0)</f>
        <v>86.85714285714286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55847</v>
      </c>
      <c r="D28" s="30">
        <v>51084</v>
      </c>
      <c r="E28" s="30">
        <v>49000</v>
      </c>
      <c r="F28" s="31"/>
      <c r="G28" s="31"/>
      <c r="H28" s="123">
        <v>156.964</v>
      </c>
      <c r="I28" s="123">
        <v>253.996</v>
      </c>
      <c r="J28" s="123">
        <v>243.634092866651</v>
      </c>
      <c r="K28" s="32"/>
    </row>
    <row r="29" spans="1:11" s="33" customFormat="1" ht="11.25" customHeight="1">
      <c r="A29" s="35" t="s">
        <v>21</v>
      </c>
      <c r="B29" s="29"/>
      <c r="C29" s="30">
        <v>41621</v>
      </c>
      <c r="D29" s="30">
        <v>42126</v>
      </c>
      <c r="E29" s="30">
        <v>42126</v>
      </c>
      <c r="F29" s="31"/>
      <c r="G29" s="31"/>
      <c r="H29" s="123">
        <v>64.369</v>
      </c>
      <c r="I29" s="123">
        <v>118.829</v>
      </c>
      <c r="J29" s="123">
        <v>84.716</v>
      </c>
      <c r="K29" s="32"/>
    </row>
    <row r="30" spans="1:11" s="33" customFormat="1" ht="11.25" customHeight="1">
      <c r="A30" s="35" t="s">
        <v>22</v>
      </c>
      <c r="B30" s="29"/>
      <c r="C30" s="30">
        <v>56606</v>
      </c>
      <c r="D30" s="30">
        <v>53947</v>
      </c>
      <c r="E30" s="30">
        <v>53947</v>
      </c>
      <c r="F30" s="31"/>
      <c r="G30" s="31"/>
      <c r="H30" s="123">
        <v>127.722</v>
      </c>
      <c r="I30" s="123">
        <v>175.94</v>
      </c>
      <c r="J30" s="123">
        <v>159.909</v>
      </c>
      <c r="K30" s="32"/>
    </row>
    <row r="31" spans="1:11" s="42" customFormat="1" ht="11.25" customHeight="1">
      <c r="A31" s="43" t="s">
        <v>23</v>
      </c>
      <c r="B31" s="37"/>
      <c r="C31" s="38">
        <v>154074</v>
      </c>
      <c r="D31" s="38">
        <v>147157</v>
      </c>
      <c r="E31" s="38">
        <v>145073</v>
      </c>
      <c r="F31" s="39">
        <f>IF(D31&gt;0,100*E31/D31,0)</f>
        <v>98.5838254381375</v>
      </c>
      <c r="G31" s="40"/>
      <c r="H31" s="124">
        <v>349.055</v>
      </c>
      <c r="I31" s="125">
        <v>548.765</v>
      </c>
      <c r="J31" s="125">
        <v>488.259092866651</v>
      </c>
      <c r="K31" s="41">
        <f>IF(I31&gt;0,100*J31/I31,0)</f>
        <v>88.97416797110803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18597</v>
      </c>
      <c r="D33" s="30">
        <v>24000</v>
      </c>
      <c r="E33" s="30">
        <v>24000</v>
      </c>
      <c r="F33" s="31"/>
      <c r="G33" s="31"/>
      <c r="H33" s="123">
        <v>69.352</v>
      </c>
      <c r="I33" s="123">
        <v>104</v>
      </c>
      <c r="J33" s="123">
        <v>104</v>
      </c>
      <c r="K33" s="32"/>
    </row>
    <row r="34" spans="1:11" s="33" customFormat="1" ht="11.25" customHeight="1">
      <c r="A34" s="35" t="s">
        <v>25</v>
      </c>
      <c r="B34" s="29"/>
      <c r="C34" s="30">
        <v>14711</v>
      </c>
      <c r="D34" s="30">
        <v>14998</v>
      </c>
      <c r="E34" s="30">
        <v>14987</v>
      </c>
      <c r="F34" s="31"/>
      <c r="G34" s="31"/>
      <c r="H34" s="123">
        <v>54.15</v>
      </c>
      <c r="I34" s="123">
        <v>77.295</v>
      </c>
      <c r="J34" s="123">
        <v>67.17</v>
      </c>
      <c r="K34" s="32"/>
    </row>
    <row r="35" spans="1:11" s="33" customFormat="1" ht="11.25" customHeight="1">
      <c r="A35" s="35" t="s">
        <v>26</v>
      </c>
      <c r="B35" s="29"/>
      <c r="C35" s="30">
        <v>50000</v>
      </c>
      <c r="D35" s="30">
        <v>48000</v>
      </c>
      <c r="E35" s="30">
        <v>50000</v>
      </c>
      <c r="F35" s="31"/>
      <c r="G35" s="31"/>
      <c r="H35" s="123">
        <v>182.77</v>
      </c>
      <c r="I35" s="123">
        <v>220</v>
      </c>
      <c r="J35" s="123">
        <v>230</v>
      </c>
      <c r="K35" s="32"/>
    </row>
    <row r="36" spans="1:11" s="33" customFormat="1" ht="11.25" customHeight="1">
      <c r="A36" s="35" t="s">
        <v>27</v>
      </c>
      <c r="B36" s="29"/>
      <c r="C36" s="30">
        <v>7548</v>
      </c>
      <c r="D36" s="30">
        <v>7121</v>
      </c>
      <c r="E36" s="30">
        <v>7156</v>
      </c>
      <c r="F36" s="31"/>
      <c r="G36" s="31"/>
      <c r="H36" s="123">
        <v>27.828</v>
      </c>
      <c r="I36" s="123">
        <v>29.196</v>
      </c>
      <c r="J36" s="123">
        <v>23.615</v>
      </c>
      <c r="K36" s="32"/>
    </row>
    <row r="37" spans="1:11" s="42" customFormat="1" ht="11.25" customHeight="1">
      <c r="A37" s="36" t="s">
        <v>28</v>
      </c>
      <c r="B37" s="37"/>
      <c r="C37" s="38">
        <v>90856</v>
      </c>
      <c r="D37" s="38">
        <v>94119</v>
      </c>
      <c r="E37" s="38">
        <v>96143</v>
      </c>
      <c r="F37" s="39">
        <f>IF(D37&gt;0,100*E37/D37,0)</f>
        <v>102.15046908700687</v>
      </c>
      <c r="G37" s="40"/>
      <c r="H37" s="124">
        <v>334.1</v>
      </c>
      <c r="I37" s="125">
        <v>430.49100000000004</v>
      </c>
      <c r="J37" s="125">
        <v>424.785</v>
      </c>
      <c r="K37" s="41">
        <f>IF(I37&gt;0,100*J37/I37,0)</f>
        <v>98.6745367498972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4058</v>
      </c>
      <c r="D39" s="38">
        <v>4345</v>
      </c>
      <c r="E39" s="38">
        <v>4044</v>
      </c>
      <c r="F39" s="39">
        <f>IF(D39&gt;0,100*E39/D39,0)</f>
        <v>93.07249712313003</v>
      </c>
      <c r="G39" s="40"/>
      <c r="H39" s="124">
        <v>14.555</v>
      </c>
      <c r="I39" s="125">
        <v>17.877</v>
      </c>
      <c r="J39" s="125">
        <v>15.988</v>
      </c>
      <c r="K39" s="41">
        <f>IF(I39&gt;0,100*J39/I39,0)</f>
        <v>89.43335011467249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32886</v>
      </c>
      <c r="D41" s="30">
        <v>34095</v>
      </c>
      <c r="E41" s="30">
        <v>34451</v>
      </c>
      <c r="F41" s="31"/>
      <c r="G41" s="31"/>
      <c r="H41" s="123">
        <v>73.603</v>
      </c>
      <c r="I41" s="123">
        <v>106.915</v>
      </c>
      <c r="J41" s="123">
        <v>87.728</v>
      </c>
      <c r="K41" s="32"/>
    </row>
    <row r="42" spans="1:11" s="33" customFormat="1" ht="11.25" customHeight="1">
      <c r="A42" s="35" t="s">
        <v>31</v>
      </c>
      <c r="B42" s="29"/>
      <c r="C42" s="30">
        <v>219177</v>
      </c>
      <c r="D42" s="30">
        <v>220527</v>
      </c>
      <c r="E42" s="30">
        <v>221000</v>
      </c>
      <c r="F42" s="31"/>
      <c r="G42" s="31"/>
      <c r="H42" s="123">
        <v>847.525</v>
      </c>
      <c r="I42" s="123">
        <v>1042.645</v>
      </c>
      <c r="J42" s="123">
        <v>955.7</v>
      </c>
      <c r="K42" s="32"/>
    </row>
    <row r="43" spans="1:11" s="33" customFormat="1" ht="11.25" customHeight="1">
      <c r="A43" s="35" t="s">
        <v>32</v>
      </c>
      <c r="B43" s="29"/>
      <c r="C43" s="30">
        <v>53395</v>
      </c>
      <c r="D43" s="30">
        <v>60195</v>
      </c>
      <c r="E43" s="30">
        <v>59000</v>
      </c>
      <c r="F43" s="31"/>
      <c r="G43" s="31"/>
      <c r="H43" s="123">
        <v>212.227</v>
      </c>
      <c r="I43" s="123">
        <v>268.282</v>
      </c>
      <c r="J43" s="123">
        <v>258.8</v>
      </c>
      <c r="K43" s="32"/>
    </row>
    <row r="44" spans="1:11" s="33" customFormat="1" ht="11.25" customHeight="1">
      <c r="A44" s="35" t="s">
        <v>33</v>
      </c>
      <c r="B44" s="29"/>
      <c r="C44" s="30">
        <v>112434</v>
      </c>
      <c r="D44" s="30">
        <v>119349</v>
      </c>
      <c r="E44" s="30">
        <v>126000</v>
      </c>
      <c r="F44" s="31"/>
      <c r="G44" s="31"/>
      <c r="H44" s="123">
        <v>308.771</v>
      </c>
      <c r="I44" s="123">
        <v>537.3</v>
      </c>
      <c r="J44" s="123">
        <v>378</v>
      </c>
      <c r="K44" s="32"/>
    </row>
    <row r="45" spans="1:11" s="33" customFormat="1" ht="11.25" customHeight="1">
      <c r="A45" s="35" t="s">
        <v>34</v>
      </c>
      <c r="B45" s="29"/>
      <c r="C45" s="30">
        <v>65258</v>
      </c>
      <c r="D45" s="30">
        <v>65728</v>
      </c>
      <c r="E45" s="30">
        <v>71980</v>
      </c>
      <c r="F45" s="31"/>
      <c r="G45" s="31"/>
      <c r="H45" s="123">
        <v>173.64</v>
      </c>
      <c r="I45" s="123">
        <v>226.747</v>
      </c>
      <c r="J45" s="123">
        <v>230.987</v>
      </c>
      <c r="K45" s="32"/>
    </row>
    <row r="46" spans="1:11" s="33" customFormat="1" ht="11.25" customHeight="1">
      <c r="A46" s="35" t="s">
        <v>35</v>
      </c>
      <c r="B46" s="29"/>
      <c r="C46" s="30">
        <v>66533</v>
      </c>
      <c r="D46" s="30">
        <v>69772</v>
      </c>
      <c r="E46" s="30">
        <v>71878</v>
      </c>
      <c r="F46" s="31"/>
      <c r="G46" s="31"/>
      <c r="H46" s="123">
        <v>154.453</v>
      </c>
      <c r="I46" s="123">
        <v>252.59</v>
      </c>
      <c r="J46" s="123">
        <v>222.822</v>
      </c>
      <c r="K46" s="32"/>
    </row>
    <row r="47" spans="1:11" s="33" customFormat="1" ht="11.25" customHeight="1">
      <c r="A47" s="35" t="s">
        <v>36</v>
      </c>
      <c r="B47" s="29"/>
      <c r="C47" s="30">
        <v>100054</v>
      </c>
      <c r="D47" s="30">
        <v>102005</v>
      </c>
      <c r="E47" s="30">
        <v>100500</v>
      </c>
      <c r="F47" s="31"/>
      <c r="G47" s="31"/>
      <c r="H47" s="123">
        <v>139.138</v>
      </c>
      <c r="I47" s="123">
        <v>410.665</v>
      </c>
      <c r="J47" s="123">
        <v>289.1</v>
      </c>
      <c r="K47" s="32"/>
    </row>
    <row r="48" spans="1:11" s="33" customFormat="1" ht="11.25" customHeight="1">
      <c r="A48" s="35" t="s">
        <v>37</v>
      </c>
      <c r="B48" s="29"/>
      <c r="C48" s="30">
        <v>71010</v>
      </c>
      <c r="D48" s="30">
        <v>78647</v>
      </c>
      <c r="E48" s="30">
        <v>78000</v>
      </c>
      <c r="F48" s="31"/>
      <c r="G48" s="31"/>
      <c r="H48" s="123">
        <v>186.919</v>
      </c>
      <c r="I48" s="123">
        <v>327.437</v>
      </c>
      <c r="J48" s="123">
        <v>206</v>
      </c>
      <c r="K48" s="32"/>
    </row>
    <row r="49" spans="1:11" s="33" customFormat="1" ht="11.25" customHeight="1">
      <c r="A49" s="35" t="s">
        <v>38</v>
      </c>
      <c r="B49" s="29"/>
      <c r="C49" s="30">
        <v>61381</v>
      </c>
      <c r="D49" s="30">
        <v>67742</v>
      </c>
      <c r="E49" s="30">
        <v>67500</v>
      </c>
      <c r="F49" s="31"/>
      <c r="G49" s="31"/>
      <c r="H49" s="123">
        <v>181.705</v>
      </c>
      <c r="I49" s="123">
        <v>265.478</v>
      </c>
      <c r="J49" s="123">
        <v>199.5</v>
      </c>
      <c r="K49" s="32"/>
    </row>
    <row r="50" spans="1:11" s="42" customFormat="1" ht="11.25" customHeight="1">
      <c r="A50" s="43" t="s">
        <v>39</v>
      </c>
      <c r="B50" s="37"/>
      <c r="C50" s="38">
        <v>782128</v>
      </c>
      <c r="D50" s="38">
        <v>818060</v>
      </c>
      <c r="E50" s="38">
        <v>830309</v>
      </c>
      <c r="F50" s="39">
        <f>IF(D50&gt;0,100*E50/D50,0)</f>
        <v>101.49732293474806</v>
      </c>
      <c r="G50" s="40"/>
      <c r="H50" s="124">
        <v>2277.9809999999998</v>
      </c>
      <c r="I50" s="125">
        <v>3438.0589999999997</v>
      </c>
      <c r="J50" s="125">
        <v>2828.637</v>
      </c>
      <c r="K50" s="41">
        <f>IF(I50&gt;0,100*J50/I50,0)</f>
        <v>82.27424253045106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24325</v>
      </c>
      <c r="D52" s="38">
        <v>26900</v>
      </c>
      <c r="E52" s="38">
        <v>26900</v>
      </c>
      <c r="F52" s="39">
        <f>IF(D52&gt;0,100*E52/D52,0)</f>
        <v>100</v>
      </c>
      <c r="G52" s="40"/>
      <c r="H52" s="124">
        <v>77.919</v>
      </c>
      <c r="I52" s="125">
        <v>136</v>
      </c>
      <c r="J52" s="125">
        <v>136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81750</v>
      </c>
      <c r="D54" s="30">
        <v>71850</v>
      </c>
      <c r="E54" s="30">
        <v>78000</v>
      </c>
      <c r="F54" s="31"/>
      <c r="G54" s="31"/>
      <c r="H54" s="123">
        <v>204.75</v>
      </c>
      <c r="I54" s="123">
        <v>242.658</v>
      </c>
      <c r="J54" s="123">
        <v>237.6</v>
      </c>
      <c r="K54" s="32"/>
    </row>
    <row r="55" spans="1:11" s="33" customFormat="1" ht="11.25" customHeight="1">
      <c r="A55" s="35" t="s">
        <v>42</v>
      </c>
      <c r="B55" s="29"/>
      <c r="C55" s="30">
        <v>56000</v>
      </c>
      <c r="D55" s="30">
        <v>54111</v>
      </c>
      <c r="E55" s="30">
        <v>54200</v>
      </c>
      <c r="F55" s="31"/>
      <c r="G55" s="31"/>
      <c r="H55" s="123">
        <v>77.335</v>
      </c>
      <c r="I55" s="123">
        <v>104.975</v>
      </c>
      <c r="J55" s="123">
        <v>97.018</v>
      </c>
      <c r="K55" s="32"/>
    </row>
    <row r="56" spans="1:11" s="33" customFormat="1" ht="11.25" customHeight="1">
      <c r="A56" s="35" t="s">
        <v>43</v>
      </c>
      <c r="B56" s="29"/>
      <c r="C56" s="30">
        <v>33000</v>
      </c>
      <c r="D56" s="30">
        <v>36022</v>
      </c>
      <c r="E56" s="30">
        <v>36000</v>
      </c>
      <c r="F56" s="31"/>
      <c r="G56" s="31"/>
      <c r="H56" s="123">
        <v>59.4</v>
      </c>
      <c r="I56" s="123">
        <v>115.3</v>
      </c>
      <c r="J56" s="123">
        <v>110</v>
      </c>
      <c r="K56" s="32"/>
    </row>
    <row r="57" spans="1:11" s="33" customFormat="1" ht="11.25" customHeight="1">
      <c r="A57" s="35" t="s">
        <v>44</v>
      </c>
      <c r="B57" s="29"/>
      <c r="C57" s="30">
        <v>71002</v>
      </c>
      <c r="D57" s="30">
        <v>71461</v>
      </c>
      <c r="E57" s="30">
        <v>71461</v>
      </c>
      <c r="F57" s="31"/>
      <c r="G57" s="31"/>
      <c r="H57" s="123">
        <v>137.908</v>
      </c>
      <c r="I57" s="123">
        <v>230.50879999999998</v>
      </c>
      <c r="J57" s="123">
        <v>230.50879999999998</v>
      </c>
      <c r="K57" s="32"/>
    </row>
    <row r="58" spans="1:11" s="33" customFormat="1" ht="11.25" customHeight="1">
      <c r="A58" s="35" t="s">
        <v>45</v>
      </c>
      <c r="B58" s="29"/>
      <c r="C58" s="30">
        <v>65967</v>
      </c>
      <c r="D58" s="30">
        <v>65542</v>
      </c>
      <c r="E58" s="30">
        <v>65540</v>
      </c>
      <c r="F58" s="31"/>
      <c r="G58" s="31"/>
      <c r="H58" s="123">
        <v>119.692</v>
      </c>
      <c r="I58" s="123">
        <v>197.719</v>
      </c>
      <c r="J58" s="123">
        <v>150.445</v>
      </c>
      <c r="K58" s="32"/>
    </row>
    <row r="59" spans="1:11" s="42" customFormat="1" ht="11.25" customHeight="1">
      <c r="A59" s="36" t="s">
        <v>46</v>
      </c>
      <c r="B59" s="37"/>
      <c r="C59" s="38">
        <v>307719</v>
      </c>
      <c r="D59" s="38">
        <v>298986</v>
      </c>
      <c r="E59" s="38">
        <v>305201</v>
      </c>
      <c r="F59" s="39">
        <f>IF(D59&gt;0,100*E59/D59,0)</f>
        <v>102.07869264781628</v>
      </c>
      <c r="G59" s="40"/>
      <c r="H59" s="124">
        <v>599.085</v>
      </c>
      <c r="I59" s="125">
        <v>891.1607999999999</v>
      </c>
      <c r="J59" s="125">
        <v>825.5717999999999</v>
      </c>
      <c r="K59" s="41">
        <f>IF(I59&gt;0,100*J59/I59,0)</f>
        <v>92.64004879927394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1500</v>
      </c>
      <c r="D61" s="30">
        <v>1600</v>
      </c>
      <c r="E61" s="30">
        <v>1400</v>
      </c>
      <c r="F61" s="31"/>
      <c r="G61" s="31"/>
      <c r="H61" s="123">
        <v>3.5</v>
      </c>
      <c r="I61" s="123">
        <v>5.44</v>
      </c>
      <c r="J61" s="123">
        <v>4.5</v>
      </c>
      <c r="K61" s="32"/>
    </row>
    <row r="62" spans="1:11" s="33" customFormat="1" ht="11.25" customHeight="1">
      <c r="A62" s="35" t="s">
        <v>48</v>
      </c>
      <c r="B62" s="29"/>
      <c r="C62" s="30">
        <v>511</v>
      </c>
      <c r="D62" s="30">
        <v>625</v>
      </c>
      <c r="E62" s="30">
        <v>545</v>
      </c>
      <c r="F62" s="31"/>
      <c r="G62" s="31"/>
      <c r="H62" s="123">
        <v>0.825</v>
      </c>
      <c r="I62" s="123">
        <v>1.458</v>
      </c>
      <c r="J62" s="123">
        <v>1.271376</v>
      </c>
      <c r="K62" s="32"/>
    </row>
    <row r="63" spans="1:11" s="33" customFormat="1" ht="11.25" customHeight="1">
      <c r="A63" s="35" t="s">
        <v>49</v>
      </c>
      <c r="B63" s="29"/>
      <c r="C63" s="30">
        <v>1793</v>
      </c>
      <c r="D63" s="30">
        <v>1900</v>
      </c>
      <c r="E63" s="30">
        <v>1571</v>
      </c>
      <c r="F63" s="31"/>
      <c r="G63" s="31"/>
      <c r="H63" s="123">
        <v>2.465</v>
      </c>
      <c r="I63" s="123">
        <v>5.2</v>
      </c>
      <c r="J63" s="123">
        <v>4.29957894736842</v>
      </c>
      <c r="K63" s="32"/>
    </row>
    <row r="64" spans="1:11" s="42" customFormat="1" ht="11.25" customHeight="1">
      <c r="A64" s="36" t="s">
        <v>50</v>
      </c>
      <c r="B64" s="37"/>
      <c r="C64" s="38">
        <v>3804</v>
      </c>
      <c r="D64" s="38">
        <v>4125</v>
      </c>
      <c r="E64" s="38">
        <v>3516</v>
      </c>
      <c r="F64" s="39">
        <f>IF(D64&gt;0,100*E64/D64,0)</f>
        <v>85.23636363636363</v>
      </c>
      <c r="G64" s="40"/>
      <c r="H64" s="124">
        <v>6.79</v>
      </c>
      <c r="I64" s="125">
        <v>12.098</v>
      </c>
      <c r="J64" s="125">
        <v>10.07095494736842</v>
      </c>
      <c r="K64" s="41">
        <f>IF(I64&gt;0,100*J64/I64,0)</f>
        <v>83.24479209264689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6823</v>
      </c>
      <c r="D66" s="38">
        <v>7179</v>
      </c>
      <c r="E66" s="38">
        <v>5925</v>
      </c>
      <c r="F66" s="39">
        <f>IF(D66&gt;0,100*E66/D66,0)</f>
        <v>82.53238612620142</v>
      </c>
      <c r="G66" s="40"/>
      <c r="H66" s="124">
        <v>14.738</v>
      </c>
      <c r="I66" s="125">
        <v>15.814</v>
      </c>
      <c r="J66" s="125">
        <v>15.814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72400</v>
      </c>
      <c r="D68" s="30">
        <v>69000</v>
      </c>
      <c r="E68" s="30">
        <v>71500</v>
      </c>
      <c r="F68" s="31"/>
      <c r="G68" s="31"/>
      <c r="H68" s="123">
        <v>108</v>
      </c>
      <c r="I68" s="123">
        <v>138</v>
      </c>
      <c r="J68" s="123">
        <v>143</v>
      </c>
      <c r="K68" s="32"/>
    </row>
    <row r="69" spans="1:11" s="33" customFormat="1" ht="11.25" customHeight="1">
      <c r="A69" s="35" t="s">
        <v>53</v>
      </c>
      <c r="B69" s="29"/>
      <c r="C69" s="30">
        <v>6000</v>
      </c>
      <c r="D69" s="30">
        <v>5800</v>
      </c>
      <c r="E69" s="30">
        <v>6000</v>
      </c>
      <c r="F69" s="31"/>
      <c r="G69" s="31"/>
      <c r="H69" s="123">
        <v>6.5</v>
      </c>
      <c r="I69" s="123">
        <v>9.5</v>
      </c>
      <c r="J69" s="123">
        <v>9.827586206896553</v>
      </c>
      <c r="K69" s="32"/>
    </row>
    <row r="70" spans="1:11" s="42" customFormat="1" ht="11.25" customHeight="1">
      <c r="A70" s="36" t="s">
        <v>54</v>
      </c>
      <c r="B70" s="37"/>
      <c r="C70" s="38">
        <v>78400</v>
      </c>
      <c r="D70" s="38">
        <v>74800</v>
      </c>
      <c r="E70" s="38">
        <v>77500</v>
      </c>
      <c r="F70" s="39">
        <f>IF(D70&gt;0,100*E70/D70,0)</f>
        <v>103.6096256684492</v>
      </c>
      <c r="G70" s="40"/>
      <c r="H70" s="124">
        <v>114.5</v>
      </c>
      <c r="I70" s="125">
        <v>147.5</v>
      </c>
      <c r="J70" s="125">
        <v>152.82758620689654</v>
      </c>
      <c r="K70" s="41">
        <f>IF(I70&gt;0,100*J70/I70,0)</f>
        <v>103.61192285213325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1898</v>
      </c>
      <c r="D72" s="30">
        <v>1900</v>
      </c>
      <c r="E72" s="30">
        <v>1900</v>
      </c>
      <c r="F72" s="31"/>
      <c r="G72" s="31"/>
      <c r="H72" s="123">
        <v>1.416</v>
      </c>
      <c r="I72" s="123">
        <v>2.83</v>
      </c>
      <c r="J72" s="123">
        <v>2.65</v>
      </c>
      <c r="K72" s="32"/>
    </row>
    <row r="73" spans="1:11" s="33" customFormat="1" ht="11.25" customHeight="1">
      <c r="A73" s="35" t="s">
        <v>56</v>
      </c>
      <c r="B73" s="29"/>
      <c r="C73" s="30">
        <v>13200</v>
      </c>
      <c r="D73" s="30">
        <v>17171</v>
      </c>
      <c r="E73" s="30">
        <v>17200</v>
      </c>
      <c r="F73" s="31"/>
      <c r="G73" s="31"/>
      <c r="H73" s="123">
        <v>25.35</v>
      </c>
      <c r="I73" s="123">
        <v>43.225</v>
      </c>
      <c r="J73" s="123">
        <v>43.25</v>
      </c>
      <c r="K73" s="32"/>
    </row>
    <row r="74" spans="1:11" s="33" customFormat="1" ht="11.25" customHeight="1">
      <c r="A74" s="35" t="s">
        <v>57</v>
      </c>
      <c r="B74" s="29"/>
      <c r="C74" s="30">
        <v>31200</v>
      </c>
      <c r="D74" s="30">
        <v>33407</v>
      </c>
      <c r="E74" s="30">
        <v>33440</v>
      </c>
      <c r="F74" s="31"/>
      <c r="G74" s="31"/>
      <c r="H74" s="123">
        <v>30.275</v>
      </c>
      <c r="I74" s="123">
        <v>83.518</v>
      </c>
      <c r="J74" s="123">
        <v>90.288</v>
      </c>
      <c r="K74" s="32"/>
    </row>
    <row r="75" spans="1:11" s="33" customFormat="1" ht="11.25" customHeight="1">
      <c r="A75" s="35" t="s">
        <v>58</v>
      </c>
      <c r="B75" s="29"/>
      <c r="C75" s="30">
        <v>13700</v>
      </c>
      <c r="D75" s="30">
        <v>14661</v>
      </c>
      <c r="E75" s="30">
        <v>14559</v>
      </c>
      <c r="F75" s="31"/>
      <c r="G75" s="31"/>
      <c r="H75" s="123">
        <v>20.55</v>
      </c>
      <c r="I75" s="123">
        <v>41.052</v>
      </c>
      <c r="J75" s="123">
        <v>36.978</v>
      </c>
      <c r="K75" s="32"/>
    </row>
    <row r="76" spans="1:11" s="33" customFormat="1" ht="11.25" customHeight="1">
      <c r="A76" s="35" t="s">
        <v>59</v>
      </c>
      <c r="B76" s="29"/>
      <c r="C76" s="30">
        <v>4050</v>
      </c>
      <c r="D76" s="30">
        <v>5729</v>
      </c>
      <c r="E76" s="30">
        <v>5090</v>
      </c>
      <c r="F76" s="31"/>
      <c r="G76" s="31"/>
      <c r="H76" s="123">
        <v>4.455</v>
      </c>
      <c r="I76" s="123">
        <v>24.921</v>
      </c>
      <c r="J76" s="123">
        <v>16.593</v>
      </c>
      <c r="K76" s="32"/>
    </row>
    <row r="77" spans="1:11" s="33" customFormat="1" ht="11.25" customHeight="1">
      <c r="A77" s="35" t="s">
        <v>60</v>
      </c>
      <c r="B77" s="29"/>
      <c r="C77" s="30">
        <v>3493.88</v>
      </c>
      <c r="D77" s="30">
        <v>3376</v>
      </c>
      <c r="E77" s="30">
        <v>3499</v>
      </c>
      <c r="F77" s="31"/>
      <c r="G77" s="31"/>
      <c r="H77" s="123">
        <v>4.632</v>
      </c>
      <c r="I77" s="123">
        <v>9.49</v>
      </c>
      <c r="J77" s="123">
        <v>9.8</v>
      </c>
      <c r="K77" s="32"/>
    </row>
    <row r="78" spans="1:11" s="33" customFormat="1" ht="11.25" customHeight="1">
      <c r="A78" s="35" t="s">
        <v>61</v>
      </c>
      <c r="B78" s="29"/>
      <c r="C78" s="30">
        <v>6670</v>
      </c>
      <c r="D78" s="30">
        <v>7110</v>
      </c>
      <c r="E78" s="30">
        <v>7100</v>
      </c>
      <c r="F78" s="31"/>
      <c r="G78" s="31"/>
      <c r="H78" s="123">
        <v>13.473</v>
      </c>
      <c r="I78" s="123">
        <v>17.064</v>
      </c>
      <c r="J78" s="123">
        <v>18.46</v>
      </c>
      <c r="K78" s="32"/>
    </row>
    <row r="79" spans="1:11" s="33" customFormat="1" ht="11.25" customHeight="1">
      <c r="A79" s="35" t="s">
        <v>62</v>
      </c>
      <c r="B79" s="29"/>
      <c r="C79" s="30">
        <v>79400</v>
      </c>
      <c r="D79" s="30">
        <v>78075</v>
      </c>
      <c r="E79" s="30">
        <v>79500</v>
      </c>
      <c r="F79" s="31"/>
      <c r="G79" s="31"/>
      <c r="H79" s="123">
        <v>82</v>
      </c>
      <c r="I79" s="123">
        <v>198.902</v>
      </c>
      <c r="J79" s="123">
        <v>302.625</v>
      </c>
      <c r="K79" s="32"/>
    </row>
    <row r="80" spans="1:11" s="42" customFormat="1" ht="11.25" customHeight="1">
      <c r="A80" s="43" t="s">
        <v>63</v>
      </c>
      <c r="B80" s="37"/>
      <c r="C80" s="38">
        <v>153611.88</v>
      </c>
      <c r="D80" s="38">
        <v>161429</v>
      </c>
      <c r="E80" s="38">
        <v>162288</v>
      </c>
      <c r="F80" s="39">
        <f>IF(D80&gt;0,100*E80/D80,0)</f>
        <v>100.53212248109075</v>
      </c>
      <c r="G80" s="40"/>
      <c r="H80" s="124">
        <v>182.151</v>
      </c>
      <c r="I80" s="125">
        <v>421.00199999999995</v>
      </c>
      <c r="J80" s="125">
        <v>520.644</v>
      </c>
      <c r="K80" s="41">
        <f>IF(I80&gt;0,100*J80/I80,0)</f>
        <v>123.66782105548194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165</v>
      </c>
      <c r="E83" s="30">
        <v>165</v>
      </c>
      <c r="F83" s="31"/>
      <c r="G83" s="31"/>
      <c r="H83" s="123">
        <v>0.064</v>
      </c>
      <c r="I83" s="123">
        <v>0.165</v>
      </c>
      <c r="J83" s="123">
        <v>0.165</v>
      </c>
      <c r="K83" s="32"/>
    </row>
    <row r="84" spans="1:11" s="42" customFormat="1" ht="11.25" customHeight="1">
      <c r="A84" s="36" t="s">
        <v>66</v>
      </c>
      <c r="B84" s="37"/>
      <c r="C84" s="38">
        <v>160</v>
      </c>
      <c r="D84" s="38">
        <v>165</v>
      </c>
      <c r="E84" s="38">
        <v>165</v>
      </c>
      <c r="F84" s="39">
        <f>IF(D84&gt;0,100*E84/D84,0)</f>
        <v>100</v>
      </c>
      <c r="G84" s="40"/>
      <c r="H84" s="124">
        <v>0.064</v>
      </c>
      <c r="I84" s="125">
        <v>0.165</v>
      </c>
      <c r="J84" s="125">
        <v>0.165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1758913.4614059054</v>
      </c>
      <c r="D86" s="30">
        <v>1779391</v>
      </c>
      <c r="E86" s="30">
        <v>1801079.0179557016</v>
      </c>
      <c r="F86" s="31">
        <f>IF(D86&gt;0,100*E86/D86,0)</f>
        <v>101.21884498436272</v>
      </c>
      <c r="G86" s="31"/>
      <c r="H86" s="123">
        <v>4648.44599802212</v>
      </c>
      <c r="I86" s="123">
        <v>6696.32136990625</v>
      </c>
      <c r="J86" s="123">
        <v>6041.879990616331</v>
      </c>
      <c r="K86" s="32">
        <f>IF(I86&gt;0,100*J86/I86,0)</f>
        <v>90.2268522799544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1758913.4614059054</v>
      </c>
      <c r="D89" s="53">
        <v>1779391</v>
      </c>
      <c r="E89" s="53">
        <v>1801079.0179557016</v>
      </c>
      <c r="F89" s="54">
        <f>IF(D89&gt;0,100*E89/D89,0)</f>
        <v>101.21884498436272</v>
      </c>
      <c r="G89" s="40"/>
      <c r="H89" s="128">
        <v>4648.44599802212</v>
      </c>
      <c r="I89" s="129">
        <v>6696.32136990625</v>
      </c>
      <c r="J89" s="129">
        <v>6041.879990616331</v>
      </c>
      <c r="K89" s="54">
        <f>IF(I89&gt;0,100*J89/I89,0)</f>
        <v>90.2268522799544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7"/>
  <sheetViews>
    <sheetView workbookViewId="0" topLeftCell="A4">
      <selection activeCell="J26" sqref="J2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290</v>
      </c>
      <c r="I7" s="21" t="s">
        <v>6</v>
      </c>
      <c r="J7" s="21"/>
      <c r="K7" s="22" t="str">
        <f>CONCATENATE(I6,"=100")</f>
        <v>2012=100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5.303</v>
      </c>
      <c r="I9" s="123">
        <v>5.3028</v>
      </c>
      <c r="J9" s="123">
        <v>5.283217597423163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0.126</v>
      </c>
      <c r="I10" s="123">
        <v>0.126225</v>
      </c>
      <c r="J10" s="123">
        <v>0.12889851017814963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0.334</v>
      </c>
      <c r="I11" s="123">
        <v>0.333825</v>
      </c>
      <c r="J11" s="123">
        <v>0.3363849866890848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1.855</v>
      </c>
      <c r="I12" s="123">
        <v>1.8549749999999998</v>
      </c>
      <c r="J12" s="123">
        <v>1.8450169869559412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7.618</v>
      </c>
      <c r="I13" s="125">
        <v>7.617825</v>
      </c>
      <c r="J13" s="125">
        <v>7.593518081246339</v>
      </c>
      <c r="K13" s="41">
        <f>IF(I13&gt;0,100*J13/I13,0)</f>
        <v>99.68092048906793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0.064</v>
      </c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>
        <v>0.325</v>
      </c>
      <c r="I17" s="125">
        <v>0.231</v>
      </c>
      <c r="J17" s="125">
        <v>0.231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0.017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0.017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0.296</v>
      </c>
      <c r="I33" s="123">
        <v>0.03</v>
      </c>
      <c r="J33" s="123">
        <v>0.03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0.498</v>
      </c>
      <c r="I36" s="123">
        <v>0.213</v>
      </c>
      <c r="J36" s="123">
        <v>0.213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0.794</v>
      </c>
      <c r="I37" s="125">
        <v>0.243</v>
      </c>
      <c r="J37" s="125">
        <v>0.243</v>
      </c>
      <c r="K37" s="41">
        <f>IF(I37&gt;0,100*J37/I37,0)</f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1.693</v>
      </c>
      <c r="I39" s="125">
        <v>1.564</v>
      </c>
      <c r="J39" s="125">
        <v>1.35</v>
      </c>
      <c r="K39" s="41">
        <f>IF(I39&gt;0,100*J39/I39,0)</f>
        <v>86.31713554987212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30">
        <v>0.002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3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3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3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3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3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3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3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3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32">
        <v>0.002</v>
      </c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216.28</v>
      </c>
      <c r="I61" s="123">
        <v>199.64</v>
      </c>
      <c r="J61" s="123">
        <v>253.902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0.304</v>
      </c>
      <c r="I62" s="123">
        <v>0.278</v>
      </c>
      <c r="J62" s="123">
        <v>1.04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1.058</v>
      </c>
      <c r="I63" s="123">
        <v>1.069</v>
      </c>
      <c r="J63" s="123">
        <v>1.16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217.642</v>
      </c>
      <c r="I64" s="125">
        <v>200.98699999999997</v>
      </c>
      <c r="J64" s="125">
        <v>256.102</v>
      </c>
      <c r="K64" s="41">
        <f>IF(I64&gt;0,100*J64/I64,0)</f>
        <v>127.42217158323673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382.617</v>
      </c>
      <c r="I66" s="125">
        <v>356.21</v>
      </c>
      <c r="J66" s="125">
        <v>390</v>
      </c>
      <c r="K66" s="41">
        <f>IF(I66&gt;0,100*J66/I66,0)</f>
        <v>109.48597737289802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26.945</v>
      </c>
      <c r="I72" s="123">
        <v>28.697</v>
      </c>
      <c r="J72" s="123">
        <v>35.205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0.354</v>
      </c>
      <c r="I73" s="123">
        <v>0.275</v>
      </c>
      <c r="J73" s="123">
        <v>0.125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0.294</v>
      </c>
      <c r="I74" s="123">
        <v>0.248</v>
      </c>
      <c r="J74" s="123">
        <v>0.209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0.564</v>
      </c>
      <c r="I75" s="123">
        <v>1.18</v>
      </c>
      <c r="J75" s="123">
        <v>1.191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0.09</v>
      </c>
      <c r="I76" s="123">
        <v>0.569</v>
      </c>
      <c r="J76" s="123">
        <v>0.191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0.008</v>
      </c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93.777</v>
      </c>
      <c r="I78" s="123">
        <v>65.2</v>
      </c>
      <c r="J78" s="123">
        <v>70.7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0.476</v>
      </c>
      <c r="I79" s="123">
        <v>0.728</v>
      </c>
      <c r="J79" s="123">
        <v>1.096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122.508</v>
      </c>
      <c r="I80" s="125">
        <v>96.89699999999999</v>
      </c>
      <c r="J80" s="125">
        <v>108.71700000000001</v>
      </c>
      <c r="K80" s="41">
        <f>IF(I80&gt;0,100*J80/I80,0)</f>
        <v>112.198520078021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2.325</v>
      </c>
      <c r="I82" s="123">
        <v>2.283</v>
      </c>
      <c r="J82" s="123">
        <v>2.317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0.595</v>
      </c>
      <c r="I83" s="123">
        <v>0.625</v>
      </c>
      <c r="J83" s="123">
        <v>0.625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2.92</v>
      </c>
      <c r="I84" s="125">
        <v>2.908</v>
      </c>
      <c r="J84" s="125">
        <v>2.942</v>
      </c>
      <c r="K84" s="41">
        <f>IF(I84&gt;0,100*J84/I84,0)</f>
        <v>101.16918844566715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/>
      <c r="D86" s="30"/>
      <c r="E86" s="30"/>
      <c r="F86" s="31"/>
      <c r="G86" s="31"/>
      <c r="H86" s="123">
        <v>736.198</v>
      </c>
      <c r="I86" s="123">
        <v>666.6578249999999</v>
      </c>
      <c r="J86" s="123">
        <v>767.1805180812463</v>
      </c>
      <c r="K86" s="32">
        <f>IF(I86&gt;0,100*J86/I86,0)</f>
        <v>115.07860394217174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/>
      <c r="D89" s="53"/>
      <c r="E89" s="53"/>
      <c r="F89" s="54"/>
      <c r="G89" s="40"/>
      <c r="H89" s="128">
        <v>736.198</v>
      </c>
      <c r="I89" s="129">
        <v>666.6578249999999</v>
      </c>
      <c r="J89" s="129">
        <v>767.1805180812463</v>
      </c>
      <c r="K89" s="54">
        <f>IF(I89&gt;0,100*J89/I89,0)</f>
        <v>115.07860394217174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7"/>
  <sheetViews>
    <sheetView workbookViewId="0" topLeftCell="A1">
      <selection activeCell="J7" sqref="J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290</v>
      </c>
      <c r="I7" s="21" t="s">
        <v>6</v>
      </c>
      <c r="J7" s="21"/>
      <c r="K7" s="22" t="str">
        <f>CONCATENATE(I6,"=100")</f>
        <v>2012=100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30">
        <v>0.002</v>
      </c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30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30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30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31">
        <v>0.002</v>
      </c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31">
        <v>0.074</v>
      </c>
      <c r="I39" s="132">
        <v>0.014</v>
      </c>
      <c r="J39" s="132">
        <v>0.074</v>
      </c>
      <c r="K39" s="41">
        <f>IF(I39&gt;0,100*J39/I39,0)</f>
        <v>528.5714285714286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1.876</v>
      </c>
      <c r="I61" s="123">
        <v>1.946</v>
      </c>
      <c r="J61" s="123">
        <v>2.6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0.03</v>
      </c>
      <c r="I62" s="123">
        <v>0.121</v>
      </c>
      <c r="J62" s="123">
        <v>0.048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4.272</v>
      </c>
      <c r="I63" s="123">
        <v>4.256</v>
      </c>
      <c r="J63" s="123">
        <v>4.539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6.178</v>
      </c>
      <c r="I64" s="125">
        <v>6.323</v>
      </c>
      <c r="J64" s="125">
        <v>7.186999999999999</v>
      </c>
      <c r="K64" s="41">
        <f>IF(I64&gt;0,100*J64/I64,0)</f>
        <v>113.66439981021665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29.537</v>
      </c>
      <c r="I66" s="125">
        <v>33.28</v>
      </c>
      <c r="J66" s="125">
        <v>31.22</v>
      </c>
      <c r="K66" s="41">
        <f>IF(I66&gt;0,100*J66/I66,0)</f>
        <v>93.81009615384615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0.715</v>
      </c>
      <c r="I72" s="123">
        <v>0.667</v>
      </c>
      <c r="J72" s="123">
        <v>0.852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2.8</v>
      </c>
      <c r="I73" s="123">
        <v>2.35</v>
      </c>
      <c r="J73" s="123">
        <v>2.6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1.684</v>
      </c>
      <c r="I74" s="123">
        <v>1.885</v>
      </c>
      <c r="J74" s="123">
        <v>1.262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>
        <v>0.017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1.798</v>
      </c>
      <c r="I76" s="123">
        <v>3.823</v>
      </c>
      <c r="J76" s="123">
        <v>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0.96</v>
      </c>
      <c r="I78" s="123">
        <v>0.9</v>
      </c>
      <c r="J78" s="123">
        <v>0.635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4.455</v>
      </c>
      <c r="I79" s="123">
        <v>8.201</v>
      </c>
      <c r="J79" s="123">
        <v>11.811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12.411999999999999</v>
      </c>
      <c r="I80" s="125">
        <v>17.826</v>
      </c>
      <c r="J80" s="125">
        <v>24.177</v>
      </c>
      <c r="K80" s="41">
        <f>IF(I80&gt;0,100*J80/I80,0)</f>
        <v>135.6277347694379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0.021</v>
      </c>
      <c r="I82" s="123">
        <v>0.038</v>
      </c>
      <c r="J82" s="123">
        <v>0.038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30">
        <v>0.007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0.028</v>
      </c>
      <c r="I84" s="125">
        <v>0.038</v>
      </c>
      <c r="J84" s="125">
        <v>0.038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/>
      <c r="D86" s="30"/>
      <c r="E86" s="30"/>
      <c r="F86" s="31"/>
      <c r="G86" s="31"/>
      <c r="H86" s="123">
        <v>48.230999999999995</v>
      </c>
      <c r="I86" s="123">
        <v>57.481</v>
      </c>
      <c r="J86" s="123">
        <v>62.69599999999999</v>
      </c>
      <c r="K86" s="32">
        <f>IF(I86&gt;0,100*J86/I86,0)</f>
        <v>109.07256310780953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/>
      <c r="D89" s="53"/>
      <c r="E89" s="53"/>
      <c r="F89" s="54"/>
      <c r="G89" s="40"/>
      <c r="H89" s="128">
        <v>48.230999999999995</v>
      </c>
      <c r="I89" s="129">
        <v>57.481</v>
      </c>
      <c r="J89" s="129">
        <v>62.69599999999999</v>
      </c>
      <c r="K89" s="54">
        <f>IF(I89&gt;0,100*J89/I89,0)</f>
        <v>109.07256310780953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7"/>
  <sheetViews>
    <sheetView workbookViewId="0" topLeftCell="A1">
      <selection activeCell="K10" sqref="K1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0.05</v>
      </c>
      <c r="I39" s="125">
        <v>0.05</v>
      </c>
      <c r="J39" s="125">
        <v>0.05</v>
      </c>
      <c r="K39" s="41">
        <f>IF(I39&gt;0,100*J39/I39,0)</f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0.016</v>
      </c>
      <c r="I75" s="123">
        <v>0.016</v>
      </c>
      <c r="J75" s="123">
        <v>0.016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0.016</v>
      </c>
      <c r="I80" s="125">
        <v>0.016</v>
      </c>
      <c r="J80" s="125">
        <v>0.016</v>
      </c>
      <c r="K80" s="41">
        <f>IF(I80&gt;0,100*J80/I80,0)</f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70</v>
      </c>
      <c r="I82" s="123">
        <v>76.557</v>
      </c>
      <c r="J82" s="123">
        <v>76.557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294.58239</v>
      </c>
      <c r="I83" s="123">
        <v>286.4</v>
      </c>
      <c r="J83" s="123">
        <v>285.4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364.58239</v>
      </c>
      <c r="I84" s="125">
        <v>362.957</v>
      </c>
      <c r="J84" s="125">
        <v>361.957</v>
      </c>
      <c r="K84" s="41">
        <f>IF(I84&gt;0,100*J84/I84,0)</f>
        <v>99.72448526960493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/>
      <c r="D86" s="30"/>
      <c r="E86" s="30"/>
      <c r="F86" s="31"/>
      <c r="G86" s="31"/>
      <c r="H86" s="123">
        <v>364.64838999999995</v>
      </c>
      <c r="I86" s="123">
        <v>363.02299999999997</v>
      </c>
      <c r="J86" s="123">
        <v>362.02299999999997</v>
      </c>
      <c r="K86" s="32">
        <f>IF(I86&gt;0,100*J86/I86,0)</f>
        <v>99.7245353600185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/>
      <c r="D89" s="53"/>
      <c r="E89" s="53"/>
      <c r="F89" s="54"/>
      <c r="G89" s="40"/>
      <c r="H89" s="128">
        <v>364.64838999999995</v>
      </c>
      <c r="I89" s="129">
        <v>363.02299999999997</v>
      </c>
      <c r="J89" s="129">
        <v>362.02299999999997</v>
      </c>
      <c r="K89" s="54">
        <f>IF(I89&gt;0,100*J89/I89,0)</f>
        <v>99.7245353600185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7"/>
  <sheetViews>
    <sheetView workbookViewId="0" topLeftCell="A1">
      <selection activeCell="H84" sqref="H84:K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31">
        <v>0.003</v>
      </c>
      <c r="I17" s="132">
        <v>0.003</v>
      </c>
      <c r="J17" s="132">
        <v>0.006</v>
      </c>
      <c r="K17" s="41">
        <f>IF(I17&gt;0,100*J17/I17,0)</f>
        <v>200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>
        <f>IF(I39&gt;0,100*J39/I39,0)</f>
        <v>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0.225</v>
      </c>
      <c r="I41" s="123">
        <v>0.21</v>
      </c>
      <c r="J41" s="123">
        <v>0.21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0.05</v>
      </c>
      <c r="I43" s="123">
        <v>0.05</v>
      </c>
      <c r="J43" s="123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0.275</v>
      </c>
      <c r="I50" s="125">
        <v>0.26</v>
      </c>
      <c r="J50" s="125">
        <v>0.24</v>
      </c>
      <c r="K50" s="41">
        <f>IF(I50&gt;0,100*J50/I50,0)</f>
        <v>92.3076923076923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>
        <v>1.752</v>
      </c>
      <c r="J66" s="125">
        <v>1.752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0.53</v>
      </c>
      <c r="I69" s="123">
        <v>0.5</v>
      </c>
      <c r="J69" s="123">
        <v>0.35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0.53</v>
      </c>
      <c r="I70" s="125">
        <v>0.5</v>
      </c>
      <c r="J70" s="125">
        <v>0.35</v>
      </c>
      <c r="K70" s="41">
        <f>IF(I70&gt;0,100*J70/I70,0)</f>
        <v>70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0.169</v>
      </c>
      <c r="I75" s="123">
        <v>0.169</v>
      </c>
      <c r="J75" s="123">
        <v>0.176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12.091</v>
      </c>
      <c r="I76" s="123">
        <v>10.87</v>
      </c>
      <c r="J76" s="123">
        <v>12.695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12.26</v>
      </c>
      <c r="I80" s="125">
        <v>11.039</v>
      </c>
      <c r="J80" s="125">
        <v>12.871</v>
      </c>
      <c r="K80" s="41">
        <f>IF(I80&gt;0,100*J80/I80,0)</f>
        <v>116.5957061328019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/>
      <c r="D86" s="30"/>
      <c r="E86" s="30"/>
      <c r="F86" s="31"/>
      <c r="G86" s="31"/>
      <c r="H86" s="123">
        <v>13.068</v>
      </c>
      <c r="I86" s="123">
        <v>13.554</v>
      </c>
      <c r="J86" s="123">
        <v>15.219000000000001</v>
      </c>
      <c r="K86" s="32">
        <f>IF(I86&gt;0,100*J86/I86,0)</f>
        <v>112.28419654714476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/>
      <c r="D89" s="53"/>
      <c r="E89" s="53"/>
      <c r="F89" s="54"/>
      <c r="G89" s="40"/>
      <c r="H89" s="128">
        <v>13.068</v>
      </c>
      <c r="I89" s="129">
        <v>13.554</v>
      </c>
      <c r="J89" s="129">
        <v>15.219000000000001</v>
      </c>
      <c r="K89" s="54">
        <f>IF(I89&gt;0,100*J89/I89,0)</f>
        <v>112.28419654714476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7"/>
  <sheetViews>
    <sheetView workbookViewId="0" topLeftCell="A64">
      <selection activeCell="I82" sqref="I8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290</v>
      </c>
      <c r="I7" s="21" t="s">
        <v>6</v>
      </c>
      <c r="J7" s="21"/>
      <c r="K7" s="22" t="str">
        <f>CONCATENATE(I6,"=100")</f>
        <v>2012=100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1.275</v>
      </c>
      <c r="I10" s="123">
        <v>0.52</v>
      </c>
      <c r="J10" s="123">
        <v>0.31652173913043474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0.028</v>
      </c>
      <c r="I11" s="123">
        <v>0.0125</v>
      </c>
      <c r="J11" s="123">
        <v>0.006506666666666666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0.035</v>
      </c>
      <c r="I12" s="123">
        <v>0.0125</v>
      </c>
      <c r="J12" s="123">
        <v>0.008137499999999999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1.3379999999999999</v>
      </c>
      <c r="I13" s="125">
        <v>0.545</v>
      </c>
      <c r="J13" s="125">
        <v>0.3311659057971014</v>
      </c>
      <c r="K13" s="41">
        <f>IF(I13&gt;0,100*J13/I13,0)</f>
        <v>60.76438638478925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0.532</v>
      </c>
      <c r="I19" s="123">
        <v>0.137</v>
      </c>
      <c r="J19" s="123">
        <v>0.4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0.532</v>
      </c>
      <c r="I22" s="125">
        <v>0.137</v>
      </c>
      <c r="J22" s="125">
        <v>0.4</v>
      </c>
      <c r="K22" s="41">
        <f>IF(I22&gt;0,100*J22/I22,0)</f>
        <v>291.970802919708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17.473</v>
      </c>
      <c r="I24" s="125">
        <v>16.521</v>
      </c>
      <c r="J24" s="125">
        <v>21.585</v>
      </c>
      <c r="K24" s="41">
        <f>IF(I24&gt;0,100*J24/I24,0)</f>
        <v>130.65189758489194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8.207</v>
      </c>
      <c r="I26" s="125">
        <v>8.118</v>
      </c>
      <c r="J26" s="125">
        <v>11.3</v>
      </c>
      <c r="K26" s="41">
        <f>IF(I26&gt;0,100*J26/I26,0)</f>
        <v>139.19684651391967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5.894</v>
      </c>
      <c r="I28" s="123">
        <v>4.723</v>
      </c>
      <c r="J28" s="123">
        <v>13.406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18.458</v>
      </c>
      <c r="I29" s="123">
        <v>6.412</v>
      </c>
      <c r="J29" s="123">
        <v>10.913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22.654</v>
      </c>
      <c r="I30" s="123">
        <v>23.65</v>
      </c>
      <c r="J30" s="123">
        <v>34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47.006</v>
      </c>
      <c r="I31" s="125">
        <v>34.785</v>
      </c>
      <c r="J31" s="125">
        <v>58.319</v>
      </c>
      <c r="K31" s="41">
        <f>IF(I31&gt;0,100*J31/I31,0)</f>
        <v>167.65559867759094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3.31</v>
      </c>
      <c r="I33" s="123">
        <v>3.493</v>
      </c>
      <c r="J33" s="123">
        <v>4.263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2.861</v>
      </c>
      <c r="I34" s="123">
        <v>3.623</v>
      </c>
      <c r="J34" s="123">
        <v>4.103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26.139</v>
      </c>
      <c r="I35" s="123">
        <v>23.863</v>
      </c>
      <c r="J35" s="123">
        <v>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74.689</v>
      </c>
      <c r="I36" s="123">
        <v>83.138</v>
      </c>
      <c r="J36" s="123">
        <v>69.422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106.999</v>
      </c>
      <c r="I37" s="125">
        <v>114.117</v>
      </c>
      <c r="J37" s="125">
        <v>127.788</v>
      </c>
      <c r="K37" s="41">
        <f>IF(I37&gt;0,100*J37/I37,0)</f>
        <v>111.97981019480007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2.128</v>
      </c>
      <c r="I39" s="125">
        <v>2.276</v>
      </c>
      <c r="J39" s="125">
        <v>3.729</v>
      </c>
      <c r="K39" s="41">
        <f>IF(I39&gt;0,100*J39/I39,0)</f>
        <v>163.8400702987698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5.655</v>
      </c>
      <c r="I41" s="123">
        <v>2.883</v>
      </c>
      <c r="J41" s="123">
        <v>8.418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1.623</v>
      </c>
      <c r="I45" s="123">
        <v>1.5</v>
      </c>
      <c r="J45" s="123">
        <v>2.6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1.65</v>
      </c>
      <c r="I48" s="123">
        <v>1.75</v>
      </c>
      <c r="J48" s="123">
        <v>2.553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0.15</v>
      </c>
      <c r="I49" s="123">
        <v>0.05</v>
      </c>
      <c r="J49" s="123">
        <v>0.359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9.078000000000001</v>
      </c>
      <c r="I50" s="125">
        <v>6.183</v>
      </c>
      <c r="J50" s="125">
        <v>13.93</v>
      </c>
      <c r="K50" s="41">
        <f>IF(I50&gt;0,100*J50/I50,0)</f>
        <v>225.295164159793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28.663</v>
      </c>
      <c r="I52" s="125">
        <v>11.024</v>
      </c>
      <c r="J52" s="125">
        <v>24.324</v>
      </c>
      <c r="K52" s="41">
        <f>IF(I52&gt;0,100*J52/I52,0)</f>
        <v>220.6458635703919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50.154</v>
      </c>
      <c r="I54" s="123">
        <v>26.807</v>
      </c>
      <c r="J54" s="123">
        <v>62.45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213.886</v>
      </c>
      <c r="I55" s="123">
        <v>91</v>
      </c>
      <c r="J55" s="123">
        <v>315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29.297</v>
      </c>
      <c r="I56" s="123">
        <v>13.2</v>
      </c>
      <c r="J56" s="123">
        <v>25.8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12.232</v>
      </c>
      <c r="I57" s="123">
        <v>2.79</v>
      </c>
      <c r="J57" s="123">
        <v>3.5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212.258</v>
      </c>
      <c r="I58" s="123">
        <v>64.274</v>
      </c>
      <c r="J58" s="123">
        <v>221.634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517.8270000000001</v>
      </c>
      <c r="I59" s="125">
        <v>198.071</v>
      </c>
      <c r="J59" s="125">
        <v>628.384</v>
      </c>
      <c r="K59" s="41">
        <f>IF(I59&gt;0,100*J59/I59,0)</f>
        <v>317.2518945226712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36.272</v>
      </c>
      <c r="I61" s="123">
        <v>32.5</v>
      </c>
      <c r="J61" s="123">
        <v>39.3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24.411</v>
      </c>
      <c r="I62" s="123">
        <v>35.3</v>
      </c>
      <c r="J62" s="123">
        <v>28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43.529</v>
      </c>
      <c r="I63" s="123">
        <v>49.6</v>
      </c>
      <c r="J63" s="123">
        <v>32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104.212</v>
      </c>
      <c r="I64" s="125">
        <v>117.4</v>
      </c>
      <c r="J64" s="125">
        <v>99.3</v>
      </c>
      <c r="K64" s="41">
        <f>IF(I64&gt;0,100*J64/I64,0)</f>
        <v>84.58262350936967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40.416</v>
      </c>
      <c r="I66" s="125">
        <v>27.311</v>
      </c>
      <c r="J66" s="125">
        <v>43.72</v>
      </c>
      <c r="K66" s="41">
        <f>IF(I66&gt;0,100*J66/I66,0)</f>
        <v>160.08201823441104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231.634</v>
      </c>
      <c r="I68" s="123">
        <v>110</v>
      </c>
      <c r="J68" s="123">
        <v>260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72.221</v>
      </c>
      <c r="I69" s="123">
        <v>28</v>
      </c>
      <c r="J69" s="123">
        <v>65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303.855</v>
      </c>
      <c r="I70" s="125">
        <v>138</v>
      </c>
      <c r="J70" s="125">
        <v>325</v>
      </c>
      <c r="K70" s="41">
        <f>IF(I70&gt;0,100*J70/I70,0)</f>
        <v>235.5072463768116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50.485</v>
      </c>
      <c r="I72" s="123">
        <v>50.554</v>
      </c>
      <c r="J72" s="123">
        <v>52.609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38.163</v>
      </c>
      <c r="I73" s="123">
        <v>38.927</v>
      </c>
      <c r="J73" s="123">
        <v>44.564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1506.093</v>
      </c>
      <c r="I74" s="123">
        <v>790.786</v>
      </c>
      <c r="J74" s="123">
        <v>1530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546.482</v>
      </c>
      <c r="I75" s="123">
        <v>258.994</v>
      </c>
      <c r="J75" s="123">
        <v>540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30.63</v>
      </c>
      <c r="I76" s="123">
        <v>31.35</v>
      </c>
      <c r="J76" s="123">
        <v>22.226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3037.29</v>
      </c>
      <c r="I77" s="123">
        <v>693.7808</v>
      </c>
      <c r="J77" s="123">
        <v>3225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456.062</v>
      </c>
      <c r="I78" s="123">
        <v>241.389</v>
      </c>
      <c r="J78" s="123">
        <v>374.109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465.001</v>
      </c>
      <c r="I79" s="123">
        <v>462.394</v>
      </c>
      <c r="J79" s="123">
        <v>555.25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6130.206</v>
      </c>
      <c r="I80" s="125">
        <v>2568.1748</v>
      </c>
      <c r="J80" s="125">
        <v>6343.758</v>
      </c>
      <c r="K80" s="41">
        <f>IF(I80&gt;0,100*J80/I80,0)</f>
        <v>247.01426086728986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0.152</v>
      </c>
      <c r="I82" s="123">
        <v>0.2</v>
      </c>
      <c r="J82" s="123">
        <v>0.182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0.01</v>
      </c>
      <c r="I83" s="123">
        <v>0.038</v>
      </c>
      <c r="J83" s="123">
        <v>0.038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0.162</v>
      </c>
      <c r="I84" s="125">
        <v>0.23800000000000002</v>
      </c>
      <c r="J84" s="125">
        <v>0.22</v>
      </c>
      <c r="K84" s="41">
        <f>IF(I84&gt;0,100*J84/I84,0)</f>
        <v>92.43697478991596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/>
      <c r="D86" s="30"/>
      <c r="E86" s="30"/>
      <c r="F86" s="31"/>
      <c r="G86" s="31"/>
      <c r="H86" s="123">
        <v>7318.102000000001</v>
      </c>
      <c r="I86" s="123">
        <v>3242.9008</v>
      </c>
      <c r="J86" s="123">
        <v>7702.088165905797</v>
      </c>
      <c r="K86" s="32">
        <f>IF(I86&gt;0,100*J86/I86,0)</f>
        <v>237.50612926259714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/>
      <c r="D89" s="53"/>
      <c r="E89" s="53"/>
      <c r="F89" s="54"/>
      <c r="G89" s="40"/>
      <c r="H89" s="128">
        <v>7318.102000000001</v>
      </c>
      <c r="I89" s="129">
        <v>3242.9008</v>
      </c>
      <c r="J89" s="129">
        <v>7702.088165905797</v>
      </c>
      <c r="K89" s="54">
        <f>IF(I89&gt;0,100*J89/I89,0)</f>
        <v>237.50612926259714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7"/>
  <sheetViews>
    <sheetView workbookViewId="0" topLeftCell="A1">
      <selection activeCell="L69" sqref="L6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290</v>
      </c>
      <c r="I7" s="21" t="s">
        <v>6</v>
      </c>
      <c r="J7" s="21"/>
      <c r="K7" s="22" t="str">
        <f>CONCATENATE(I6,"=100")</f>
        <v>2012=100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0.255</v>
      </c>
      <c r="I10" s="123">
        <v>0.078</v>
      </c>
      <c r="J10" s="123">
        <v>0.05317565217391304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30">
        <v>0.006</v>
      </c>
      <c r="I11" s="130">
        <v>0.001875</v>
      </c>
      <c r="J11" s="130">
        <v>0.00101504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30">
        <v>0.007</v>
      </c>
      <c r="I12" s="130">
        <v>0.001875</v>
      </c>
      <c r="J12" s="130">
        <v>0.0012599291249999998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31">
        <v>0.268</v>
      </c>
      <c r="I13" s="132">
        <v>0.08175</v>
      </c>
      <c r="J13" s="132">
        <v>0.05545062129891304</v>
      </c>
      <c r="K13" s="41">
        <f>IF(I13&gt;0,100*J13/I13,0)</f>
        <v>67.82950617604041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0.12</v>
      </c>
      <c r="I19" s="123">
        <v>0.026</v>
      </c>
      <c r="J19" s="123">
        <v>0.1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0.12</v>
      </c>
      <c r="I22" s="125">
        <v>0.026</v>
      </c>
      <c r="J22" s="125">
        <v>0.1</v>
      </c>
      <c r="K22" s="41">
        <f>IF(I22&gt;0,100*J22/I22,0)</f>
        <v>384.61538461538464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3.495</v>
      </c>
      <c r="I24" s="125">
        <v>2.822</v>
      </c>
      <c r="J24" s="125">
        <v>4.093</v>
      </c>
      <c r="K24" s="41">
        <f>IF(I24&gt;0,100*J24/I24,0)</f>
        <v>145.03897944720057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1.723</v>
      </c>
      <c r="I26" s="125">
        <v>1.421</v>
      </c>
      <c r="J26" s="125">
        <v>2.14</v>
      </c>
      <c r="K26" s="41">
        <f>IF(I26&gt;0,100*J26/I26,0)</f>
        <v>150.5981703026038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1.267</v>
      </c>
      <c r="I28" s="123">
        <v>1.039</v>
      </c>
      <c r="J28" s="123">
        <v>2.6976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3.961</v>
      </c>
      <c r="I29" s="123">
        <v>1.346</v>
      </c>
      <c r="J29" s="123">
        <v>2.401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4.803</v>
      </c>
      <c r="I30" s="123">
        <v>4.75</v>
      </c>
      <c r="J30" s="123">
        <v>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10.030999999999999</v>
      </c>
      <c r="I31" s="125">
        <v>7.135</v>
      </c>
      <c r="J31" s="125">
        <v>12.0986</v>
      </c>
      <c r="K31" s="41">
        <f>IF(I31&gt;0,100*J31/I31,0)</f>
        <v>169.56692361597757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0.662</v>
      </c>
      <c r="I33" s="123">
        <v>0.756</v>
      </c>
      <c r="J33" s="123">
        <v>0.738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0.762</v>
      </c>
      <c r="I34" s="123">
        <v>0.657</v>
      </c>
      <c r="J34" s="123">
        <v>0.73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5.343</v>
      </c>
      <c r="I35" s="123">
        <v>5.938</v>
      </c>
      <c r="J35" s="123">
        <v>10.3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21.66</v>
      </c>
      <c r="I36" s="123">
        <v>20.008</v>
      </c>
      <c r="J36" s="123">
        <v>14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28.427</v>
      </c>
      <c r="I37" s="125">
        <v>27.358999999999998</v>
      </c>
      <c r="J37" s="125">
        <v>25.768</v>
      </c>
      <c r="K37" s="41">
        <f>IF(I37&gt;0,100*J37/I37,0)</f>
        <v>94.18472897401222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0.426</v>
      </c>
      <c r="I39" s="125">
        <v>0.426</v>
      </c>
      <c r="J39" s="125">
        <v>0.551</v>
      </c>
      <c r="K39" s="41">
        <f>IF(I39&gt;0,100*J39/I39,0)</f>
        <v>129.34272300469485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0.928</v>
      </c>
      <c r="I41" s="123">
        <v>0.443</v>
      </c>
      <c r="J41" s="123">
        <v>1.437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0.192</v>
      </c>
      <c r="I45" s="123">
        <v>0.162</v>
      </c>
      <c r="J45" s="123">
        <v>0.295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0.263</v>
      </c>
      <c r="I48" s="123">
        <v>0.35</v>
      </c>
      <c r="J48" s="123">
        <v>0.511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0.018</v>
      </c>
      <c r="I49" s="123">
        <v>0.007</v>
      </c>
      <c r="J49" s="123">
        <v>0.033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1.401</v>
      </c>
      <c r="I50" s="125">
        <v>0.962</v>
      </c>
      <c r="J50" s="125">
        <v>2.276</v>
      </c>
      <c r="K50" s="41">
        <f>IF(I50&gt;0,100*J50/I50,0)</f>
        <v>236.59043659043655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6.334</v>
      </c>
      <c r="I52" s="125">
        <v>2.425</v>
      </c>
      <c r="J52" s="125">
        <v>4.8648</v>
      </c>
      <c r="K52" s="41">
        <f>IF(I52&gt;0,100*J52/I52,0)</f>
        <v>200.6103092783505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10.099</v>
      </c>
      <c r="I54" s="123">
        <v>5.12</v>
      </c>
      <c r="J54" s="123">
        <v>12.577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43.974</v>
      </c>
      <c r="I55" s="123">
        <v>18.5</v>
      </c>
      <c r="J55" s="123">
        <v>63.5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5.738</v>
      </c>
      <c r="I56" s="123">
        <v>2.376</v>
      </c>
      <c r="J56" s="123">
        <v>5.7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2.569</v>
      </c>
      <c r="I57" s="123">
        <v>0.501084</v>
      </c>
      <c r="J57" s="123">
        <v>0.6286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46.498</v>
      </c>
      <c r="I58" s="123">
        <v>13.398</v>
      </c>
      <c r="J58" s="123">
        <v>47.651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108.87799999999999</v>
      </c>
      <c r="I59" s="125">
        <v>39.895084</v>
      </c>
      <c r="J59" s="125">
        <v>130.0566</v>
      </c>
      <c r="K59" s="41">
        <f>IF(I59&gt;0,100*J59/I59,0)</f>
        <v>325.9965563676968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7.618</v>
      </c>
      <c r="I61" s="123">
        <v>7.9</v>
      </c>
      <c r="J61" s="123">
        <v>8.66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3.973</v>
      </c>
      <c r="I62" s="123">
        <v>7.5</v>
      </c>
      <c r="J62" s="123">
        <v>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8.17</v>
      </c>
      <c r="I63" s="123">
        <v>10.9</v>
      </c>
      <c r="J63" s="123">
        <v>5.6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19.761000000000003</v>
      </c>
      <c r="I64" s="125">
        <v>26.3</v>
      </c>
      <c r="J64" s="125">
        <v>19.26</v>
      </c>
      <c r="K64" s="41">
        <f>IF(I64&gt;0,100*J64/I64,0)</f>
        <v>73.23193916349811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7.501</v>
      </c>
      <c r="I66" s="125">
        <v>6.5</v>
      </c>
      <c r="J66" s="125">
        <v>8.6</v>
      </c>
      <c r="K66" s="41">
        <f>IF(I66&gt;0,100*J66/I66,0)</f>
        <v>132.30769230769232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43.617</v>
      </c>
      <c r="I68" s="123">
        <v>21</v>
      </c>
      <c r="J68" s="123">
        <v>52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8.984</v>
      </c>
      <c r="I69" s="123">
        <v>3.9</v>
      </c>
      <c r="J69" s="123">
        <v>9.5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52.601</v>
      </c>
      <c r="I70" s="125">
        <v>24.9</v>
      </c>
      <c r="J70" s="125">
        <v>61.5</v>
      </c>
      <c r="K70" s="41">
        <f>IF(I70&gt;0,100*J70/I70,0)</f>
        <v>246.98795180722894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10.602</v>
      </c>
      <c r="I72" s="123">
        <v>9.679</v>
      </c>
      <c r="J72" s="123">
        <v>9.917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7.633</v>
      </c>
      <c r="I73" s="123">
        <v>6.507</v>
      </c>
      <c r="J73" s="123">
        <v>8.874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322.947</v>
      </c>
      <c r="I74" s="123">
        <v>139.091</v>
      </c>
      <c r="J74" s="123">
        <v>306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120.794</v>
      </c>
      <c r="I75" s="123">
        <v>53.902</v>
      </c>
      <c r="J75" s="123">
        <v>114.912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6.126</v>
      </c>
      <c r="I76" s="123">
        <v>4.94</v>
      </c>
      <c r="J76" s="123">
        <v>3.913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678.472</v>
      </c>
      <c r="I77" s="123">
        <v>139.592</v>
      </c>
      <c r="J77" s="123">
        <v>715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94.327</v>
      </c>
      <c r="I78" s="123">
        <v>42.6</v>
      </c>
      <c r="J78" s="123">
        <v>74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85.621</v>
      </c>
      <c r="I79" s="123">
        <v>75.347</v>
      </c>
      <c r="J79" s="123">
        <v>101.416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1326.5220000000002</v>
      </c>
      <c r="I80" s="125">
        <v>471.658</v>
      </c>
      <c r="J80" s="125">
        <v>1334.032</v>
      </c>
      <c r="K80" s="41">
        <f>IF(I80&gt;0,100*J80/I80,0)</f>
        <v>282.83883661466564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0.032</v>
      </c>
      <c r="I82" s="123">
        <v>0.06</v>
      </c>
      <c r="J82" s="123">
        <v>0.034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30">
        <v>0.003</v>
      </c>
      <c r="I83" s="130">
        <v>0.007</v>
      </c>
      <c r="J83" s="130">
        <v>0.007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31">
        <v>0.035</v>
      </c>
      <c r="I84" s="132">
        <v>0.067</v>
      </c>
      <c r="J84" s="132">
        <v>0.041</v>
      </c>
      <c r="K84" s="41">
        <f>IF(I84&gt;0,100*J84/I84,0)</f>
        <v>61.194029850746276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/>
      <c r="D86" s="30"/>
      <c r="E86" s="30"/>
      <c r="F86" s="31"/>
      <c r="G86" s="31"/>
      <c r="H86" s="123">
        <v>1567.5230000000004</v>
      </c>
      <c r="I86" s="123">
        <v>611.977834</v>
      </c>
      <c r="J86" s="123">
        <v>1605.4364506212987</v>
      </c>
      <c r="K86" s="32">
        <f>IF(I86&gt;0,100*J86/I86,0)</f>
        <v>262.3357189471831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/>
      <c r="D89" s="53"/>
      <c r="E89" s="53"/>
      <c r="F89" s="54"/>
      <c r="G89" s="40"/>
      <c r="H89" s="128">
        <v>1567.5230000000004</v>
      </c>
      <c r="I89" s="129">
        <v>611.977834</v>
      </c>
      <c r="J89" s="129">
        <v>1605.4364506212987</v>
      </c>
      <c r="K89" s="54">
        <f>IF(I89&gt;0,100*J89/I89,0)</f>
        <v>262.3357189471831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7"/>
  <sheetViews>
    <sheetView workbookViewId="0" topLeftCell="A1">
      <selection activeCell="H94" sqref="H9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3498</v>
      </c>
      <c r="D24" s="38">
        <v>2145</v>
      </c>
      <c r="E24" s="38">
        <v>2200</v>
      </c>
      <c r="F24" s="39">
        <f>IF(D24&gt;0,100*E24/D24,0)</f>
        <v>102.56410256410257</v>
      </c>
      <c r="G24" s="40"/>
      <c r="H24" s="124">
        <v>1.999</v>
      </c>
      <c r="I24" s="125">
        <v>5.035</v>
      </c>
      <c r="J24" s="125">
        <v>5.164102564102564</v>
      </c>
      <c r="K24" s="41">
        <f>IF(I24&gt;0,100*J24/I24,0)</f>
        <v>102.56410256410257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120</v>
      </c>
      <c r="D26" s="38">
        <v>60</v>
      </c>
      <c r="E26" s="38">
        <v>100</v>
      </c>
      <c r="F26" s="39">
        <f>IF(D26&gt;0,100*E26/D26,0)</f>
        <v>166.66666666666666</v>
      </c>
      <c r="G26" s="40"/>
      <c r="H26" s="124">
        <v>0.44</v>
      </c>
      <c r="I26" s="125">
        <v>0.28</v>
      </c>
      <c r="J26" s="125">
        <v>0.35</v>
      </c>
      <c r="K26" s="41">
        <f>IF(I26&gt;0,100*J26/I26,0)</f>
        <v>124.99999999999999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2696</v>
      </c>
      <c r="D28" s="30">
        <v>2086</v>
      </c>
      <c r="E28" s="30">
        <v>2100</v>
      </c>
      <c r="F28" s="31"/>
      <c r="G28" s="31"/>
      <c r="H28" s="123">
        <v>4.324</v>
      </c>
      <c r="I28" s="123">
        <v>7.845</v>
      </c>
      <c r="J28" s="123">
        <v>7.89765100671141</v>
      </c>
      <c r="K28" s="32"/>
    </row>
    <row r="29" spans="1:11" s="33" customFormat="1" ht="11.25" customHeight="1">
      <c r="A29" s="35" t="s">
        <v>21</v>
      </c>
      <c r="B29" s="29"/>
      <c r="C29" s="30">
        <v>1434</v>
      </c>
      <c r="D29" s="30">
        <v>1350</v>
      </c>
      <c r="E29" s="30">
        <v>1350</v>
      </c>
      <c r="F29" s="31"/>
      <c r="G29" s="31"/>
      <c r="H29" s="123">
        <v>1.259</v>
      </c>
      <c r="I29" s="123">
        <v>2.829</v>
      </c>
      <c r="J29" s="123">
        <v>1.794</v>
      </c>
      <c r="K29" s="32"/>
    </row>
    <row r="30" spans="1:11" s="33" customFormat="1" ht="11.25" customHeight="1">
      <c r="A30" s="35" t="s">
        <v>22</v>
      </c>
      <c r="B30" s="29"/>
      <c r="C30" s="30">
        <v>118177</v>
      </c>
      <c r="D30" s="30">
        <v>107752</v>
      </c>
      <c r="E30" s="30">
        <v>107752</v>
      </c>
      <c r="F30" s="31"/>
      <c r="G30" s="31"/>
      <c r="H30" s="123">
        <v>107.207</v>
      </c>
      <c r="I30" s="123">
        <v>236.904</v>
      </c>
      <c r="J30" s="123">
        <v>217.731</v>
      </c>
      <c r="K30" s="32"/>
    </row>
    <row r="31" spans="1:11" s="42" customFormat="1" ht="11.25" customHeight="1">
      <c r="A31" s="43" t="s">
        <v>23</v>
      </c>
      <c r="B31" s="37"/>
      <c r="C31" s="38">
        <v>122307</v>
      </c>
      <c r="D31" s="38">
        <v>111188</v>
      </c>
      <c r="E31" s="38">
        <v>111202</v>
      </c>
      <c r="F31" s="39">
        <f>IF(D31&gt;0,100*E31/D31,0)</f>
        <v>100.01259128682952</v>
      </c>
      <c r="G31" s="40"/>
      <c r="H31" s="124">
        <v>112.79</v>
      </c>
      <c r="I31" s="125">
        <v>247.578</v>
      </c>
      <c r="J31" s="125">
        <v>227.42265100671142</v>
      </c>
      <c r="K31" s="41">
        <f>IF(I31&gt;0,100*J31/I31,0)</f>
        <v>91.85899030071792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36</v>
      </c>
      <c r="D33" s="30">
        <v>31</v>
      </c>
      <c r="E33" s="30">
        <v>85</v>
      </c>
      <c r="F33" s="31"/>
      <c r="G33" s="31"/>
      <c r="H33" s="123">
        <v>0.134</v>
      </c>
      <c r="I33" s="123">
        <v>0.136</v>
      </c>
      <c r="J33" s="123">
        <v>0.3729032258064516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7</v>
      </c>
      <c r="E34" s="30">
        <v>7</v>
      </c>
      <c r="F34" s="31"/>
      <c r="G34" s="31"/>
      <c r="H34" s="123">
        <v>0.045</v>
      </c>
      <c r="I34" s="123">
        <v>0.022</v>
      </c>
      <c r="J34" s="123">
        <v>0.021</v>
      </c>
      <c r="K34" s="32"/>
    </row>
    <row r="35" spans="1:11" s="33" customFormat="1" ht="11.25" customHeight="1">
      <c r="A35" s="35" t="s">
        <v>26</v>
      </c>
      <c r="B35" s="29"/>
      <c r="C35" s="30">
        <v>190</v>
      </c>
      <c r="D35" s="30">
        <v>200</v>
      </c>
      <c r="E35" s="30">
        <v>190</v>
      </c>
      <c r="F35" s="31"/>
      <c r="G35" s="31"/>
      <c r="H35" s="123">
        <v>0.523</v>
      </c>
      <c r="I35" s="123">
        <v>0.9</v>
      </c>
      <c r="J35" s="123">
        <v>0.9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242</v>
      </c>
      <c r="D37" s="38">
        <v>238</v>
      </c>
      <c r="E37" s="38">
        <v>282</v>
      </c>
      <c r="F37" s="39">
        <f>IF(D37&gt;0,100*E37/D37,0)</f>
        <v>118.4873949579832</v>
      </c>
      <c r="G37" s="40"/>
      <c r="H37" s="124">
        <v>0.702</v>
      </c>
      <c r="I37" s="125">
        <v>1.058</v>
      </c>
      <c r="J37" s="125">
        <v>1.2939032258064516</v>
      </c>
      <c r="K37" s="41">
        <f>IF(I37&gt;0,100*J37/I37,0)</f>
        <v>122.29709128605401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>
        <v>3</v>
      </c>
      <c r="E39" s="38">
        <v>8</v>
      </c>
      <c r="F39" s="39">
        <f>IF(D39&gt;0,100*E39/D39,0)</f>
        <v>266.6666666666667</v>
      </c>
      <c r="G39" s="40"/>
      <c r="H39" s="124"/>
      <c r="I39" s="125">
        <v>0.012</v>
      </c>
      <c r="J39" s="125">
        <v>0.032</v>
      </c>
      <c r="K39" s="41">
        <f>IF(I39&gt;0,100*J39/I39,0)</f>
        <v>266.6666666666667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</v>
      </c>
      <c r="D41" s="30">
        <v>25</v>
      </c>
      <c r="E41" s="30">
        <v>27</v>
      </c>
      <c r="F41" s="31"/>
      <c r="G41" s="31"/>
      <c r="H41" s="123">
        <v>0.007</v>
      </c>
      <c r="I41" s="123">
        <v>0.072</v>
      </c>
      <c r="J41" s="123">
        <v>0.064</v>
      </c>
      <c r="K41" s="32"/>
    </row>
    <row r="42" spans="1:11" s="33" customFormat="1" ht="11.25" customHeight="1">
      <c r="A42" s="35" t="s">
        <v>31</v>
      </c>
      <c r="B42" s="29"/>
      <c r="C42" s="30">
        <v>612</v>
      </c>
      <c r="D42" s="30">
        <v>409</v>
      </c>
      <c r="E42" s="30">
        <v>355</v>
      </c>
      <c r="F42" s="31"/>
      <c r="G42" s="31"/>
      <c r="H42" s="123">
        <v>1.522</v>
      </c>
      <c r="I42" s="123">
        <v>1.405</v>
      </c>
      <c r="J42" s="123">
        <v>1.075</v>
      </c>
      <c r="K42" s="32"/>
    </row>
    <row r="43" spans="1:11" s="33" customFormat="1" ht="11.25" customHeight="1">
      <c r="A43" s="35" t="s">
        <v>32</v>
      </c>
      <c r="B43" s="29"/>
      <c r="C43" s="30">
        <v>35</v>
      </c>
      <c r="D43" s="30">
        <v>29</v>
      </c>
      <c r="E43" s="30">
        <v>35</v>
      </c>
      <c r="F43" s="31"/>
      <c r="G43" s="31"/>
      <c r="H43" s="123">
        <v>0.18</v>
      </c>
      <c r="I43" s="123">
        <v>0.122</v>
      </c>
      <c r="J43" s="123">
        <v>0.151</v>
      </c>
      <c r="K43" s="32"/>
    </row>
    <row r="44" spans="1:11" s="33" customFormat="1" ht="11.25" customHeight="1">
      <c r="A44" s="35" t="s">
        <v>33</v>
      </c>
      <c r="B44" s="29"/>
      <c r="C44" s="30">
        <v>65</v>
      </c>
      <c r="D44" s="30">
        <v>35</v>
      </c>
      <c r="E44" s="30">
        <v>35</v>
      </c>
      <c r="F44" s="31"/>
      <c r="G44" s="31"/>
      <c r="H44" s="123">
        <v>0.178</v>
      </c>
      <c r="I44" s="123">
        <v>0.166</v>
      </c>
      <c r="J44" s="123">
        <v>0.166</v>
      </c>
      <c r="K44" s="32"/>
    </row>
    <row r="45" spans="1:11" s="33" customFormat="1" ht="11.25" customHeight="1">
      <c r="A45" s="35" t="s">
        <v>34</v>
      </c>
      <c r="B45" s="29"/>
      <c r="C45" s="30">
        <v>69</v>
      </c>
      <c r="D45" s="30">
        <v>38</v>
      </c>
      <c r="E45" s="30">
        <v>20</v>
      </c>
      <c r="F45" s="31"/>
      <c r="G45" s="31"/>
      <c r="H45" s="123">
        <v>0.177</v>
      </c>
      <c r="I45" s="123">
        <v>0.111</v>
      </c>
      <c r="J45" s="123">
        <v>0.052</v>
      </c>
      <c r="K45" s="32"/>
    </row>
    <row r="46" spans="1:11" s="33" customFormat="1" ht="11.25" customHeight="1">
      <c r="A46" s="35" t="s">
        <v>35</v>
      </c>
      <c r="B46" s="29"/>
      <c r="C46" s="30">
        <v>261</v>
      </c>
      <c r="D46" s="30">
        <v>122</v>
      </c>
      <c r="E46" s="30">
        <v>122</v>
      </c>
      <c r="F46" s="31"/>
      <c r="G46" s="31"/>
      <c r="H46" s="123">
        <v>0.643</v>
      </c>
      <c r="I46" s="123">
        <v>0.44</v>
      </c>
      <c r="J46" s="123">
        <v>0.378</v>
      </c>
      <c r="K46" s="32"/>
    </row>
    <row r="47" spans="1:11" s="33" customFormat="1" ht="11.25" customHeight="1">
      <c r="A47" s="35" t="s">
        <v>36</v>
      </c>
      <c r="B47" s="29"/>
      <c r="C47" s="30">
        <v>145</v>
      </c>
      <c r="D47" s="30">
        <v>6</v>
      </c>
      <c r="E47" s="30">
        <v>10</v>
      </c>
      <c r="F47" s="31"/>
      <c r="G47" s="31"/>
      <c r="H47" s="123">
        <v>0.171</v>
      </c>
      <c r="I47" s="123">
        <v>0.023</v>
      </c>
      <c r="J47" s="123">
        <v>0.026</v>
      </c>
      <c r="K47" s="32"/>
    </row>
    <row r="48" spans="1:11" s="33" customFormat="1" ht="11.25" customHeight="1">
      <c r="A48" s="35" t="s">
        <v>37</v>
      </c>
      <c r="B48" s="29"/>
      <c r="C48" s="30">
        <v>474</v>
      </c>
      <c r="D48" s="30">
        <v>587</v>
      </c>
      <c r="E48" s="30">
        <v>550</v>
      </c>
      <c r="F48" s="31"/>
      <c r="G48" s="31"/>
      <c r="H48" s="123">
        <v>1.434</v>
      </c>
      <c r="I48" s="123">
        <v>2.643</v>
      </c>
      <c r="J48" s="123">
        <v>1.7</v>
      </c>
      <c r="K48" s="32"/>
    </row>
    <row r="49" spans="1:11" s="33" customFormat="1" ht="11.25" customHeight="1">
      <c r="A49" s="35" t="s">
        <v>38</v>
      </c>
      <c r="B49" s="29"/>
      <c r="C49" s="30">
        <v>112</v>
      </c>
      <c r="D49" s="30">
        <v>124</v>
      </c>
      <c r="E49" s="30">
        <v>120</v>
      </c>
      <c r="F49" s="31"/>
      <c r="G49" s="31"/>
      <c r="H49" s="123">
        <v>0.244</v>
      </c>
      <c r="I49" s="123">
        <v>0.253</v>
      </c>
      <c r="J49" s="123">
        <v>0.246</v>
      </c>
      <c r="K49" s="32"/>
    </row>
    <row r="50" spans="1:11" s="42" customFormat="1" ht="11.25" customHeight="1">
      <c r="A50" s="43" t="s">
        <v>39</v>
      </c>
      <c r="B50" s="37"/>
      <c r="C50" s="38">
        <v>1776</v>
      </c>
      <c r="D50" s="38">
        <v>1375</v>
      </c>
      <c r="E50" s="38">
        <v>1274</v>
      </c>
      <c r="F50" s="39">
        <f>IF(D50&gt;0,100*E50/D50,0)</f>
        <v>92.65454545454546</v>
      </c>
      <c r="G50" s="40"/>
      <c r="H50" s="124">
        <v>4.555999999999999</v>
      </c>
      <c r="I50" s="125">
        <v>5.235</v>
      </c>
      <c r="J50" s="125">
        <v>3.858</v>
      </c>
      <c r="K50" s="41">
        <f>IF(I50&gt;0,100*J50/I50,0)</f>
        <v>73.69627507163324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>
        <v>80</v>
      </c>
      <c r="E52" s="38">
        <v>80</v>
      </c>
      <c r="F52" s="39">
        <f>IF(D52&gt;0,100*E52/D52,0)</f>
        <v>100</v>
      </c>
      <c r="G52" s="40"/>
      <c r="H52" s="124"/>
      <c r="I52" s="125">
        <v>0.425</v>
      </c>
      <c r="J52" s="125">
        <v>0.425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147</v>
      </c>
      <c r="E54" s="30">
        <v>175</v>
      </c>
      <c r="F54" s="31"/>
      <c r="G54" s="31"/>
      <c r="H54" s="123">
        <v>0.326</v>
      </c>
      <c r="I54" s="123">
        <v>0.605</v>
      </c>
      <c r="J54" s="123">
        <v>0.798</v>
      </c>
      <c r="K54" s="32"/>
    </row>
    <row r="55" spans="1:11" s="33" customFormat="1" ht="11.25" customHeight="1">
      <c r="A55" s="35" t="s">
        <v>42</v>
      </c>
      <c r="B55" s="29"/>
      <c r="C55" s="30">
        <v>210</v>
      </c>
      <c r="D55" s="30">
        <v>231</v>
      </c>
      <c r="E55" s="30">
        <v>230</v>
      </c>
      <c r="F55" s="31"/>
      <c r="G55" s="31"/>
      <c r="H55" s="123">
        <v>0.205</v>
      </c>
      <c r="I55" s="123">
        <v>0.525</v>
      </c>
      <c r="J55" s="123">
        <v>0.412</v>
      </c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324</v>
      </c>
      <c r="E56" s="30">
        <v>200</v>
      </c>
      <c r="F56" s="31"/>
      <c r="G56" s="31"/>
      <c r="H56" s="123">
        <v>0.18</v>
      </c>
      <c r="I56" s="123">
        <v>0.9</v>
      </c>
      <c r="J56" s="123">
        <v>0.6</v>
      </c>
      <c r="K56" s="32"/>
    </row>
    <row r="57" spans="1:11" s="33" customFormat="1" ht="11.25" customHeight="1">
      <c r="A57" s="35" t="s">
        <v>44</v>
      </c>
      <c r="B57" s="29"/>
      <c r="C57" s="30">
        <v>8</v>
      </c>
      <c r="D57" s="30">
        <v>59</v>
      </c>
      <c r="E57" s="30">
        <v>59</v>
      </c>
      <c r="F57" s="31"/>
      <c r="G57" s="31"/>
      <c r="H57" s="123">
        <v>0.019594999999999998</v>
      </c>
      <c r="I57" s="123">
        <v>0.1965</v>
      </c>
      <c r="J57" s="123">
        <v>0.1965</v>
      </c>
      <c r="K57" s="32"/>
    </row>
    <row r="58" spans="1:11" s="33" customFormat="1" ht="11.25" customHeight="1">
      <c r="A58" s="35" t="s">
        <v>45</v>
      </c>
      <c r="B58" s="29"/>
      <c r="C58" s="30">
        <v>2142</v>
      </c>
      <c r="D58" s="30">
        <v>1694</v>
      </c>
      <c r="E58" s="30">
        <v>1695</v>
      </c>
      <c r="F58" s="31"/>
      <c r="G58" s="31"/>
      <c r="H58" s="123">
        <v>3.641</v>
      </c>
      <c r="I58" s="123">
        <v>4.749</v>
      </c>
      <c r="J58" s="123">
        <v>3.434</v>
      </c>
      <c r="K58" s="32"/>
    </row>
    <row r="59" spans="1:11" s="42" customFormat="1" ht="11.25" customHeight="1">
      <c r="A59" s="36" t="s">
        <v>46</v>
      </c>
      <c r="B59" s="37"/>
      <c r="C59" s="38">
        <v>2560</v>
      </c>
      <c r="D59" s="38">
        <v>2455</v>
      </c>
      <c r="E59" s="38">
        <v>2359</v>
      </c>
      <c r="F59" s="39">
        <f>IF(D59&gt;0,100*E59/D59,0)</f>
        <v>96.08961303462321</v>
      </c>
      <c r="G59" s="40"/>
      <c r="H59" s="124">
        <v>4.371595</v>
      </c>
      <c r="I59" s="125">
        <v>6.975499999999999</v>
      </c>
      <c r="J59" s="125">
        <v>5.4405</v>
      </c>
      <c r="K59" s="41">
        <f>IF(I59&gt;0,100*J59/I59,0)</f>
        <v>77.99440900293885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100</v>
      </c>
      <c r="D61" s="30">
        <v>50</v>
      </c>
      <c r="E61" s="30">
        <v>50</v>
      </c>
      <c r="F61" s="31"/>
      <c r="G61" s="31"/>
      <c r="H61" s="123">
        <v>0.25</v>
      </c>
      <c r="I61" s="123">
        <v>0.17</v>
      </c>
      <c r="J61" s="123">
        <v>0.17</v>
      </c>
      <c r="K61" s="32"/>
    </row>
    <row r="62" spans="1:11" s="33" customFormat="1" ht="11.25" customHeight="1">
      <c r="A62" s="35" t="s">
        <v>48</v>
      </c>
      <c r="B62" s="29"/>
      <c r="C62" s="30">
        <v>20</v>
      </c>
      <c r="D62" s="30">
        <v>25</v>
      </c>
      <c r="E62" s="30">
        <v>20</v>
      </c>
      <c r="F62" s="31"/>
      <c r="G62" s="31"/>
      <c r="H62" s="123">
        <v>0.036</v>
      </c>
      <c r="I62" s="123">
        <v>0.064</v>
      </c>
      <c r="J62" s="123">
        <v>0.0512</v>
      </c>
      <c r="K62" s="32"/>
    </row>
    <row r="63" spans="1:11" s="33" customFormat="1" ht="11.25" customHeight="1">
      <c r="A63" s="35" t="s">
        <v>49</v>
      </c>
      <c r="B63" s="29"/>
      <c r="C63" s="30">
        <v>0</v>
      </c>
      <c r="D63" s="30"/>
      <c r="E63" s="30"/>
      <c r="F63" s="31"/>
      <c r="G63" s="31"/>
      <c r="H63" s="123">
        <v>0</v>
      </c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120</v>
      </c>
      <c r="D64" s="38">
        <v>75</v>
      </c>
      <c r="E64" s="38">
        <v>70</v>
      </c>
      <c r="F64" s="39">
        <f>IF(D64&gt;0,100*E64/D64,0)</f>
        <v>93.33333333333333</v>
      </c>
      <c r="G64" s="40"/>
      <c r="H64" s="124">
        <v>0.286</v>
      </c>
      <c r="I64" s="125">
        <v>0.234</v>
      </c>
      <c r="J64" s="125">
        <v>0.2212</v>
      </c>
      <c r="K64" s="41">
        <f>IF(I64&gt;0,100*J64/I64,0)</f>
        <v>94.52991452991454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516</v>
      </c>
      <c r="D66" s="38">
        <v>805</v>
      </c>
      <c r="E66" s="38">
        <v>2055</v>
      </c>
      <c r="F66" s="39">
        <f>IF(D66&gt;0,100*E66/D66,0)</f>
        <v>255.27950310559007</v>
      </c>
      <c r="G66" s="40"/>
      <c r="H66" s="124">
        <v>1.115</v>
      </c>
      <c r="I66" s="125">
        <v>3.764</v>
      </c>
      <c r="J66" s="125">
        <v>3.764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7700</v>
      </c>
      <c r="D68" s="30">
        <v>4470</v>
      </c>
      <c r="E68" s="30">
        <v>4500</v>
      </c>
      <c r="F68" s="31"/>
      <c r="G68" s="31"/>
      <c r="H68" s="123">
        <v>10</v>
      </c>
      <c r="I68" s="123">
        <v>10.45</v>
      </c>
      <c r="J68" s="123">
        <v>10.5201342281879</v>
      </c>
      <c r="K68" s="32"/>
    </row>
    <row r="69" spans="1:11" s="33" customFormat="1" ht="11.25" customHeight="1">
      <c r="A69" s="35" t="s">
        <v>53</v>
      </c>
      <c r="B69" s="29"/>
      <c r="C69" s="30">
        <v>190</v>
      </c>
      <c r="D69" s="30">
        <v>150</v>
      </c>
      <c r="E69" s="30">
        <v>150</v>
      </c>
      <c r="F69" s="31"/>
      <c r="G69" s="31"/>
      <c r="H69" s="123">
        <v>0.22</v>
      </c>
      <c r="I69" s="123">
        <v>0.29</v>
      </c>
      <c r="J69" s="123">
        <v>0.29</v>
      </c>
      <c r="K69" s="32"/>
    </row>
    <row r="70" spans="1:11" s="42" customFormat="1" ht="11.25" customHeight="1">
      <c r="A70" s="36" t="s">
        <v>54</v>
      </c>
      <c r="B70" s="37"/>
      <c r="C70" s="38">
        <v>7890</v>
      </c>
      <c r="D70" s="38">
        <v>4620</v>
      </c>
      <c r="E70" s="38">
        <v>4650</v>
      </c>
      <c r="F70" s="39">
        <f>IF(D70&gt;0,100*E70/D70,0)</f>
        <v>100.64935064935065</v>
      </c>
      <c r="G70" s="40"/>
      <c r="H70" s="124">
        <v>10.22</v>
      </c>
      <c r="I70" s="125">
        <v>10.74</v>
      </c>
      <c r="J70" s="125">
        <v>10.810134228187898</v>
      </c>
      <c r="K70" s="41">
        <f>IF(I70&gt;0,100*J70/I70,0)</f>
        <v>100.65301888443109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260</v>
      </c>
      <c r="D72" s="30">
        <v>205</v>
      </c>
      <c r="E72" s="30">
        <v>205</v>
      </c>
      <c r="F72" s="31"/>
      <c r="G72" s="31"/>
      <c r="H72" s="123">
        <v>0.13</v>
      </c>
      <c r="I72" s="123">
        <v>0.246</v>
      </c>
      <c r="J72" s="123">
        <v>0.226</v>
      </c>
      <c r="K72" s="32"/>
    </row>
    <row r="73" spans="1:11" s="33" customFormat="1" ht="11.25" customHeight="1">
      <c r="A73" s="35" t="s">
        <v>56</v>
      </c>
      <c r="B73" s="29"/>
      <c r="C73" s="30">
        <v>60750</v>
      </c>
      <c r="D73" s="30">
        <v>50763</v>
      </c>
      <c r="E73" s="30">
        <v>51200</v>
      </c>
      <c r="F73" s="31"/>
      <c r="G73" s="31"/>
      <c r="H73" s="123">
        <v>110.1</v>
      </c>
      <c r="I73" s="123">
        <v>122.3</v>
      </c>
      <c r="J73" s="123">
        <v>123</v>
      </c>
      <c r="K73" s="32"/>
    </row>
    <row r="74" spans="1:11" s="33" customFormat="1" ht="11.25" customHeight="1">
      <c r="A74" s="35" t="s">
        <v>57</v>
      </c>
      <c r="B74" s="29"/>
      <c r="C74" s="30">
        <v>61067</v>
      </c>
      <c r="D74" s="30">
        <v>50232</v>
      </c>
      <c r="E74" s="30">
        <v>50245</v>
      </c>
      <c r="F74" s="31"/>
      <c r="G74" s="31"/>
      <c r="H74" s="123">
        <v>55.102</v>
      </c>
      <c r="I74" s="123">
        <v>150.696</v>
      </c>
      <c r="J74" s="123">
        <v>135.662</v>
      </c>
      <c r="K74" s="32"/>
    </row>
    <row r="75" spans="1:11" s="33" customFormat="1" ht="11.25" customHeight="1">
      <c r="A75" s="35" t="s">
        <v>58</v>
      </c>
      <c r="B75" s="29"/>
      <c r="C75" s="30">
        <v>2650</v>
      </c>
      <c r="D75" s="30">
        <v>1972</v>
      </c>
      <c r="E75" s="30">
        <v>2545</v>
      </c>
      <c r="F75" s="31"/>
      <c r="G75" s="31"/>
      <c r="H75" s="123">
        <v>4.24</v>
      </c>
      <c r="I75" s="123">
        <v>5.522</v>
      </c>
      <c r="J75" s="123">
        <v>4.628</v>
      </c>
      <c r="K75" s="32"/>
    </row>
    <row r="76" spans="1:11" s="33" customFormat="1" ht="11.25" customHeight="1">
      <c r="A76" s="35" t="s">
        <v>59</v>
      </c>
      <c r="B76" s="29"/>
      <c r="C76" s="30">
        <v>11807</v>
      </c>
      <c r="D76" s="30">
        <v>9809</v>
      </c>
      <c r="E76" s="30">
        <v>11800</v>
      </c>
      <c r="F76" s="31"/>
      <c r="G76" s="31"/>
      <c r="H76" s="123">
        <v>10.036</v>
      </c>
      <c r="I76" s="123">
        <v>41.884</v>
      </c>
      <c r="J76" s="123">
        <v>35.164</v>
      </c>
      <c r="K76" s="32"/>
    </row>
    <row r="77" spans="1:11" s="33" customFormat="1" ht="11.25" customHeight="1">
      <c r="A77" s="35" t="s">
        <v>60</v>
      </c>
      <c r="B77" s="29"/>
      <c r="C77" s="30">
        <v>7397.42</v>
      </c>
      <c r="D77" s="30">
        <v>5721</v>
      </c>
      <c r="E77" s="30">
        <v>5860</v>
      </c>
      <c r="F77" s="31"/>
      <c r="G77" s="31"/>
      <c r="H77" s="123">
        <v>5.265</v>
      </c>
      <c r="I77" s="123">
        <v>12.022</v>
      </c>
      <c r="J77" s="123">
        <v>12</v>
      </c>
      <c r="K77" s="32"/>
    </row>
    <row r="78" spans="1:11" s="33" customFormat="1" ht="11.25" customHeight="1">
      <c r="A78" s="35" t="s">
        <v>61</v>
      </c>
      <c r="B78" s="29"/>
      <c r="C78" s="30">
        <v>19968</v>
      </c>
      <c r="D78" s="30">
        <v>15505</v>
      </c>
      <c r="E78" s="30">
        <v>15505</v>
      </c>
      <c r="F78" s="31"/>
      <c r="G78" s="31"/>
      <c r="H78" s="123">
        <v>39.337</v>
      </c>
      <c r="I78" s="123">
        <v>35.661</v>
      </c>
      <c r="J78" s="123">
        <v>38.76</v>
      </c>
      <c r="K78" s="32"/>
    </row>
    <row r="79" spans="1:11" s="33" customFormat="1" ht="11.25" customHeight="1">
      <c r="A79" s="35" t="s">
        <v>62</v>
      </c>
      <c r="B79" s="29"/>
      <c r="C79" s="30">
        <v>107475</v>
      </c>
      <c r="D79" s="30">
        <v>85250</v>
      </c>
      <c r="E79" s="30">
        <v>86250</v>
      </c>
      <c r="F79" s="31"/>
      <c r="G79" s="31"/>
      <c r="H79" s="123">
        <v>81.569</v>
      </c>
      <c r="I79" s="123">
        <v>256.562</v>
      </c>
      <c r="J79" s="123">
        <v>298.315</v>
      </c>
      <c r="K79" s="32"/>
    </row>
    <row r="80" spans="1:11" s="42" customFormat="1" ht="11.25" customHeight="1">
      <c r="A80" s="43" t="s">
        <v>63</v>
      </c>
      <c r="B80" s="37"/>
      <c r="C80" s="38">
        <v>271374.42</v>
      </c>
      <c r="D80" s="38">
        <v>219457</v>
      </c>
      <c r="E80" s="38">
        <v>223610</v>
      </c>
      <c r="F80" s="39">
        <f>IF(D80&gt;0,100*E80/D80,0)</f>
        <v>101.89239805519988</v>
      </c>
      <c r="G80" s="40"/>
      <c r="H80" s="124">
        <v>305.779</v>
      </c>
      <c r="I80" s="125">
        <v>624.893</v>
      </c>
      <c r="J80" s="125">
        <v>647.755</v>
      </c>
      <c r="K80" s="41">
        <f>IF(I80&gt;0,100*J80/I80,0)</f>
        <v>103.65854634313393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410403.42</v>
      </c>
      <c r="D86" s="30">
        <v>342501</v>
      </c>
      <c r="E86" s="30">
        <v>347890</v>
      </c>
      <c r="F86" s="31">
        <f>IF(D86&gt;0,100*E86/D86,0)</f>
        <v>101.5734260629896</v>
      </c>
      <c r="G86" s="31"/>
      <c r="H86" s="123">
        <v>442.258595</v>
      </c>
      <c r="I86" s="123">
        <v>906.2295</v>
      </c>
      <c r="J86" s="123">
        <v>906.5364910248084</v>
      </c>
      <c r="K86" s="32">
        <f>IF(I86&gt;0,100*J86/I86,0)</f>
        <v>100.03387563799328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410403.42</v>
      </c>
      <c r="D89" s="53">
        <v>342501</v>
      </c>
      <c r="E89" s="53">
        <v>347890</v>
      </c>
      <c r="F89" s="54">
        <f>IF(D89&gt;0,100*E89/D89,0)</f>
        <v>101.5734260629896</v>
      </c>
      <c r="G89" s="40"/>
      <c r="H89" s="128">
        <v>442.258595</v>
      </c>
      <c r="I89" s="129">
        <v>906.2295</v>
      </c>
      <c r="J89" s="129">
        <v>906.5364910248084</v>
      </c>
      <c r="K89" s="54">
        <f>IF(I89&gt;0,100*J89/I89,0)</f>
        <v>100.03387563799328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7"/>
  <sheetViews>
    <sheetView workbookViewId="0" topLeftCell="A73">
      <selection activeCell="Q18" sqref="Q1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1838.2028034236932</v>
      </c>
      <c r="D9" s="30">
        <v>2276</v>
      </c>
      <c r="E9" s="30">
        <v>1776.512663906361</v>
      </c>
      <c r="F9" s="31"/>
      <c r="G9" s="31"/>
      <c r="H9" s="123">
        <v>5.507650190810119</v>
      </c>
      <c r="I9" s="123">
        <v>7.14095</v>
      </c>
      <c r="J9" s="123">
        <v>5.604089948868249</v>
      </c>
      <c r="K9" s="32"/>
    </row>
    <row r="10" spans="1:11" s="33" customFormat="1" ht="11.25" customHeight="1">
      <c r="A10" s="35" t="s">
        <v>8</v>
      </c>
      <c r="B10" s="29"/>
      <c r="C10" s="30">
        <v>3420.829277597761</v>
      </c>
      <c r="D10" s="30">
        <v>3985</v>
      </c>
      <c r="E10" s="30">
        <v>3616.10044784672</v>
      </c>
      <c r="F10" s="31"/>
      <c r="G10" s="31"/>
      <c r="H10" s="123">
        <v>7.07427494607217</v>
      </c>
      <c r="I10" s="123">
        <v>7.97</v>
      </c>
      <c r="J10" s="123">
        <v>7.23220089569344</v>
      </c>
      <c r="K10" s="32"/>
    </row>
    <row r="11" spans="1:11" s="33" customFormat="1" ht="11.25" customHeight="1">
      <c r="A11" s="28" t="s">
        <v>9</v>
      </c>
      <c r="B11" s="29"/>
      <c r="C11" s="30">
        <v>9689.841745772253</v>
      </c>
      <c r="D11" s="30">
        <v>9301</v>
      </c>
      <c r="E11" s="30">
        <v>9231.627584676387</v>
      </c>
      <c r="F11" s="31"/>
      <c r="G11" s="31"/>
      <c r="H11" s="123">
        <v>23.073935657120177</v>
      </c>
      <c r="I11" s="123">
        <v>23.515543906249995</v>
      </c>
      <c r="J11" s="123">
        <v>22.912619918876345</v>
      </c>
      <c r="K11" s="32"/>
    </row>
    <row r="12" spans="1:11" s="33" customFormat="1" ht="11.25" customHeight="1">
      <c r="A12" s="35" t="s">
        <v>10</v>
      </c>
      <c r="B12" s="29"/>
      <c r="C12" s="30">
        <v>528.7075791119489</v>
      </c>
      <c r="D12" s="30">
        <v>914</v>
      </c>
      <c r="E12" s="30">
        <v>342.7772592721621</v>
      </c>
      <c r="F12" s="31"/>
      <c r="G12" s="31"/>
      <c r="H12" s="123">
        <v>1.3711372281175982</v>
      </c>
      <c r="I12" s="123">
        <v>1.8590759999999997</v>
      </c>
      <c r="J12" s="123">
        <v>0.6972089453595777</v>
      </c>
      <c r="K12" s="32"/>
    </row>
    <row r="13" spans="1:11" s="42" customFormat="1" ht="11.25" customHeight="1">
      <c r="A13" s="36" t="s">
        <v>11</v>
      </c>
      <c r="B13" s="37"/>
      <c r="C13" s="38">
        <v>15477.581405905657</v>
      </c>
      <c r="D13" s="38">
        <v>16476</v>
      </c>
      <c r="E13" s="38">
        <v>14967.017955701629</v>
      </c>
      <c r="F13" s="39">
        <f>IF(D13&gt;0,100*E13/D13,0)</f>
        <v>90.84133257891253</v>
      </c>
      <c r="G13" s="40"/>
      <c r="H13" s="124">
        <v>37.02699802212006</v>
      </c>
      <c r="I13" s="125">
        <v>40.48556990624999</v>
      </c>
      <c r="J13" s="125">
        <v>36.44611970879761</v>
      </c>
      <c r="K13" s="41">
        <f>IF(I13&gt;0,100*J13/I13,0)</f>
        <v>90.02249392362194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55</v>
      </c>
      <c r="D15" s="38">
        <v>55</v>
      </c>
      <c r="E15" s="38">
        <v>50</v>
      </c>
      <c r="F15" s="39">
        <f>IF(D15&gt;0,100*E15/D15,0)</f>
        <v>90.9090909090909</v>
      </c>
      <c r="G15" s="40"/>
      <c r="H15" s="124">
        <v>0.06</v>
      </c>
      <c r="I15" s="125">
        <v>0.06</v>
      </c>
      <c r="J15" s="125">
        <v>0.055</v>
      </c>
      <c r="K15" s="41">
        <f>IF(I15&gt;0,100*J15/I15,0)</f>
        <v>91.66666666666667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998</v>
      </c>
      <c r="D17" s="38">
        <v>998</v>
      </c>
      <c r="E17" s="38">
        <v>998</v>
      </c>
      <c r="F17" s="39">
        <f>IF(D17&gt;0,100*E17/D17,0)</f>
        <v>100</v>
      </c>
      <c r="G17" s="40"/>
      <c r="H17" s="124">
        <v>1.241</v>
      </c>
      <c r="I17" s="125">
        <v>3.112</v>
      </c>
      <c r="J17" s="125">
        <v>1.747</v>
      </c>
      <c r="K17" s="41">
        <f>IF(I17&gt;0,100*J17/I17,0)</f>
        <v>56.137532133676096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25820</v>
      </c>
      <c r="D19" s="30">
        <v>23455</v>
      </c>
      <c r="E19" s="30">
        <v>25000</v>
      </c>
      <c r="F19" s="31"/>
      <c r="G19" s="31"/>
      <c r="H19" s="123">
        <v>160.084</v>
      </c>
      <c r="I19" s="123">
        <v>117.274</v>
      </c>
      <c r="J19" s="123">
        <v>124.99893412918354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25820</v>
      </c>
      <c r="D22" s="38">
        <v>23455</v>
      </c>
      <c r="E22" s="38">
        <v>25000</v>
      </c>
      <c r="F22" s="39">
        <f>IF(D22&gt;0,100*E22/D22,0)</f>
        <v>106.58708164570454</v>
      </c>
      <c r="G22" s="40"/>
      <c r="H22" s="124">
        <v>160.084</v>
      </c>
      <c r="I22" s="125">
        <v>117.274</v>
      </c>
      <c r="J22" s="125">
        <v>124.99893412918354</v>
      </c>
      <c r="K22" s="41">
        <f>IF(I22&gt;0,100*J22/I22,0)</f>
        <v>106.58708164570454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78102</v>
      </c>
      <c r="D24" s="38">
        <v>70687</v>
      </c>
      <c r="E24" s="38">
        <v>72200</v>
      </c>
      <c r="F24" s="39">
        <f>IF(D24&gt;0,100*E24/D24,0)</f>
        <v>102.1404218597479</v>
      </c>
      <c r="G24" s="40"/>
      <c r="H24" s="124">
        <v>333.095</v>
      </c>
      <c r="I24" s="125">
        <v>306.493</v>
      </c>
      <c r="J24" s="125">
        <v>313.03460532153593</v>
      </c>
      <c r="K24" s="41">
        <f>IF(I24&gt;0,100*J24/I24,0)</f>
        <v>102.13434085657289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36120</v>
      </c>
      <c r="D26" s="38">
        <v>32660</v>
      </c>
      <c r="E26" s="38">
        <v>33100</v>
      </c>
      <c r="F26" s="39">
        <f>IF(D26&gt;0,100*E26/D26,0)</f>
        <v>101.34721371708513</v>
      </c>
      <c r="G26" s="40"/>
      <c r="H26" s="124">
        <v>148.44</v>
      </c>
      <c r="I26" s="125">
        <v>175.28</v>
      </c>
      <c r="J26" s="125">
        <v>152.35</v>
      </c>
      <c r="K26" s="41">
        <f>IF(I26&gt;0,100*J26/I26,0)</f>
        <v>86.9180739388407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58543</v>
      </c>
      <c r="D28" s="30">
        <v>53170</v>
      </c>
      <c r="E28" s="30">
        <v>51100</v>
      </c>
      <c r="F28" s="31"/>
      <c r="G28" s="31"/>
      <c r="H28" s="123">
        <v>161.288</v>
      </c>
      <c r="I28" s="123">
        <v>261.841</v>
      </c>
      <c r="J28" s="123">
        <v>251.53174387336242</v>
      </c>
      <c r="K28" s="32"/>
    </row>
    <row r="29" spans="1:11" s="33" customFormat="1" ht="11.25" customHeight="1">
      <c r="A29" s="35" t="s">
        <v>21</v>
      </c>
      <c r="B29" s="29"/>
      <c r="C29" s="30">
        <v>43055</v>
      </c>
      <c r="D29" s="30">
        <v>43476</v>
      </c>
      <c r="E29" s="30">
        <v>43476</v>
      </c>
      <c r="F29" s="31"/>
      <c r="G29" s="31"/>
      <c r="H29" s="123">
        <v>65.628</v>
      </c>
      <c r="I29" s="123">
        <v>121.658</v>
      </c>
      <c r="J29" s="123">
        <v>86.51</v>
      </c>
      <c r="K29" s="32"/>
    </row>
    <row r="30" spans="1:11" s="33" customFormat="1" ht="11.25" customHeight="1">
      <c r="A30" s="35" t="s">
        <v>22</v>
      </c>
      <c r="B30" s="29"/>
      <c r="C30" s="30">
        <v>174783</v>
      </c>
      <c r="D30" s="30">
        <v>161699</v>
      </c>
      <c r="E30" s="30">
        <v>161699</v>
      </c>
      <c r="F30" s="31"/>
      <c r="G30" s="31"/>
      <c r="H30" s="123">
        <v>234.929</v>
      </c>
      <c r="I30" s="123">
        <v>412.844</v>
      </c>
      <c r="J30" s="123">
        <v>377.64</v>
      </c>
      <c r="K30" s="32"/>
    </row>
    <row r="31" spans="1:11" s="42" customFormat="1" ht="11.25" customHeight="1">
      <c r="A31" s="43" t="s">
        <v>23</v>
      </c>
      <c r="B31" s="37"/>
      <c r="C31" s="38">
        <v>276381</v>
      </c>
      <c r="D31" s="38">
        <v>258345</v>
      </c>
      <c r="E31" s="38">
        <v>256275</v>
      </c>
      <c r="F31" s="39">
        <f>IF(D31&gt;0,100*E31/D31,0)</f>
        <v>99.19874586309005</v>
      </c>
      <c r="G31" s="40"/>
      <c r="H31" s="124">
        <v>461.845</v>
      </c>
      <c r="I31" s="125">
        <v>796.3430000000001</v>
      </c>
      <c r="J31" s="125">
        <v>715.6817438733624</v>
      </c>
      <c r="K31" s="41">
        <f>IF(I31&gt;0,100*J31/I31,0)</f>
        <v>89.87104098025127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18633</v>
      </c>
      <c r="D33" s="30">
        <v>24031</v>
      </c>
      <c r="E33" s="30">
        <v>24085</v>
      </c>
      <c r="F33" s="31"/>
      <c r="G33" s="31"/>
      <c r="H33" s="123">
        <v>69.486</v>
      </c>
      <c r="I33" s="123">
        <v>104.136</v>
      </c>
      <c r="J33" s="123">
        <v>104.37290322580645</v>
      </c>
      <c r="K33" s="32"/>
    </row>
    <row r="34" spans="1:11" s="33" customFormat="1" ht="11.25" customHeight="1">
      <c r="A34" s="35" t="s">
        <v>25</v>
      </c>
      <c r="B34" s="29"/>
      <c r="C34" s="30">
        <v>14727</v>
      </c>
      <c r="D34" s="30">
        <v>15005</v>
      </c>
      <c r="E34" s="30">
        <v>14994</v>
      </c>
      <c r="F34" s="31"/>
      <c r="G34" s="31"/>
      <c r="H34" s="123">
        <v>54.195</v>
      </c>
      <c r="I34" s="123">
        <v>77.317</v>
      </c>
      <c r="J34" s="123">
        <v>67.191</v>
      </c>
      <c r="K34" s="32"/>
    </row>
    <row r="35" spans="1:11" s="33" customFormat="1" ht="11.25" customHeight="1">
      <c r="A35" s="35" t="s">
        <v>26</v>
      </c>
      <c r="B35" s="29"/>
      <c r="C35" s="30">
        <v>50190</v>
      </c>
      <c r="D35" s="30">
        <v>48200</v>
      </c>
      <c r="E35" s="30">
        <v>50190</v>
      </c>
      <c r="F35" s="31"/>
      <c r="G35" s="31"/>
      <c r="H35" s="123">
        <v>183.293</v>
      </c>
      <c r="I35" s="123">
        <v>220.9</v>
      </c>
      <c r="J35" s="123">
        <v>230.9</v>
      </c>
      <c r="K35" s="32"/>
    </row>
    <row r="36" spans="1:11" s="33" customFormat="1" ht="11.25" customHeight="1">
      <c r="A36" s="35" t="s">
        <v>27</v>
      </c>
      <c r="B36" s="29"/>
      <c r="C36" s="30">
        <v>7548</v>
      </c>
      <c r="D36" s="30">
        <v>7121</v>
      </c>
      <c r="E36" s="30">
        <v>7156</v>
      </c>
      <c r="F36" s="31"/>
      <c r="G36" s="31"/>
      <c r="H36" s="123">
        <v>27.828</v>
      </c>
      <c r="I36" s="123">
        <v>29.196</v>
      </c>
      <c r="J36" s="123">
        <v>23.615</v>
      </c>
      <c r="K36" s="32"/>
    </row>
    <row r="37" spans="1:11" s="42" customFormat="1" ht="11.25" customHeight="1">
      <c r="A37" s="36" t="s">
        <v>28</v>
      </c>
      <c r="B37" s="37"/>
      <c r="C37" s="38">
        <v>91098</v>
      </c>
      <c r="D37" s="38">
        <v>94357</v>
      </c>
      <c r="E37" s="38">
        <v>96425</v>
      </c>
      <c r="F37" s="39">
        <f>IF(D37&gt;0,100*E37/D37,0)</f>
        <v>102.19167629322679</v>
      </c>
      <c r="G37" s="40"/>
      <c r="H37" s="124">
        <v>334.802</v>
      </c>
      <c r="I37" s="125">
        <v>431.549</v>
      </c>
      <c r="J37" s="125">
        <v>426.07890322580647</v>
      </c>
      <c r="K37" s="41">
        <f>IF(I37&gt;0,100*J37/I37,0)</f>
        <v>98.73245059675877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4058</v>
      </c>
      <c r="D39" s="38">
        <v>4348</v>
      </c>
      <c r="E39" s="38">
        <v>4052</v>
      </c>
      <c r="F39" s="39">
        <f>IF(D39&gt;0,100*E39/D39,0)</f>
        <v>93.19227230910764</v>
      </c>
      <c r="G39" s="40"/>
      <c r="H39" s="124">
        <v>14.555</v>
      </c>
      <c r="I39" s="125">
        <v>17.889</v>
      </c>
      <c r="J39" s="125">
        <v>16.02</v>
      </c>
      <c r="K39" s="41">
        <f>IF(I39&gt;0,100*J39/I39,0)</f>
        <v>89.55223880597015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32889</v>
      </c>
      <c r="D41" s="30">
        <v>34120</v>
      </c>
      <c r="E41" s="30">
        <v>34478</v>
      </c>
      <c r="F41" s="31"/>
      <c r="G41" s="31"/>
      <c r="H41" s="123">
        <v>73.61</v>
      </c>
      <c r="I41" s="123">
        <v>106.987</v>
      </c>
      <c r="J41" s="123">
        <v>87.792</v>
      </c>
      <c r="K41" s="32"/>
    </row>
    <row r="42" spans="1:11" s="33" customFormat="1" ht="11.25" customHeight="1">
      <c r="A42" s="35" t="s">
        <v>31</v>
      </c>
      <c r="B42" s="29"/>
      <c r="C42" s="30">
        <v>219789</v>
      </c>
      <c r="D42" s="30">
        <v>220936</v>
      </c>
      <c r="E42" s="30">
        <v>221355</v>
      </c>
      <c r="F42" s="31"/>
      <c r="G42" s="31"/>
      <c r="H42" s="123">
        <v>849.047</v>
      </c>
      <c r="I42" s="123">
        <v>1044.05</v>
      </c>
      <c r="J42" s="123">
        <v>956.775</v>
      </c>
      <c r="K42" s="32"/>
    </row>
    <row r="43" spans="1:11" s="33" customFormat="1" ht="11.25" customHeight="1">
      <c r="A43" s="35" t="s">
        <v>32</v>
      </c>
      <c r="B43" s="29"/>
      <c r="C43" s="30">
        <v>53430</v>
      </c>
      <c r="D43" s="30">
        <v>60224</v>
      </c>
      <c r="E43" s="30">
        <v>59035</v>
      </c>
      <c r="F43" s="31"/>
      <c r="G43" s="31"/>
      <c r="H43" s="123">
        <v>212.407</v>
      </c>
      <c r="I43" s="123">
        <v>268.404</v>
      </c>
      <c r="J43" s="123">
        <v>258.951</v>
      </c>
      <c r="K43" s="32"/>
    </row>
    <row r="44" spans="1:11" s="33" customFormat="1" ht="11.25" customHeight="1">
      <c r="A44" s="35" t="s">
        <v>33</v>
      </c>
      <c r="B44" s="29"/>
      <c r="C44" s="30">
        <v>112499</v>
      </c>
      <c r="D44" s="30">
        <v>119384</v>
      </c>
      <c r="E44" s="30">
        <v>126035</v>
      </c>
      <c r="F44" s="31"/>
      <c r="G44" s="31"/>
      <c r="H44" s="123">
        <v>308.949</v>
      </c>
      <c r="I44" s="123">
        <v>537.466</v>
      </c>
      <c r="J44" s="123">
        <v>378.166</v>
      </c>
      <c r="K44" s="32"/>
    </row>
    <row r="45" spans="1:11" s="33" customFormat="1" ht="11.25" customHeight="1">
      <c r="A45" s="35" t="s">
        <v>34</v>
      </c>
      <c r="B45" s="29"/>
      <c r="C45" s="30">
        <v>65327</v>
      </c>
      <c r="D45" s="30">
        <v>65766</v>
      </c>
      <c r="E45" s="30">
        <v>72000</v>
      </c>
      <c r="F45" s="31"/>
      <c r="G45" s="31"/>
      <c r="H45" s="123">
        <v>173.817</v>
      </c>
      <c r="I45" s="123">
        <v>226.858</v>
      </c>
      <c r="J45" s="123">
        <v>231.039</v>
      </c>
      <c r="K45" s="32"/>
    </row>
    <row r="46" spans="1:11" s="33" customFormat="1" ht="11.25" customHeight="1">
      <c r="A46" s="35" t="s">
        <v>35</v>
      </c>
      <c r="B46" s="29"/>
      <c r="C46" s="30">
        <v>66794</v>
      </c>
      <c r="D46" s="30">
        <v>69894</v>
      </c>
      <c r="E46" s="30">
        <v>72000</v>
      </c>
      <c r="F46" s="31"/>
      <c r="G46" s="31"/>
      <c r="H46" s="123">
        <v>155.096</v>
      </c>
      <c r="I46" s="123">
        <v>253.03</v>
      </c>
      <c r="J46" s="123">
        <v>223.2</v>
      </c>
      <c r="K46" s="32"/>
    </row>
    <row r="47" spans="1:11" s="33" customFormat="1" ht="11.25" customHeight="1">
      <c r="A47" s="35" t="s">
        <v>36</v>
      </c>
      <c r="B47" s="29"/>
      <c r="C47" s="30">
        <v>100199</v>
      </c>
      <c r="D47" s="30">
        <v>102011</v>
      </c>
      <c r="E47" s="30">
        <v>100510</v>
      </c>
      <c r="F47" s="31"/>
      <c r="G47" s="31"/>
      <c r="H47" s="123">
        <v>139.309</v>
      </c>
      <c r="I47" s="123">
        <v>410.688</v>
      </c>
      <c r="J47" s="123">
        <v>289.126</v>
      </c>
      <c r="K47" s="32"/>
    </row>
    <row r="48" spans="1:11" s="33" customFormat="1" ht="11.25" customHeight="1">
      <c r="A48" s="35" t="s">
        <v>37</v>
      </c>
      <c r="B48" s="29"/>
      <c r="C48" s="30">
        <v>71484</v>
      </c>
      <c r="D48" s="30">
        <v>79234</v>
      </c>
      <c r="E48" s="30">
        <v>78550</v>
      </c>
      <c r="F48" s="31"/>
      <c r="G48" s="31"/>
      <c r="H48" s="123">
        <v>188.353</v>
      </c>
      <c r="I48" s="123">
        <v>330.08</v>
      </c>
      <c r="J48" s="123">
        <v>207.7</v>
      </c>
      <c r="K48" s="32"/>
    </row>
    <row r="49" spans="1:11" s="33" customFormat="1" ht="11.25" customHeight="1">
      <c r="A49" s="35" t="s">
        <v>38</v>
      </c>
      <c r="B49" s="29"/>
      <c r="C49" s="30">
        <v>61493</v>
      </c>
      <c r="D49" s="30">
        <v>67866</v>
      </c>
      <c r="E49" s="30">
        <v>67620</v>
      </c>
      <c r="F49" s="31"/>
      <c r="G49" s="31"/>
      <c r="H49" s="123">
        <v>181.949</v>
      </c>
      <c r="I49" s="123">
        <v>265.731</v>
      </c>
      <c r="J49" s="123">
        <v>199.746</v>
      </c>
      <c r="K49" s="32"/>
    </row>
    <row r="50" spans="1:11" s="42" customFormat="1" ht="11.25" customHeight="1">
      <c r="A50" s="43" t="s">
        <v>39</v>
      </c>
      <c r="B50" s="37"/>
      <c r="C50" s="38">
        <v>783904</v>
      </c>
      <c r="D50" s="38">
        <v>819435</v>
      </c>
      <c r="E50" s="38">
        <v>831583</v>
      </c>
      <c r="F50" s="39">
        <f>IF(D50&gt;0,100*E50/D50,0)</f>
        <v>101.48248488287662</v>
      </c>
      <c r="G50" s="40"/>
      <c r="H50" s="124">
        <v>2282.5370000000003</v>
      </c>
      <c r="I50" s="125">
        <v>3443.294000000001</v>
      </c>
      <c r="J50" s="125">
        <v>2832.495</v>
      </c>
      <c r="K50" s="41">
        <f>IF(I50&gt;0,100*J50/I50,0)</f>
        <v>82.26120104760149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24325</v>
      </c>
      <c r="D52" s="38">
        <v>26980</v>
      </c>
      <c r="E52" s="38">
        <v>26980</v>
      </c>
      <c r="F52" s="39">
        <f>IF(D52&gt;0,100*E52/D52,0)</f>
        <v>100</v>
      </c>
      <c r="G52" s="40"/>
      <c r="H52" s="124">
        <v>77.919</v>
      </c>
      <c r="I52" s="125">
        <v>136.425</v>
      </c>
      <c r="J52" s="125">
        <v>136.425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81850</v>
      </c>
      <c r="D54" s="30">
        <v>71997</v>
      </c>
      <c r="E54" s="30">
        <v>78175</v>
      </c>
      <c r="F54" s="31"/>
      <c r="G54" s="31"/>
      <c r="H54" s="123">
        <v>205.076</v>
      </c>
      <c r="I54" s="123">
        <v>243.263</v>
      </c>
      <c r="J54" s="123">
        <v>238.398</v>
      </c>
      <c r="K54" s="32"/>
    </row>
    <row r="55" spans="1:11" s="33" customFormat="1" ht="11.25" customHeight="1">
      <c r="A55" s="35" t="s">
        <v>42</v>
      </c>
      <c r="B55" s="29"/>
      <c r="C55" s="30">
        <v>56210</v>
      </c>
      <c r="D55" s="30">
        <v>54342</v>
      </c>
      <c r="E55" s="30">
        <v>54430</v>
      </c>
      <c r="F55" s="31"/>
      <c r="G55" s="31"/>
      <c r="H55" s="123">
        <v>77.54</v>
      </c>
      <c r="I55" s="123">
        <v>105.5</v>
      </c>
      <c r="J55" s="123">
        <v>97.43</v>
      </c>
      <c r="K55" s="32"/>
    </row>
    <row r="56" spans="1:11" s="33" customFormat="1" ht="11.25" customHeight="1">
      <c r="A56" s="35" t="s">
        <v>43</v>
      </c>
      <c r="B56" s="29"/>
      <c r="C56" s="30">
        <v>33100</v>
      </c>
      <c r="D56" s="30">
        <v>36346</v>
      </c>
      <c r="E56" s="30">
        <v>36200</v>
      </c>
      <c r="F56" s="31"/>
      <c r="G56" s="31"/>
      <c r="H56" s="123">
        <v>59.58</v>
      </c>
      <c r="I56" s="123">
        <v>116.2</v>
      </c>
      <c r="J56" s="123">
        <v>110.6</v>
      </c>
      <c r="K56" s="32"/>
    </row>
    <row r="57" spans="1:11" s="33" customFormat="1" ht="11.25" customHeight="1">
      <c r="A57" s="35" t="s">
        <v>44</v>
      </c>
      <c r="B57" s="29"/>
      <c r="C57" s="30">
        <v>71010</v>
      </c>
      <c r="D57" s="30">
        <v>71520</v>
      </c>
      <c r="E57" s="30">
        <v>71520</v>
      </c>
      <c r="F57" s="31"/>
      <c r="G57" s="31"/>
      <c r="H57" s="123">
        <v>137.927595</v>
      </c>
      <c r="I57" s="123">
        <v>230.7053</v>
      </c>
      <c r="J57" s="123">
        <v>230.7053</v>
      </c>
      <c r="K57" s="32"/>
    </row>
    <row r="58" spans="1:11" s="33" customFormat="1" ht="11.25" customHeight="1">
      <c r="A58" s="35" t="s">
        <v>45</v>
      </c>
      <c r="B58" s="29"/>
      <c r="C58" s="30">
        <v>68109</v>
      </c>
      <c r="D58" s="30">
        <v>67236</v>
      </c>
      <c r="E58" s="30">
        <v>67235</v>
      </c>
      <c r="F58" s="31"/>
      <c r="G58" s="31"/>
      <c r="H58" s="123">
        <v>123.333</v>
      </c>
      <c r="I58" s="123">
        <v>202.468</v>
      </c>
      <c r="J58" s="123">
        <v>153.879</v>
      </c>
      <c r="K58" s="32"/>
    </row>
    <row r="59" spans="1:11" s="42" customFormat="1" ht="11.25" customHeight="1">
      <c r="A59" s="36" t="s">
        <v>46</v>
      </c>
      <c r="B59" s="37"/>
      <c r="C59" s="38">
        <v>310279</v>
      </c>
      <c r="D59" s="38">
        <v>301441</v>
      </c>
      <c r="E59" s="38">
        <v>307560</v>
      </c>
      <c r="F59" s="39">
        <f>IF(D59&gt;0,100*E59/D59,0)</f>
        <v>102.02991630202925</v>
      </c>
      <c r="G59" s="40"/>
      <c r="H59" s="124">
        <v>603.456595</v>
      </c>
      <c r="I59" s="125">
        <v>898.1363</v>
      </c>
      <c r="J59" s="125">
        <v>831.0123</v>
      </c>
      <c r="K59" s="41">
        <f>IF(I59&gt;0,100*J59/I59,0)</f>
        <v>92.52630140881735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1600</v>
      </c>
      <c r="D61" s="30">
        <v>1650</v>
      </c>
      <c r="E61" s="30">
        <v>1450</v>
      </c>
      <c r="F61" s="31"/>
      <c r="G61" s="31"/>
      <c r="H61" s="123">
        <v>3.75</v>
      </c>
      <c r="I61" s="123">
        <v>5.61</v>
      </c>
      <c r="J61" s="123">
        <v>4.67</v>
      </c>
      <c r="K61" s="32"/>
    </row>
    <row r="62" spans="1:11" s="33" customFormat="1" ht="11.25" customHeight="1">
      <c r="A62" s="35" t="s">
        <v>48</v>
      </c>
      <c r="B62" s="29"/>
      <c r="C62" s="30">
        <v>531</v>
      </c>
      <c r="D62" s="30">
        <v>650</v>
      </c>
      <c r="E62" s="30">
        <v>565</v>
      </c>
      <c r="F62" s="31"/>
      <c r="G62" s="31"/>
      <c r="H62" s="123">
        <v>0.861</v>
      </c>
      <c r="I62" s="123">
        <v>1.522</v>
      </c>
      <c r="J62" s="123">
        <v>1.322576</v>
      </c>
      <c r="K62" s="32"/>
    </row>
    <row r="63" spans="1:11" s="33" customFormat="1" ht="11.25" customHeight="1">
      <c r="A63" s="35" t="s">
        <v>49</v>
      </c>
      <c r="B63" s="29"/>
      <c r="C63" s="30">
        <v>1793</v>
      </c>
      <c r="D63" s="30">
        <v>1900</v>
      </c>
      <c r="E63" s="30">
        <v>1571</v>
      </c>
      <c r="F63" s="31"/>
      <c r="G63" s="31"/>
      <c r="H63" s="123">
        <v>2.465</v>
      </c>
      <c r="I63" s="123">
        <v>5.2</v>
      </c>
      <c r="J63" s="123">
        <v>4.29957894736842</v>
      </c>
      <c r="K63" s="32"/>
    </row>
    <row r="64" spans="1:11" s="42" customFormat="1" ht="11.25" customHeight="1">
      <c r="A64" s="36" t="s">
        <v>50</v>
      </c>
      <c r="B64" s="37"/>
      <c r="C64" s="38">
        <v>3924</v>
      </c>
      <c r="D64" s="38">
        <v>4200</v>
      </c>
      <c r="E64" s="38">
        <v>3586</v>
      </c>
      <c r="F64" s="39">
        <f>IF(D64&gt;0,100*E64/D64,0)</f>
        <v>85.38095238095238</v>
      </c>
      <c r="G64" s="40"/>
      <c r="H64" s="124">
        <v>7.076</v>
      </c>
      <c r="I64" s="125">
        <v>12.332</v>
      </c>
      <c r="J64" s="125">
        <v>10.29215494736842</v>
      </c>
      <c r="K64" s="41">
        <f>IF(I64&gt;0,100*J64/I64,0)</f>
        <v>83.45892756542669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7339</v>
      </c>
      <c r="D66" s="38">
        <v>7984</v>
      </c>
      <c r="E66" s="38">
        <v>7980</v>
      </c>
      <c r="F66" s="39">
        <f>IF(D66&gt;0,100*E66/D66,0)</f>
        <v>99.9498997995992</v>
      </c>
      <c r="G66" s="40"/>
      <c r="H66" s="124">
        <v>15.853</v>
      </c>
      <c r="I66" s="125">
        <v>19.578</v>
      </c>
      <c r="J66" s="125">
        <v>19.578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80100</v>
      </c>
      <c r="D68" s="30">
        <v>73470</v>
      </c>
      <c r="E68" s="30">
        <v>76000</v>
      </c>
      <c r="F68" s="31"/>
      <c r="G68" s="31"/>
      <c r="H68" s="123">
        <v>118</v>
      </c>
      <c r="I68" s="123">
        <v>148.45</v>
      </c>
      <c r="J68" s="123">
        <v>153.520134228188</v>
      </c>
      <c r="K68" s="32"/>
    </row>
    <row r="69" spans="1:11" s="33" customFormat="1" ht="11.25" customHeight="1">
      <c r="A69" s="35" t="s">
        <v>53</v>
      </c>
      <c r="B69" s="29"/>
      <c r="C69" s="30">
        <v>6190</v>
      </c>
      <c r="D69" s="30">
        <v>5950</v>
      </c>
      <c r="E69" s="30">
        <v>6150</v>
      </c>
      <c r="F69" s="31"/>
      <c r="G69" s="31"/>
      <c r="H69" s="123">
        <v>6.72</v>
      </c>
      <c r="I69" s="123">
        <v>9.79</v>
      </c>
      <c r="J69" s="123">
        <v>10.117586206896553</v>
      </c>
      <c r="K69" s="32"/>
    </row>
    <row r="70" spans="1:11" s="42" customFormat="1" ht="11.25" customHeight="1">
      <c r="A70" s="36" t="s">
        <v>54</v>
      </c>
      <c r="B70" s="37"/>
      <c r="C70" s="38">
        <v>86290</v>
      </c>
      <c r="D70" s="38">
        <v>79420</v>
      </c>
      <c r="E70" s="38">
        <v>82150</v>
      </c>
      <c r="F70" s="39">
        <f>IF(D70&gt;0,100*E70/D70,0)</f>
        <v>103.43742130445732</v>
      </c>
      <c r="G70" s="40"/>
      <c r="H70" s="124">
        <v>124.72</v>
      </c>
      <c r="I70" s="125">
        <v>158.24</v>
      </c>
      <c r="J70" s="125">
        <v>163.63772043508456</v>
      </c>
      <c r="K70" s="41">
        <f>IF(I70&gt;0,100*J70/I70,0)</f>
        <v>103.41109734269752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2158</v>
      </c>
      <c r="D72" s="30">
        <v>2105</v>
      </c>
      <c r="E72" s="30">
        <v>2105</v>
      </c>
      <c r="F72" s="31"/>
      <c r="G72" s="31"/>
      <c r="H72" s="123">
        <v>1.546</v>
      </c>
      <c r="I72" s="123">
        <v>3.076</v>
      </c>
      <c r="J72" s="123">
        <v>2.876</v>
      </c>
      <c r="K72" s="32"/>
    </row>
    <row r="73" spans="1:11" s="33" customFormat="1" ht="11.25" customHeight="1">
      <c r="A73" s="35" t="s">
        <v>56</v>
      </c>
      <c r="B73" s="29"/>
      <c r="C73" s="30">
        <v>73950</v>
      </c>
      <c r="D73" s="30">
        <v>67934</v>
      </c>
      <c r="E73" s="30">
        <v>68400</v>
      </c>
      <c r="F73" s="31"/>
      <c r="G73" s="31"/>
      <c r="H73" s="123">
        <v>135.45</v>
      </c>
      <c r="I73" s="123">
        <v>165.525</v>
      </c>
      <c r="J73" s="123">
        <v>166.25</v>
      </c>
      <c r="K73" s="32"/>
    </row>
    <row r="74" spans="1:11" s="33" customFormat="1" ht="11.25" customHeight="1">
      <c r="A74" s="35" t="s">
        <v>57</v>
      </c>
      <c r="B74" s="29"/>
      <c r="C74" s="30">
        <v>92267</v>
      </c>
      <c r="D74" s="30">
        <v>83639</v>
      </c>
      <c r="E74" s="30">
        <v>83685</v>
      </c>
      <c r="F74" s="31"/>
      <c r="G74" s="31"/>
      <c r="H74" s="123">
        <v>85.377</v>
      </c>
      <c r="I74" s="123">
        <v>234.214</v>
      </c>
      <c r="J74" s="123">
        <v>225.95</v>
      </c>
      <c r="K74" s="32"/>
    </row>
    <row r="75" spans="1:11" s="33" customFormat="1" ht="11.25" customHeight="1">
      <c r="A75" s="35" t="s">
        <v>58</v>
      </c>
      <c r="B75" s="29"/>
      <c r="C75" s="30">
        <v>16350</v>
      </c>
      <c r="D75" s="30">
        <v>16633</v>
      </c>
      <c r="E75" s="30">
        <v>17104</v>
      </c>
      <c r="F75" s="31"/>
      <c r="G75" s="31"/>
      <c r="H75" s="123">
        <v>24.79</v>
      </c>
      <c r="I75" s="123">
        <v>46.574</v>
      </c>
      <c r="J75" s="123">
        <v>41.606</v>
      </c>
      <c r="K75" s="32"/>
    </row>
    <row r="76" spans="1:11" s="33" customFormat="1" ht="11.25" customHeight="1">
      <c r="A76" s="35" t="s">
        <v>59</v>
      </c>
      <c r="B76" s="29"/>
      <c r="C76" s="30">
        <v>15857</v>
      </c>
      <c r="D76" s="30">
        <v>15538</v>
      </c>
      <c r="E76" s="30">
        <v>16890</v>
      </c>
      <c r="F76" s="31"/>
      <c r="G76" s="31"/>
      <c r="H76" s="123">
        <v>14.491</v>
      </c>
      <c r="I76" s="123">
        <v>66.805</v>
      </c>
      <c r="J76" s="123">
        <v>51.757</v>
      </c>
      <c r="K76" s="32"/>
    </row>
    <row r="77" spans="1:11" s="33" customFormat="1" ht="11.25" customHeight="1">
      <c r="A77" s="35" t="s">
        <v>60</v>
      </c>
      <c r="B77" s="29"/>
      <c r="C77" s="30">
        <v>10891.3</v>
      </c>
      <c r="D77" s="30">
        <v>9097</v>
      </c>
      <c r="E77" s="30">
        <v>9359</v>
      </c>
      <c r="F77" s="31"/>
      <c r="G77" s="31"/>
      <c r="H77" s="123">
        <v>9.897</v>
      </c>
      <c r="I77" s="123">
        <v>21.512</v>
      </c>
      <c r="J77" s="123">
        <v>21.8</v>
      </c>
      <c r="K77" s="32"/>
    </row>
    <row r="78" spans="1:11" s="33" customFormat="1" ht="11.25" customHeight="1">
      <c r="A78" s="35" t="s">
        <v>61</v>
      </c>
      <c r="B78" s="29"/>
      <c r="C78" s="30">
        <v>26638</v>
      </c>
      <c r="D78" s="30">
        <v>22615</v>
      </c>
      <c r="E78" s="30">
        <v>22605</v>
      </c>
      <c r="F78" s="31"/>
      <c r="G78" s="31"/>
      <c r="H78" s="123">
        <v>52.81</v>
      </c>
      <c r="I78" s="123">
        <v>52.725</v>
      </c>
      <c r="J78" s="123">
        <v>57.22</v>
      </c>
      <c r="K78" s="32"/>
    </row>
    <row r="79" spans="1:11" s="33" customFormat="1" ht="11.25" customHeight="1">
      <c r="A79" s="35" t="s">
        <v>62</v>
      </c>
      <c r="B79" s="29"/>
      <c r="C79" s="30">
        <v>186875</v>
      </c>
      <c r="D79" s="30">
        <v>163325</v>
      </c>
      <c r="E79" s="30">
        <v>165750</v>
      </c>
      <c r="F79" s="31"/>
      <c r="G79" s="31"/>
      <c r="H79" s="123">
        <v>163.569</v>
      </c>
      <c r="I79" s="123">
        <v>455.464</v>
      </c>
      <c r="J79" s="123">
        <v>600.94</v>
      </c>
      <c r="K79" s="32"/>
    </row>
    <row r="80" spans="1:11" s="42" customFormat="1" ht="11.25" customHeight="1">
      <c r="A80" s="43" t="s">
        <v>63</v>
      </c>
      <c r="B80" s="37"/>
      <c r="C80" s="38">
        <v>424986.3</v>
      </c>
      <c r="D80" s="38">
        <v>380886</v>
      </c>
      <c r="E80" s="38">
        <v>385898</v>
      </c>
      <c r="F80" s="39">
        <f>IF(D80&gt;0,100*E80/D80,0)</f>
        <v>101.31587929196662</v>
      </c>
      <c r="G80" s="40"/>
      <c r="H80" s="124">
        <v>487.93</v>
      </c>
      <c r="I80" s="125">
        <v>1045.895</v>
      </c>
      <c r="J80" s="125">
        <v>1168.3990000000001</v>
      </c>
      <c r="K80" s="41">
        <f>IF(I80&gt;0,100*J80/I80,0)</f>
        <v>111.71283924294505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>
        <v>160</v>
      </c>
      <c r="D83" s="30">
        <v>165</v>
      </c>
      <c r="E83" s="30">
        <v>165</v>
      </c>
      <c r="F83" s="31"/>
      <c r="G83" s="31"/>
      <c r="H83" s="123">
        <v>0.064</v>
      </c>
      <c r="I83" s="123">
        <v>0.165</v>
      </c>
      <c r="J83" s="123">
        <v>0.165</v>
      </c>
      <c r="K83" s="32"/>
    </row>
    <row r="84" spans="1:11" s="42" customFormat="1" ht="11.25" customHeight="1">
      <c r="A84" s="36" t="s">
        <v>66</v>
      </c>
      <c r="B84" s="37"/>
      <c r="C84" s="38">
        <v>160</v>
      </c>
      <c r="D84" s="38">
        <v>165</v>
      </c>
      <c r="E84" s="38">
        <v>165</v>
      </c>
      <c r="F84" s="39">
        <f>IF(D84&gt;0,100*E84/D84,0)</f>
        <v>100</v>
      </c>
      <c r="G84" s="40"/>
      <c r="H84" s="124">
        <v>0.064</v>
      </c>
      <c r="I84" s="125">
        <v>0.165</v>
      </c>
      <c r="J84" s="125">
        <v>0.165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2169316.8814059054</v>
      </c>
      <c r="D86" s="30">
        <v>2121892</v>
      </c>
      <c r="E86" s="30">
        <v>2148969.017955702</v>
      </c>
      <c r="F86" s="31">
        <f>IF(D86&gt;0,100*E86/D86,0)</f>
        <v>101.27607898779495</v>
      </c>
      <c r="G86" s="31"/>
      <c r="H86" s="123">
        <v>5090.704593022121</v>
      </c>
      <c r="I86" s="123">
        <v>7602.550869906251</v>
      </c>
      <c r="J86" s="123">
        <v>6948.41648164114</v>
      </c>
      <c r="K86" s="32">
        <f>IF(I86&gt;0,100*J86/I86,0)</f>
        <v>91.39585647687777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2169316.8814059054</v>
      </c>
      <c r="D89" s="53">
        <v>2121892</v>
      </c>
      <c r="E89" s="53">
        <v>2148969.017955702</v>
      </c>
      <c r="F89" s="54">
        <f>IF(D89&gt;0,100*E89/D89,0)</f>
        <v>101.27607898779495</v>
      </c>
      <c r="G89" s="40"/>
      <c r="H89" s="128">
        <v>5090.704593022121</v>
      </c>
      <c r="I89" s="129">
        <v>7602.550869906251</v>
      </c>
      <c r="J89" s="129">
        <v>6948.41648164114</v>
      </c>
      <c r="K89" s="54">
        <f>IF(I89&gt;0,100*J89/I89,0)</f>
        <v>91.39585647687777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7"/>
  <sheetViews>
    <sheetView workbookViewId="0" topLeftCell="A1">
      <selection activeCell="J70" sqref="J70:K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492</v>
      </c>
      <c r="D17" s="38">
        <v>290</v>
      </c>
      <c r="E17" s="38">
        <v>290</v>
      </c>
      <c r="F17" s="39">
        <f>IF(D17&gt;0,100*E17/D17,0)</f>
        <v>100</v>
      </c>
      <c r="G17" s="40"/>
      <c r="H17" s="124">
        <v>0.88</v>
      </c>
      <c r="I17" s="125">
        <v>0.698</v>
      </c>
      <c r="J17" s="125">
        <v>0.698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23300</v>
      </c>
      <c r="D28" s="30">
        <v>5539</v>
      </c>
      <c r="E28" s="30">
        <v>5522</v>
      </c>
      <c r="F28" s="31"/>
      <c r="G28" s="31"/>
      <c r="H28" s="123">
        <v>49.433</v>
      </c>
      <c r="I28" s="123">
        <v>29.107</v>
      </c>
      <c r="J28" s="123">
        <v>29.017666365769994</v>
      </c>
      <c r="K28" s="32"/>
    </row>
    <row r="29" spans="1:11" s="33" customFormat="1" ht="11.25" customHeight="1">
      <c r="A29" s="35" t="s">
        <v>21</v>
      </c>
      <c r="B29" s="29"/>
      <c r="C29" s="30">
        <v>11682</v>
      </c>
      <c r="D29" s="30">
        <v>12088</v>
      </c>
      <c r="E29" s="30">
        <v>12088</v>
      </c>
      <c r="F29" s="31"/>
      <c r="G29" s="31"/>
      <c r="H29" s="123">
        <v>16.705</v>
      </c>
      <c r="I29" s="123">
        <v>36.031</v>
      </c>
      <c r="J29" s="123">
        <v>26.006</v>
      </c>
      <c r="K29" s="32"/>
    </row>
    <row r="30" spans="1:11" s="33" customFormat="1" ht="11.25" customHeight="1">
      <c r="A30" s="35" t="s">
        <v>22</v>
      </c>
      <c r="B30" s="29"/>
      <c r="C30" s="30">
        <v>16051</v>
      </c>
      <c r="D30" s="30">
        <v>18291</v>
      </c>
      <c r="E30" s="30">
        <v>18291</v>
      </c>
      <c r="F30" s="31"/>
      <c r="G30" s="31"/>
      <c r="H30" s="123">
        <v>29.723</v>
      </c>
      <c r="I30" s="123">
        <v>71.076</v>
      </c>
      <c r="J30" s="123">
        <v>49.912</v>
      </c>
      <c r="K30" s="32"/>
    </row>
    <row r="31" spans="1:11" s="42" customFormat="1" ht="11.25" customHeight="1">
      <c r="A31" s="43" t="s">
        <v>23</v>
      </c>
      <c r="B31" s="37"/>
      <c r="C31" s="38">
        <v>51033</v>
      </c>
      <c r="D31" s="38">
        <v>35918</v>
      </c>
      <c r="E31" s="38">
        <v>35901</v>
      </c>
      <c r="F31" s="39">
        <f>IF(D31&gt;0,100*E31/D31,0)</f>
        <v>99.95266997048833</v>
      </c>
      <c r="G31" s="40"/>
      <c r="H31" s="124">
        <v>95.861</v>
      </c>
      <c r="I31" s="125">
        <v>136.214</v>
      </c>
      <c r="J31" s="125">
        <v>104.93566636577</v>
      </c>
      <c r="K31" s="41">
        <f>IF(I31&gt;0,100*J31/I31,0)</f>
        <v>77.03735766203916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300</v>
      </c>
      <c r="E33" s="30">
        <v>300</v>
      </c>
      <c r="F33" s="31"/>
      <c r="G33" s="31"/>
      <c r="H33" s="123">
        <v>1.333</v>
      </c>
      <c r="I33" s="123">
        <v>1.3</v>
      </c>
      <c r="J33" s="123">
        <v>1.3</v>
      </c>
      <c r="K33" s="32"/>
    </row>
    <row r="34" spans="1:11" s="33" customFormat="1" ht="11.25" customHeight="1">
      <c r="A34" s="35" t="s">
        <v>25</v>
      </c>
      <c r="B34" s="29"/>
      <c r="C34" s="30">
        <v>649</v>
      </c>
      <c r="D34" s="30">
        <v>706</v>
      </c>
      <c r="E34" s="30">
        <v>550</v>
      </c>
      <c r="F34" s="31"/>
      <c r="G34" s="31"/>
      <c r="H34" s="123">
        <v>1.743</v>
      </c>
      <c r="I34" s="123">
        <v>3.043</v>
      </c>
      <c r="J34" s="123">
        <v>2.37</v>
      </c>
      <c r="K34" s="32"/>
    </row>
    <row r="35" spans="1:11" s="33" customFormat="1" ht="11.25" customHeight="1">
      <c r="A35" s="35" t="s">
        <v>26</v>
      </c>
      <c r="B35" s="29"/>
      <c r="C35" s="30">
        <v>14000</v>
      </c>
      <c r="D35" s="30">
        <v>15000</v>
      </c>
      <c r="E35" s="30">
        <v>14500</v>
      </c>
      <c r="F35" s="31"/>
      <c r="G35" s="31"/>
      <c r="H35" s="123">
        <v>40.315</v>
      </c>
      <c r="I35" s="123">
        <v>67</v>
      </c>
      <c r="J35" s="123">
        <v>65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14999</v>
      </c>
      <c r="D37" s="38">
        <v>16006</v>
      </c>
      <c r="E37" s="38">
        <v>15350</v>
      </c>
      <c r="F37" s="39">
        <f>IF(D37&gt;0,100*E37/D37,0)</f>
        <v>95.90153692365362</v>
      </c>
      <c r="G37" s="40"/>
      <c r="H37" s="124">
        <v>43.391</v>
      </c>
      <c r="I37" s="125">
        <v>71.343</v>
      </c>
      <c r="J37" s="125">
        <v>68.67</v>
      </c>
      <c r="K37" s="41">
        <f>IF(I37&gt;0,100*J37/I37,0)</f>
        <v>96.25331146713762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10610</v>
      </c>
      <c r="D39" s="38">
        <v>10721</v>
      </c>
      <c r="E39" s="38">
        <v>10714</v>
      </c>
      <c r="F39" s="39">
        <f>IF(D39&gt;0,100*E39/D39,0)</f>
        <v>99.93470758324783</v>
      </c>
      <c r="G39" s="40"/>
      <c r="H39" s="124">
        <v>27.639</v>
      </c>
      <c r="I39" s="125">
        <v>33.515</v>
      </c>
      <c r="J39" s="125">
        <v>34.638</v>
      </c>
      <c r="K39" s="41">
        <f>IF(I39&gt;0,100*J39/I39,0)</f>
        <v>103.35073847530956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14618</v>
      </c>
      <c r="D41" s="30">
        <v>12625</v>
      </c>
      <c r="E41" s="30">
        <v>13987</v>
      </c>
      <c r="F41" s="31"/>
      <c r="G41" s="31"/>
      <c r="H41" s="123">
        <v>25.3</v>
      </c>
      <c r="I41" s="123">
        <v>31.525</v>
      </c>
      <c r="J41" s="123">
        <v>29.786</v>
      </c>
      <c r="K41" s="32"/>
    </row>
    <row r="42" spans="1:11" s="33" customFormat="1" ht="11.25" customHeight="1">
      <c r="A42" s="35" t="s">
        <v>31</v>
      </c>
      <c r="B42" s="29"/>
      <c r="C42" s="30">
        <v>5000</v>
      </c>
      <c r="D42" s="30">
        <v>5000</v>
      </c>
      <c r="E42" s="30">
        <v>5000</v>
      </c>
      <c r="F42" s="31"/>
      <c r="G42" s="31"/>
      <c r="H42" s="123">
        <v>16.935</v>
      </c>
      <c r="I42" s="123">
        <v>21.455</v>
      </c>
      <c r="J42" s="123">
        <v>19</v>
      </c>
      <c r="K42" s="32"/>
    </row>
    <row r="43" spans="1:11" s="33" customFormat="1" ht="11.25" customHeight="1">
      <c r="A43" s="35" t="s">
        <v>32</v>
      </c>
      <c r="B43" s="29"/>
      <c r="C43" s="30">
        <v>2500</v>
      </c>
      <c r="D43" s="30">
        <v>2000</v>
      </c>
      <c r="E43" s="30">
        <v>1200</v>
      </c>
      <c r="F43" s="31"/>
      <c r="G43" s="31"/>
      <c r="H43" s="123">
        <v>6.375</v>
      </c>
      <c r="I43" s="123">
        <v>7</v>
      </c>
      <c r="J43" s="123">
        <v>4.2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23">
        <v>23.122</v>
      </c>
      <c r="I44" s="123">
        <v>40.382</v>
      </c>
      <c r="J44" s="123">
        <v>29.2</v>
      </c>
      <c r="K44" s="32"/>
    </row>
    <row r="45" spans="1:11" s="33" customFormat="1" ht="11.25" customHeight="1">
      <c r="A45" s="35" t="s">
        <v>34</v>
      </c>
      <c r="B45" s="29"/>
      <c r="C45" s="30">
        <v>4000</v>
      </c>
      <c r="D45" s="30">
        <v>4000</v>
      </c>
      <c r="E45" s="30">
        <v>3000</v>
      </c>
      <c r="F45" s="31"/>
      <c r="G45" s="31"/>
      <c r="H45" s="123">
        <v>9.528</v>
      </c>
      <c r="I45" s="123">
        <v>10.708</v>
      </c>
      <c r="J45" s="123">
        <v>7.8</v>
      </c>
      <c r="K45" s="32"/>
    </row>
    <row r="46" spans="1:11" s="33" customFormat="1" ht="11.25" customHeight="1">
      <c r="A46" s="35" t="s">
        <v>35</v>
      </c>
      <c r="B46" s="29"/>
      <c r="C46" s="30">
        <v>25004</v>
      </c>
      <c r="D46" s="30">
        <v>25000</v>
      </c>
      <c r="E46" s="30">
        <v>25000</v>
      </c>
      <c r="F46" s="31"/>
      <c r="G46" s="31"/>
      <c r="H46" s="123">
        <v>58.692</v>
      </c>
      <c r="I46" s="123">
        <v>86.2</v>
      </c>
      <c r="J46" s="123">
        <v>72.5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5000</v>
      </c>
      <c r="E47" s="30">
        <v>5000</v>
      </c>
      <c r="F47" s="31"/>
      <c r="G47" s="31"/>
      <c r="H47" s="123">
        <v>6.21</v>
      </c>
      <c r="I47" s="123">
        <v>20.075</v>
      </c>
      <c r="J47" s="123">
        <v>13.5</v>
      </c>
      <c r="K47" s="32"/>
    </row>
    <row r="48" spans="1:11" s="33" customFormat="1" ht="11.25" customHeight="1">
      <c r="A48" s="35" t="s">
        <v>37</v>
      </c>
      <c r="B48" s="29"/>
      <c r="C48" s="30">
        <v>3000</v>
      </c>
      <c r="D48" s="30">
        <v>3000</v>
      </c>
      <c r="E48" s="30">
        <v>3000</v>
      </c>
      <c r="F48" s="31"/>
      <c r="G48" s="31"/>
      <c r="H48" s="123">
        <v>6.901</v>
      </c>
      <c r="I48" s="123">
        <v>12.028</v>
      </c>
      <c r="J48" s="123">
        <v>7.9</v>
      </c>
      <c r="K48" s="32"/>
    </row>
    <row r="49" spans="1:11" s="33" customFormat="1" ht="11.25" customHeight="1">
      <c r="A49" s="35" t="s">
        <v>38</v>
      </c>
      <c r="B49" s="29"/>
      <c r="C49" s="30">
        <v>14341</v>
      </c>
      <c r="D49" s="30">
        <v>12000</v>
      </c>
      <c r="E49" s="30">
        <v>12000</v>
      </c>
      <c r="F49" s="31"/>
      <c r="G49" s="31"/>
      <c r="H49" s="123">
        <v>37.24</v>
      </c>
      <c r="I49" s="123">
        <v>46.728</v>
      </c>
      <c r="J49" s="123">
        <v>33.75</v>
      </c>
      <c r="K49" s="32"/>
    </row>
    <row r="50" spans="1:11" s="42" customFormat="1" ht="11.25" customHeight="1">
      <c r="A50" s="43" t="s">
        <v>39</v>
      </c>
      <c r="B50" s="37"/>
      <c r="C50" s="38">
        <v>83463</v>
      </c>
      <c r="D50" s="38">
        <v>78625</v>
      </c>
      <c r="E50" s="38">
        <v>78187</v>
      </c>
      <c r="F50" s="39">
        <f>IF(D50&gt;0,100*E50/D50,0)</f>
        <v>99.44292527821939</v>
      </c>
      <c r="G50" s="40"/>
      <c r="H50" s="124">
        <v>190.30300000000003</v>
      </c>
      <c r="I50" s="125">
        <v>276.10099999999994</v>
      </c>
      <c r="J50" s="125">
        <v>217.636</v>
      </c>
      <c r="K50" s="41">
        <f>IF(I50&gt;0,100*J50/I50,0)</f>
        <v>78.82477788925068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>
        <v>200</v>
      </c>
      <c r="E52" s="38">
        <v>200</v>
      </c>
      <c r="F52" s="39">
        <f>IF(D52&gt;0,100*E52/D52,0)</f>
        <v>100</v>
      </c>
      <c r="G52" s="40"/>
      <c r="H52" s="124"/>
      <c r="I52" s="125">
        <v>0.75</v>
      </c>
      <c r="J52" s="125">
        <v>0.75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45000</v>
      </c>
      <c r="D54" s="30">
        <v>28000</v>
      </c>
      <c r="E54" s="30">
        <v>28000</v>
      </c>
      <c r="F54" s="31"/>
      <c r="G54" s="31"/>
      <c r="H54" s="123">
        <v>81.575</v>
      </c>
      <c r="I54" s="123">
        <v>147.69</v>
      </c>
      <c r="J54" s="123">
        <v>63.6</v>
      </c>
      <c r="K54" s="32"/>
    </row>
    <row r="55" spans="1:11" s="33" customFormat="1" ht="11.25" customHeight="1">
      <c r="A55" s="35" t="s">
        <v>42</v>
      </c>
      <c r="B55" s="29"/>
      <c r="C55" s="30">
        <v>60000</v>
      </c>
      <c r="D55" s="30">
        <v>62831</v>
      </c>
      <c r="E55" s="30">
        <v>63000</v>
      </c>
      <c r="F55" s="31"/>
      <c r="G55" s="31"/>
      <c r="H55" s="123">
        <v>160</v>
      </c>
      <c r="I55" s="123">
        <v>188.922</v>
      </c>
      <c r="J55" s="123">
        <v>163.8</v>
      </c>
      <c r="K55" s="32"/>
    </row>
    <row r="56" spans="1:11" s="33" customFormat="1" ht="11.25" customHeight="1">
      <c r="A56" s="35" t="s">
        <v>43</v>
      </c>
      <c r="B56" s="29"/>
      <c r="C56" s="30">
        <v>40000</v>
      </c>
      <c r="D56" s="30">
        <v>32945</v>
      </c>
      <c r="E56" s="30">
        <v>32000</v>
      </c>
      <c r="F56" s="31"/>
      <c r="G56" s="31"/>
      <c r="H56" s="123">
        <v>76</v>
      </c>
      <c r="I56" s="123">
        <v>108.7</v>
      </c>
      <c r="J56" s="123">
        <v>100</v>
      </c>
      <c r="K56" s="32"/>
    </row>
    <row r="57" spans="1:11" s="33" customFormat="1" ht="11.25" customHeight="1">
      <c r="A57" s="35" t="s">
        <v>44</v>
      </c>
      <c r="B57" s="29"/>
      <c r="C57" s="30">
        <v>9559</v>
      </c>
      <c r="D57" s="30">
        <v>9450</v>
      </c>
      <c r="E57" s="30">
        <v>9450</v>
      </c>
      <c r="F57" s="31"/>
      <c r="G57" s="31"/>
      <c r="H57" s="123">
        <v>14.293860563250607</v>
      </c>
      <c r="I57" s="123">
        <v>29.55589038219236</v>
      </c>
      <c r="J57" s="123">
        <v>29.55589038219236</v>
      </c>
      <c r="K57" s="32"/>
    </row>
    <row r="58" spans="1:11" s="33" customFormat="1" ht="11.25" customHeight="1">
      <c r="A58" s="35" t="s">
        <v>45</v>
      </c>
      <c r="B58" s="29"/>
      <c r="C58" s="30">
        <v>5056</v>
      </c>
      <c r="D58" s="30">
        <v>5302</v>
      </c>
      <c r="E58" s="30">
        <v>5050</v>
      </c>
      <c r="F58" s="31"/>
      <c r="G58" s="31"/>
      <c r="H58" s="123">
        <v>7.508</v>
      </c>
      <c r="I58" s="123">
        <v>13.445</v>
      </c>
      <c r="J58" s="123">
        <v>8.967</v>
      </c>
      <c r="K58" s="32"/>
    </row>
    <row r="59" spans="1:11" s="42" customFormat="1" ht="11.25" customHeight="1">
      <c r="A59" s="36" t="s">
        <v>46</v>
      </c>
      <c r="B59" s="37"/>
      <c r="C59" s="38">
        <v>159615</v>
      </c>
      <c r="D59" s="38">
        <v>138528</v>
      </c>
      <c r="E59" s="38">
        <v>137500</v>
      </c>
      <c r="F59" s="39">
        <f>IF(D59&gt;0,100*E59/D59,0)</f>
        <v>99.25791175791176</v>
      </c>
      <c r="G59" s="40"/>
      <c r="H59" s="124">
        <v>339.3768605632506</v>
      </c>
      <c r="I59" s="125">
        <v>488.3128903821923</v>
      </c>
      <c r="J59" s="125">
        <v>365.92289038219235</v>
      </c>
      <c r="K59" s="41">
        <f>IF(I59&gt;0,100*J59/I59,0)</f>
        <v>74.93615212487882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600</v>
      </c>
      <c r="D61" s="30">
        <v>1000</v>
      </c>
      <c r="E61" s="30">
        <v>1000</v>
      </c>
      <c r="F61" s="31"/>
      <c r="G61" s="31"/>
      <c r="H61" s="123">
        <v>2.4</v>
      </c>
      <c r="I61" s="123">
        <v>2.29</v>
      </c>
      <c r="J61" s="123">
        <v>2</v>
      </c>
      <c r="K61" s="32"/>
    </row>
    <row r="62" spans="1:11" s="33" customFormat="1" ht="11.25" customHeight="1">
      <c r="A62" s="35" t="s">
        <v>48</v>
      </c>
      <c r="B62" s="29"/>
      <c r="C62" s="30">
        <v>212</v>
      </c>
      <c r="D62" s="30">
        <v>420</v>
      </c>
      <c r="E62" s="30">
        <v>350</v>
      </c>
      <c r="F62" s="31"/>
      <c r="G62" s="31"/>
      <c r="H62" s="123">
        <v>0.262</v>
      </c>
      <c r="I62" s="123">
        <v>0.792</v>
      </c>
      <c r="J62" s="123">
        <v>0.66</v>
      </c>
      <c r="K62" s="32"/>
    </row>
    <row r="63" spans="1:11" s="33" customFormat="1" ht="11.25" customHeight="1">
      <c r="A63" s="35" t="s">
        <v>49</v>
      </c>
      <c r="B63" s="29"/>
      <c r="C63" s="30">
        <v>2691</v>
      </c>
      <c r="D63" s="30">
        <v>2800</v>
      </c>
      <c r="E63" s="30">
        <v>3109</v>
      </c>
      <c r="F63" s="31"/>
      <c r="G63" s="31"/>
      <c r="H63" s="123">
        <v>3.234</v>
      </c>
      <c r="I63" s="123">
        <v>8.4</v>
      </c>
      <c r="J63" s="123">
        <v>9.327</v>
      </c>
      <c r="K63" s="32"/>
    </row>
    <row r="64" spans="1:11" s="42" customFormat="1" ht="11.25" customHeight="1">
      <c r="A64" s="36" t="s">
        <v>50</v>
      </c>
      <c r="B64" s="37"/>
      <c r="C64" s="38">
        <v>3503</v>
      </c>
      <c r="D64" s="38">
        <v>4220</v>
      </c>
      <c r="E64" s="38">
        <v>4459</v>
      </c>
      <c r="F64" s="39">
        <f>IF(D64&gt;0,100*E64/D64,0)</f>
        <v>105.66350710900474</v>
      </c>
      <c r="G64" s="40"/>
      <c r="H64" s="124">
        <v>5.896</v>
      </c>
      <c r="I64" s="125">
        <v>11.482</v>
      </c>
      <c r="J64" s="125">
        <v>11.987</v>
      </c>
      <c r="K64" s="41">
        <f>IF(I64&gt;0,100*J64/I64,0)</f>
        <v>104.39818846890786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19885</v>
      </c>
      <c r="D66" s="38">
        <v>21563</v>
      </c>
      <c r="E66" s="38">
        <v>21290</v>
      </c>
      <c r="F66" s="39">
        <f>IF(D66&gt;0,100*E66/D66,0)</f>
        <v>98.73394240133563</v>
      </c>
      <c r="G66" s="40"/>
      <c r="H66" s="124">
        <v>22.185</v>
      </c>
      <c r="I66" s="125">
        <v>27.559</v>
      </c>
      <c r="J66" s="125">
        <v>27.559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1200</v>
      </c>
      <c r="D68" s="30">
        <v>1000</v>
      </c>
      <c r="E68" s="30"/>
      <c r="F68" s="31"/>
      <c r="G68" s="31"/>
      <c r="H68" s="123">
        <v>1.3</v>
      </c>
      <c r="I68" s="123">
        <v>1.7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30</v>
      </c>
      <c r="D69" s="30">
        <v>50</v>
      </c>
      <c r="E69" s="30"/>
      <c r="F69" s="31"/>
      <c r="G69" s="31"/>
      <c r="H69" s="123">
        <v>0.02</v>
      </c>
      <c r="I69" s="123">
        <v>0.08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1230</v>
      </c>
      <c r="D70" s="38">
        <v>1050</v>
      </c>
      <c r="E70" s="38"/>
      <c r="F70" s="39"/>
      <c r="G70" s="40"/>
      <c r="H70" s="124">
        <v>1.32</v>
      </c>
      <c r="I70" s="125">
        <v>1.78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9410</v>
      </c>
      <c r="D72" s="30">
        <v>10584</v>
      </c>
      <c r="E72" s="30">
        <v>10684</v>
      </c>
      <c r="F72" s="31"/>
      <c r="G72" s="31"/>
      <c r="H72" s="123">
        <v>7.186</v>
      </c>
      <c r="I72" s="123">
        <v>20.678</v>
      </c>
      <c r="J72" s="123">
        <v>20.678</v>
      </c>
      <c r="K72" s="32"/>
    </row>
    <row r="73" spans="1:11" s="33" customFormat="1" ht="11.25" customHeight="1">
      <c r="A73" s="35" t="s">
        <v>56</v>
      </c>
      <c r="B73" s="29"/>
      <c r="C73" s="30">
        <v>6000</v>
      </c>
      <c r="D73" s="30">
        <v>6300</v>
      </c>
      <c r="E73" s="30">
        <v>6200</v>
      </c>
      <c r="F73" s="31"/>
      <c r="G73" s="31"/>
      <c r="H73" s="123">
        <v>16.5</v>
      </c>
      <c r="I73" s="123">
        <v>15.1</v>
      </c>
      <c r="J73" s="123">
        <v>14.9</v>
      </c>
      <c r="K73" s="32"/>
    </row>
    <row r="74" spans="1:11" s="33" customFormat="1" ht="11.25" customHeight="1">
      <c r="A74" s="35" t="s">
        <v>57</v>
      </c>
      <c r="B74" s="29"/>
      <c r="C74" s="30">
        <v>5480</v>
      </c>
      <c r="D74" s="30">
        <v>5207</v>
      </c>
      <c r="E74" s="30">
        <v>5210</v>
      </c>
      <c r="F74" s="31"/>
      <c r="G74" s="31"/>
      <c r="H74" s="123">
        <v>2.574</v>
      </c>
      <c r="I74" s="123">
        <v>7.29</v>
      </c>
      <c r="J74" s="123">
        <v>8.857</v>
      </c>
      <c r="K74" s="32"/>
    </row>
    <row r="75" spans="1:11" s="33" customFormat="1" ht="11.25" customHeight="1">
      <c r="A75" s="35" t="s">
        <v>58</v>
      </c>
      <c r="B75" s="29"/>
      <c r="C75" s="30">
        <v>31350</v>
      </c>
      <c r="D75" s="30">
        <v>33939</v>
      </c>
      <c r="E75" s="30">
        <v>33622</v>
      </c>
      <c r="F75" s="31"/>
      <c r="G75" s="31"/>
      <c r="H75" s="123">
        <v>47.025</v>
      </c>
      <c r="I75" s="123">
        <v>84.849</v>
      </c>
      <c r="J75" s="123">
        <v>82.271</v>
      </c>
      <c r="K75" s="32"/>
    </row>
    <row r="76" spans="1:11" s="33" customFormat="1" ht="11.25" customHeight="1">
      <c r="A76" s="35" t="s">
        <v>59</v>
      </c>
      <c r="B76" s="29"/>
      <c r="C76" s="30">
        <v>600</v>
      </c>
      <c r="D76" s="30">
        <v>1000</v>
      </c>
      <c r="E76" s="30">
        <v>600</v>
      </c>
      <c r="F76" s="31"/>
      <c r="G76" s="31"/>
      <c r="H76" s="123">
        <v>0.27</v>
      </c>
      <c r="I76" s="123">
        <v>4.55</v>
      </c>
      <c r="J76" s="123">
        <v>1.2</v>
      </c>
      <c r="K76" s="32"/>
    </row>
    <row r="77" spans="1:11" s="33" customFormat="1" ht="11.25" customHeight="1">
      <c r="A77" s="35" t="s">
        <v>60</v>
      </c>
      <c r="B77" s="29"/>
      <c r="C77" s="30">
        <v>2980.424</v>
      </c>
      <c r="D77" s="30">
        <v>3418</v>
      </c>
      <c r="E77" s="30">
        <v>3490</v>
      </c>
      <c r="F77" s="31"/>
      <c r="G77" s="31"/>
      <c r="H77" s="123">
        <v>2.702</v>
      </c>
      <c r="I77" s="123">
        <v>7.715</v>
      </c>
      <c r="J77" s="123">
        <v>7.9</v>
      </c>
      <c r="K77" s="32"/>
    </row>
    <row r="78" spans="1:11" s="33" customFormat="1" ht="11.25" customHeight="1">
      <c r="A78" s="35" t="s">
        <v>61</v>
      </c>
      <c r="B78" s="29"/>
      <c r="C78" s="30">
        <v>1660</v>
      </c>
      <c r="D78" s="30">
        <v>2000</v>
      </c>
      <c r="E78" s="30">
        <v>2000</v>
      </c>
      <c r="F78" s="31"/>
      <c r="G78" s="31"/>
      <c r="H78" s="123">
        <v>3.121</v>
      </c>
      <c r="I78" s="123">
        <v>4.6</v>
      </c>
      <c r="J78" s="123">
        <v>5</v>
      </c>
      <c r="K78" s="32"/>
    </row>
    <row r="79" spans="1:11" s="33" customFormat="1" ht="11.25" customHeight="1">
      <c r="A79" s="35" t="s">
        <v>62</v>
      </c>
      <c r="B79" s="29"/>
      <c r="C79" s="30">
        <v>1425</v>
      </c>
      <c r="D79" s="30">
        <v>1250</v>
      </c>
      <c r="E79" s="30">
        <v>850</v>
      </c>
      <c r="F79" s="31"/>
      <c r="G79" s="31"/>
      <c r="H79" s="123">
        <v>1.318</v>
      </c>
      <c r="I79" s="123">
        <v>2.5</v>
      </c>
      <c r="J79" s="123">
        <v>1.913</v>
      </c>
      <c r="K79" s="32"/>
    </row>
    <row r="80" spans="1:11" s="42" customFormat="1" ht="11.25" customHeight="1">
      <c r="A80" s="43" t="s">
        <v>63</v>
      </c>
      <c r="B80" s="37"/>
      <c r="C80" s="38">
        <v>58905.424</v>
      </c>
      <c r="D80" s="38">
        <v>63698</v>
      </c>
      <c r="E80" s="38">
        <v>62656</v>
      </c>
      <c r="F80" s="39">
        <f>IF(D80&gt;0,100*E80/D80,0)</f>
        <v>98.36415586046658</v>
      </c>
      <c r="G80" s="40"/>
      <c r="H80" s="124">
        <v>80.69599999999998</v>
      </c>
      <c r="I80" s="125">
        <v>147.282</v>
      </c>
      <c r="J80" s="125">
        <v>142.71900000000002</v>
      </c>
      <c r="K80" s="41">
        <f>IF(I80&gt;0,100*J80/I80,0)</f>
        <v>96.90186173463152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>
        <v>80</v>
      </c>
      <c r="D83" s="30">
        <v>90</v>
      </c>
      <c r="E83" s="30">
        <v>90</v>
      </c>
      <c r="F83" s="31"/>
      <c r="G83" s="31"/>
      <c r="H83" s="123">
        <v>0.032</v>
      </c>
      <c r="I83" s="123">
        <v>0.09</v>
      </c>
      <c r="J83" s="123">
        <v>0.09</v>
      </c>
      <c r="K83" s="32"/>
    </row>
    <row r="84" spans="1:11" s="42" customFormat="1" ht="11.25" customHeight="1">
      <c r="A84" s="36" t="s">
        <v>66</v>
      </c>
      <c r="B84" s="37"/>
      <c r="C84" s="38">
        <v>80</v>
      </c>
      <c r="D84" s="38">
        <v>90</v>
      </c>
      <c r="E84" s="38">
        <v>90</v>
      </c>
      <c r="F84" s="39">
        <f>IF(D84&gt;0,100*E84/D84,0)</f>
        <v>100</v>
      </c>
      <c r="G84" s="40"/>
      <c r="H84" s="124">
        <v>0.032</v>
      </c>
      <c r="I84" s="125">
        <v>0.09</v>
      </c>
      <c r="J84" s="125">
        <v>0.09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403815.424</v>
      </c>
      <c r="D86" s="30">
        <v>370909</v>
      </c>
      <c r="E86" s="30">
        <v>366637</v>
      </c>
      <c r="F86" s="31">
        <f>IF(D86&gt;0,100*E86/D86,0)</f>
        <v>98.84823501182231</v>
      </c>
      <c r="G86" s="31"/>
      <c r="H86" s="123">
        <v>807.5798605632507</v>
      </c>
      <c r="I86" s="123">
        <v>1195.126890382192</v>
      </c>
      <c r="J86" s="123">
        <v>975.6055567479624</v>
      </c>
      <c r="K86" s="32">
        <f>IF(I86&gt;0,100*J86/I86,0)</f>
        <v>81.6319643210414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403815.424</v>
      </c>
      <c r="D89" s="53">
        <v>370909</v>
      </c>
      <c r="E89" s="53">
        <v>366637</v>
      </c>
      <c r="F89" s="54">
        <f>IF(D89&gt;0,100*E89/D89,0)</f>
        <v>98.84823501182231</v>
      </c>
      <c r="G89" s="40"/>
      <c r="H89" s="128">
        <v>807.5798605632507</v>
      </c>
      <c r="I89" s="129">
        <v>1195.126890382192</v>
      </c>
      <c r="J89" s="129">
        <v>975.6055567479624</v>
      </c>
      <c r="K89" s="54">
        <f>IF(I89&gt;0,100*J89/I89,0)</f>
        <v>81.6319643210414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7"/>
  <sheetViews>
    <sheetView workbookViewId="0" topLeftCell="A64">
      <selection activeCell="F15" sqref="F15:K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25.988598327322954</v>
      </c>
      <c r="D9" s="30">
        <v>46</v>
      </c>
      <c r="E9" s="30">
        <v>43.87139871710783</v>
      </c>
      <c r="F9" s="31"/>
      <c r="G9" s="31"/>
      <c r="H9" s="123">
        <v>0.050937652721552984</v>
      </c>
      <c r="I9" s="123">
        <v>0.0969335</v>
      </c>
      <c r="J9" s="123">
        <v>0.09244800494662546</v>
      </c>
      <c r="K9" s="32"/>
    </row>
    <row r="10" spans="1:11" s="33" customFormat="1" ht="11.25" customHeight="1">
      <c r="A10" s="35" t="s">
        <v>8</v>
      </c>
      <c r="B10" s="29"/>
      <c r="C10" s="30">
        <v>159.39215151459413</v>
      </c>
      <c r="D10" s="30">
        <v>286</v>
      </c>
      <c r="E10" s="30">
        <v>189.92358820145515</v>
      </c>
      <c r="F10" s="31"/>
      <c r="G10" s="31"/>
      <c r="H10" s="123">
        <v>0.3124086169686045</v>
      </c>
      <c r="I10" s="123">
        <v>0.56056</v>
      </c>
      <c r="J10" s="123">
        <v>0.3722502328748521</v>
      </c>
      <c r="K10" s="32"/>
    </row>
    <row r="11" spans="1:11" s="33" customFormat="1" ht="11.25" customHeight="1">
      <c r="A11" s="28" t="s">
        <v>9</v>
      </c>
      <c r="B11" s="29"/>
      <c r="C11" s="30">
        <v>50.82259889053017</v>
      </c>
      <c r="D11" s="30">
        <v>138</v>
      </c>
      <c r="E11" s="30">
        <v>162.71596002476585</v>
      </c>
      <c r="F11" s="31"/>
      <c r="G11" s="31"/>
      <c r="H11" s="123">
        <v>0.09961229382543914</v>
      </c>
      <c r="I11" s="123">
        <v>0.27755250000000004</v>
      </c>
      <c r="J11" s="123">
        <v>0.32726247459981034</v>
      </c>
      <c r="K11" s="32"/>
    </row>
    <row r="12" spans="1:11" s="33" customFormat="1" ht="11.25" customHeight="1">
      <c r="A12" s="35" t="s">
        <v>10</v>
      </c>
      <c r="B12" s="29"/>
      <c r="C12" s="30">
        <v>2.2062452079895887</v>
      </c>
      <c r="D12" s="30"/>
      <c r="E12" s="30">
        <v>5.360465664535845</v>
      </c>
      <c r="F12" s="31"/>
      <c r="G12" s="31"/>
      <c r="H12" s="123">
        <v>0.004324240607659594</v>
      </c>
      <c r="I12" s="123"/>
      <c r="J12" s="123">
        <v>0.010506512702490254</v>
      </c>
      <c r="K12" s="32"/>
    </row>
    <row r="13" spans="1:11" s="42" customFormat="1" ht="11.25" customHeight="1">
      <c r="A13" s="36" t="s">
        <v>11</v>
      </c>
      <c r="B13" s="37"/>
      <c r="C13" s="38">
        <v>238.40959394043685</v>
      </c>
      <c r="D13" s="38">
        <v>470</v>
      </c>
      <c r="E13" s="38">
        <v>401.87141260786467</v>
      </c>
      <c r="F13" s="39">
        <f>IF(D13&gt;0,100*E13/D13,0)</f>
        <v>85.50455587401376</v>
      </c>
      <c r="G13" s="40"/>
      <c r="H13" s="124">
        <v>0.4672828041232562</v>
      </c>
      <c r="I13" s="125">
        <v>0.935046</v>
      </c>
      <c r="J13" s="125">
        <v>0.8024672251237782</v>
      </c>
      <c r="K13" s="41">
        <f>IF(I13&gt;0,100*J13/I13,0)</f>
        <v>85.82114945401382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>
        <v>203</v>
      </c>
      <c r="E17" s="38">
        <v>203</v>
      </c>
      <c r="F17" s="39">
        <f>IF(D17&gt;0,100*E17/D17,0)</f>
        <v>100</v>
      </c>
      <c r="G17" s="40"/>
      <c r="H17" s="124"/>
      <c r="I17" s="125">
        <v>0.182</v>
      </c>
      <c r="J17" s="125">
        <v>0.182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14285</v>
      </c>
      <c r="D19" s="30">
        <v>15000</v>
      </c>
      <c r="E19" s="30">
        <v>15000</v>
      </c>
      <c r="F19" s="31"/>
      <c r="G19" s="31"/>
      <c r="H19" s="123">
        <v>78.567</v>
      </c>
      <c r="I19" s="123">
        <v>57.712</v>
      </c>
      <c r="J19" s="123">
        <v>61.491689160392106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14285</v>
      </c>
      <c r="D22" s="38">
        <v>15000</v>
      </c>
      <c r="E22" s="38">
        <v>15000</v>
      </c>
      <c r="F22" s="39">
        <f>IF(D22&gt;0,100*E22/D22,0)</f>
        <v>100</v>
      </c>
      <c r="G22" s="40"/>
      <c r="H22" s="124">
        <v>78.567</v>
      </c>
      <c r="I22" s="125">
        <v>57.712</v>
      </c>
      <c r="J22" s="125">
        <v>61.491689160392106</v>
      </c>
      <c r="K22" s="41">
        <f>IF(I22&gt;0,100*J22/I22,0)</f>
        <v>106.54922574229295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95294</v>
      </c>
      <c r="D24" s="38">
        <v>95000</v>
      </c>
      <c r="E24" s="38">
        <v>95000</v>
      </c>
      <c r="F24" s="39">
        <f>IF(D24&gt;0,100*E24/D24,0)</f>
        <v>100</v>
      </c>
      <c r="G24" s="40"/>
      <c r="H24" s="124">
        <v>298.937</v>
      </c>
      <c r="I24" s="125">
        <v>381.919</v>
      </c>
      <c r="J24" s="125">
        <v>378.9076810610412</v>
      </c>
      <c r="K24" s="41">
        <f>IF(I24&gt;0,100*J24/I24,0)</f>
        <v>99.21152942405098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15200</v>
      </c>
      <c r="D26" s="38">
        <v>18700</v>
      </c>
      <c r="E26" s="38">
        <v>19000</v>
      </c>
      <c r="F26" s="39">
        <f>IF(D26&gt;0,100*E26/D26,0)</f>
        <v>101.60427807486631</v>
      </c>
      <c r="G26" s="40"/>
      <c r="H26" s="124">
        <v>51</v>
      </c>
      <c r="I26" s="125">
        <v>93</v>
      </c>
      <c r="J26" s="125">
        <v>77</v>
      </c>
      <c r="K26" s="41">
        <f>IF(I26&gt;0,100*J26/I26,0)</f>
        <v>82.79569892473118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151893</v>
      </c>
      <c r="D28" s="30">
        <v>176896</v>
      </c>
      <c r="E28" s="30">
        <v>179000</v>
      </c>
      <c r="F28" s="31"/>
      <c r="G28" s="31"/>
      <c r="H28" s="123">
        <v>326.39</v>
      </c>
      <c r="I28" s="123">
        <v>930.72</v>
      </c>
      <c r="J28" s="123">
        <v>941.7899782923299</v>
      </c>
      <c r="K28" s="32"/>
    </row>
    <row r="29" spans="1:11" s="33" customFormat="1" ht="11.25" customHeight="1">
      <c r="A29" s="35" t="s">
        <v>21</v>
      </c>
      <c r="B29" s="29"/>
      <c r="C29" s="30">
        <v>85672</v>
      </c>
      <c r="D29" s="30">
        <v>88645</v>
      </c>
      <c r="E29" s="30">
        <v>88645</v>
      </c>
      <c r="F29" s="31"/>
      <c r="G29" s="31"/>
      <c r="H29" s="123">
        <v>122.351</v>
      </c>
      <c r="I29" s="123">
        <v>301.065</v>
      </c>
      <c r="J29" s="123">
        <v>192.508</v>
      </c>
      <c r="K29" s="32"/>
    </row>
    <row r="30" spans="1:11" s="33" customFormat="1" ht="11.25" customHeight="1">
      <c r="A30" s="35" t="s">
        <v>22</v>
      </c>
      <c r="B30" s="29"/>
      <c r="C30" s="30">
        <v>124906</v>
      </c>
      <c r="D30" s="30">
        <v>134139</v>
      </c>
      <c r="E30" s="30">
        <v>134139</v>
      </c>
      <c r="F30" s="31"/>
      <c r="G30" s="31"/>
      <c r="H30" s="123">
        <v>239.51</v>
      </c>
      <c r="I30" s="123">
        <v>463.302</v>
      </c>
      <c r="J30" s="123">
        <v>355.5</v>
      </c>
      <c r="K30" s="32"/>
    </row>
    <row r="31" spans="1:11" s="42" customFormat="1" ht="11.25" customHeight="1">
      <c r="A31" s="43" t="s">
        <v>23</v>
      </c>
      <c r="B31" s="37"/>
      <c r="C31" s="38">
        <v>362471</v>
      </c>
      <c r="D31" s="38">
        <v>399680</v>
      </c>
      <c r="E31" s="38">
        <v>401784</v>
      </c>
      <c r="F31" s="39">
        <f>IF(D31&gt;0,100*E31/D31,0)</f>
        <v>100.52642113690953</v>
      </c>
      <c r="G31" s="40"/>
      <c r="H31" s="124">
        <v>688.251</v>
      </c>
      <c r="I31" s="125">
        <v>1695.087</v>
      </c>
      <c r="J31" s="125">
        <v>1489.7979782923298</v>
      </c>
      <c r="K31" s="41">
        <f>IF(I31&gt;0,100*J31/I31,0)</f>
        <v>87.88917490915392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31717</v>
      </c>
      <c r="D33" s="30">
        <v>38500</v>
      </c>
      <c r="E33" s="30">
        <v>39000</v>
      </c>
      <c r="F33" s="31"/>
      <c r="G33" s="31"/>
      <c r="H33" s="123">
        <v>120.801</v>
      </c>
      <c r="I33" s="123">
        <v>182</v>
      </c>
      <c r="J33" s="123">
        <v>184.36363636363635</v>
      </c>
      <c r="K33" s="32"/>
    </row>
    <row r="34" spans="1:11" s="33" customFormat="1" ht="11.25" customHeight="1">
      <c r="A34" s="35" t="s">
        <v>25</v>
      </c>
      <c r="B34" s="29"/>
      <c r="C34" s="30">
        <v>15607</v>
      </c>
      <c r="D34" s="30">
        <v>17043</v>
      </c>
      <c r="E34" s="30">
        <v>17036</v>
      </c>
      <c r="F34" s="31"/>
      <c r="G34" s="31"/>
      <c r="H34" s="123">
        <v>54.867</v>
      </c>
      <c r="I34" s="123">
        <v>83.285</v>
      </c>
      <c r="J34" s="123">
        <v>84.766</v>
      </c>
      <c r="K34" s="32"/>
    </row>
    <row r="35" spans="1:11" s="33" customFormat="1" ht="11.25" customHeight="1">
      <c r="A35" s="35" t="s">
        <v>26</v>
      </c>
      <c r="B35" s="29"/>
      <c r="C35" s="30">
        <v>86650</v>
      </c>
      <c r="D35" s="30">
        <v>90000</v>
      </c>
      <c r="E35" s="30">
        <v>85000</v>
      </c>
      <c r="F35" s="31"/>
      <c r="G35" s="31"/>
      <c r="H35" s="123">
        <v>243.589</v>
      </c>
      <c r="I35" s="123">
        <v>396</v>
      </c>
      <c r="J35" s="123">
        <v>374</v>
      </c>
      <c r="K35" s="32"/>
    </row>
    <row r="36" spans="1:11" s="33" customFormat="1" ht="11.25" customHeight="1">
      <c r="A36" s="35" t="s">
        <v>27</v>
      </c>
      <c r="B36" s="29"/>
      <c r="C36" s="30">
        <v>13369</v>
      </c>
      <c r="D36" s="30">
        <v>14826</v>
      </c>
      <c r="E36" s="30">
        <v>14851</v>
      </c>
      <c r="F36" s="31"/>
      <c r="G36" s="31"/>
      <c r="H36" s="123">
        <v>34.568</v>
      </c>
      <c r="I36" s="123">
        <v>59.304</v>
      </c>
      <c r="J36" s="123">
        <v>49.008</v>
      </c>
      <c r="K36" s="32"/>
    </row>
    <row r="37" spans="1:11" s="42" customFormat="1" ht="11.25" customHeight="1">
      <c r="A37" s="36" t="s">
        <v>28</v>
      </c>
      <c r="B37" s="37"/>
      <c r="C37" s="38">
        <v>147343</v>
      </c>
      <c r="D37" s="38">
        <v>160369</v>
      </c>
      <c r="E37" s="38">
        <v>155887</v>
      </c>
      <c r="F37" s="39">
        <f>IF(D37&gt;0,100*E37/D37,0)</f>
        <v>97.20519551783698</v>
      </c>
      <c r="G37" s="40"/>
      <c r="H37" s="124">
        <v>453.825</v>
      </c>
      <c r="I37" s="125">
        <v>720.5889999999999</v>
      </c>
      <c r="J37" s="125">
        <v>692.1376363636364</v>
      </c>
      <c r="K37" s="41">
        <f>IF(I37&gt;0,100*J37/I37,0)</f>
        <v>96.05165168544572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7073</v>
      </c>
      <c r="D39" s="38">
        <v>7148</v>
      </c>
      <c r="E39" s="38">
        <v>7142</v>
      </c>
      <c r="F39" s="39">
        <f>IF(D39&gt;0,100*E39/D39,0)</f>
        <v>99.91606043648574</v>
      </c>
      <c r="G39" s="40"/>
      <c r="H39" s="124">
        <v>18.426</v>
      </c>
      <c r="I39" s="125">
        <v>22.344</v>
      </c>
      <c r="J39" s="125">
        <v>23.092</v>
      </c>
      <c r="K39" s="41">
        <f>IF(I39&gt;0,100*J39/I39,0)</f>
        <v>103.34765485141423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43266</v>
      </c>
      <c r="D41" s="30">
        <v>37874</v>
      </c>
      <c r="E41" s="30">
        <v>41961</v>
      </c>
      <c r="F41" s="31"/>
      <c r="G41" s="31"/>
      <c r="H41" s="123">
        <v>84.907</v>
      </c>
      <c r="I41" s="123">
        <v>101.729</v>
      </c>
      <c r="J41" s="123">
        <v>97.931</v>
      </c>
      <c r="K41" s="32"/>
    </row>
    <row r="42" spans="1:11" s="33" customFormat="1" ht="11.25" customHeight="1">
      <c r="A42" s="35" t="s">
        <v>31</v>
      </c>
      <c r="B42" s="29"/>
      <c r="C42" s="30">
        <v>157894</v>
      </c>
      <c r="D42" s="30">
        <v>152581</v>
      </c>
      <c r="E42" s="30">
        <v>153000</v>
      </c>
      <c r="F42" s="31"/>
      <c r="G42" s="31"/>
      <c r="H42" s="123">
        <v>543.623</v>
      </c>
      <c r="I42" s="123">
        <v>662.307</v>
      </c>
      <c r="J42" s="123">
        <v>588.6</v>
      </c>
      <c r="K42" s="32"/>
    </row>
    <row r="43" spans="1:11" s="33" customFormat="1" ht="11.25" customHeight="1">
      <c r="A43" s="35" t="s">
        <v>32</v>
      </c>
      <c r="B43" s="29"/>
      <c r="C43" s="30">
        <v>19172</v>
      </c>
      <c r="D43" s="30">
        <v>18486</v>
      </c>
      <c r="E43" s="30">
        <v>19000</v>
      </c>
      <c r="F43" s="31"/>
      <c r="G43" s="31"/>
      <c r="H43" s="123">
        <v>62.239</v>
      </c>
      <c r="I43" s="123">
        <v>73.049</v>
      </c>
      <c r="J43" s="123">
        <v>74.5</v>
      </c>
      <c r="K43" s="32"/>
    </row>
    <row r="44" spans="1:11" s="33" customFormat="1" ht="11.25" customHeight="1">
      <c r="A44" s="35" t="s">
        <v>33</v>
      </c>
      <c r="B44" s="29"/>
      <c r="C44" s="30">
        <v>132562</v>
      </c>
      <c r="D44" s="30">
        <v>130908</v>
      </c>
      <c r="E44" s="30">
        <v>125000</v>
      </c>
      <c r="F44" s="31"/>
      <c r="G44" s="31"/>
      <c r="H44" s="123">
        <v>303.644</v>
      </c>
      <c r="I44" s="123">
        <v>526.112</v>
      </c>
      <c r="J44" s="123">
        <v>350.5</v>
      </c>
      <c r="K44" s="32"/>
    </row>
    <row r="45" spans="1:11" s="33" customFormat="1" ht="11.25" customHeight="1">
      <c r="A45" s="35" t="s">
        <v>34</v>
      </c>
      <c r="B45" s="29"/>
      <c r="C45" s="30">
        <v>46265</v>
      </c>
      <c r="D45" s="30">
        <v>41875</v>
      </c>
      <c r="E45" s="30">
        <v>39500</v>
      </c>
      <c r="F45" s="31"/>
      <c r="G45" s="31"/>
      <c r="H45" s="123">
        <v>112.879</v>
      </c>
      <c r="I45" s="123">
        <v>115.192</v>
      </c>
      <c r="J45" s="123">
        <v>105.5</v>
      </c>
      <c r="K45" s="32"/>
    </row>
    <row r="46" spans="1:11" s="33" customFormat="1" ht="11.25" customHeight="1">
      <c r="A46" s="35" t="s">
        <v>35</v>
      </c>
      <c r="B46" s="29"/>
      <c r="C46" s="30">
        <v>63757</v>
      </c>
      <c r="D46" s="30">
        <v>67069</v>
      </c>
      <c r="E46" s="30">
        <v>67000</v>
      </c>
      <c r="F46" s="31"/>
      <c r="G46" s="31"/>
      <c r="H46" s="123">
        <v>141.717</v>
      </c>
      <c r="I46" s="123">
        <v>219.556</v>
      </c>
      <c r="J46" s="123">
        <v>194.3</v>
      </c>
      <c r="K46" s="32"/>
    </row>
    <row r="47" spans="1:11" s="33" customFormat="1" ht="11.25" customHeight="1">
      <c r="A47" s="35" t="s">
        <v>36</v>
      </c>
      <c r="B47" s="29"/>
      <c r="C47" s="30">
        <v>94389</v>
      </c>
      <c r="D47" s="30">
        <v>100158</v>
      </c>
      <c r="E47" s="30">
        <v>99400</v>
      </c>
      <c r="F47" s="31"/>
      <c r="G47" s="31"/>
      <c r="H47" s="123">
        <v>129.101</v>
      </c>
      <c r="I47" s="123">
        <v>405.587</v>
      </c>
      <c r="J47" s="123">
        <v>280.8</v>
      </c>
      <c r="K47" s="32"/>
    </row>
    <row r="48" spans="1:11" s="33" customFormat="1" ht="11.25" customHeight="1">
      <c r="A48" s="35" t="s">
        <v>37</v>
      </c>
      <c r="B48" s="29"/>
      <c r="C48" s="30">
        <v>224821</v>
      </c>
      <c r="D48" s="30">
        <v>225018</v>
      </c>
      <c r="E48" s="30">
        <v>227400</v>
      </c>
      <c r="F48" s="31"/>
      <c r="G48" s="31"/>
      <c r="H48" s="123">
        <v>514.987</v>
      </c>
      <c r="I48" s="123">
        <v>893.323</v>
      </c>
      <c r="J48" s="123">
        <v>574.12</v>
      </c>
      <c r="K48" s="32"/>
    </row>
    <row r="49" spans="1:11" s="33" customFormat="1" ht="11.25" customHeight="1">
      <c r="A49" s="35" t="s">
        <v>38</v>
      </c>
      <c r="B49" s="29"/>
      <c r="C49" s="30">
        <v>57365</v>
      </c>
      <c r="D49" s="30">
        <v>57676</v>
      </c>
      <c r="E49" s="30">
        <v>57600</v>
      </c>
      <c r="F49" s="31"/>
      <c r="G49" s="31"/>
      <c r="H49" s="123">
        <v>148.963</v>
      </c>
      <c r="I49" s="123">
        <v>224.582</v>
      </c>
      <c r="J49" s="123">
        <v>149.4</v>
      </c>
      <c r="K49" s="32"/>
    </row>
    <row r="50" spans="1:11" s="42" customFormat="1" ht="11.25" customHeight="1">
      <c r="A50" s="43" t="s">
        <v>39</v>
      </c>
      <c r="B50" s="37"/>
      <c r="C50" s="38">
        <v>839491</v>
      </c>
      <c r="D50" s="38">
        <v>831645</v>
      </c>
      <c r="E50" s="38">
        <v>829861</v>
      </c>
      <c r="F50" s="39">
        <f>IF(D50&gt;0,100*E50/D50,0)</f>
        <v>99.78548539340704</v>
      </c>
      <c r="G50" s="40"/>
      <c r="H50" s="124">
        <v>2042.06</v>
      </c>
      <c r="I50" s="125">
        <v>3221.437</v>
      </c>
      <c r="J50" s="125">
        <v>2415.651</v>
      </c>
      <c r="K50" s="41">
        <f>IF(I50&gt;0,100*J50/I50,0)</f>
        <v>74.98675280627869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36625</v>
      </c>
      <c r="D52" s="38">
        <v>40670</v>
      </c>
      <c r="E52" s="38">
        <v>40670</v>
      </c>
      <c r="F52" s="39">
        <f>IF(D52&gt;0,100*E52/D52,0)</f>
        <v>100</v>
      </c>
      <c r="G52" s="40"/>
      <c r="H52" s="124">
        <v>98.826</v>
      </c>
      <c r="I52" s="125">
        <v>152.25</v>
      </c>
      <c r="J52" s="125">
        <v>152.25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98925</v>
      </c>
      <c r="D54" s="30">
        <v>121000</v>
      </c>
      <c r="E54" s="30">
        <v>121000</v>
      </c>
      <c r="F54" s="31"/>
      <c r="G54" s="31"/>
      <c r="H54" s="123">
        <v>237.748</v>
      </c>
      <c r="I54" s="123">
        <v>367.21</v>
      </c>
      <c r="J54" s="123">
        <v>315.2</v>
      </c>
      <c r="K54" s="32"/>
    </row>
    <row r="55" spans="1:11" s="33" customFormat="1" ht="11.25" customHeight="1">
      <c r="A55" s="35" t="s">
        <v>42</v>
      </c>
      <c r="B55" s="29"/>
      <c r="C55" s="30">
        <v>92000</v>
      </c>
      <c r="D55" s="30">
        <v>96026</v>
      </c>
      <c r="E55" s="30">
        <v>96000</v>
      </c>
      <c r="F55" s="31"/>
      <c r="G55" s="31"/>
      <c r="H55" s="123">
        <v>240</v>
      </c>
      <c r="I55" s="123">
        <v>288.078</v>
      </c>
      <c r="J55" s="123">
        <v>249.6</v>
      </c>
      <c r="K55" s="32"/>
    </row>
    <row r="56" spans="1:11" s="33" customFormat="1" ht="11.25" customHeight="1">
      <c r="A56" s="35" t="s">
        <v>43</v>
      </c>
      <c r="B56" s="29"/>
      <c r="C56" s="30">
        <v>220000</v>
      </c>
      <c r="D56" s="30">
        <v>250000</v>
      </c>
      <c r="E56" s="30">
        <v>250000</v>
      </c>
      <c r="F56" s="31"/>
      <c r="G56" s="31"/>
      <c r="H56" s="123">
        <v>418</v>
      </c>
      <c r="I56" s="123">
        <v>850</v>
      </c>
      <c r="J56" s="123">
        <v>850</v>
      </c>
      <c r="K56" s="32"/>
    </row>
    <row r="57" spans="1:11" s="33" customFormat="1" ht="11.25" customHeight="1">
      <c r="A57" s="35" t="s">
        <v>44</v>
      </c>
      <c r="B57" s="29"/>
      <c r="C57" s="30">
        <v>88195</v>
      </c>
      <c r="D57" s="30">
        <v>90552</v>
      </c>
      <c r="E57" s="30">
        <v>90552</v>
      </c>
      <c r="F57" s="31"/>
      <c r="G57" s="31"/>
      <c r="H57" s="123">
        <v>131.8806394367494</v>
      </c>
      <c r="I57" s="123">
        <v>283.21110961780767</v>
      </c>
      <c r="J57" s="123">
        <v>283.21110961780767</v>
      </c>
      <c r="K57" s="32"/>
    </row>
    <row r="58" spans="1:11" s="33" customFormat="1" ht="11.25" customHeight="1">
      <c r="A58" s="35" t="s">
        <v>45</v>
      </c>
      <c r="B58" s="29"/>
      <c r="C58" s="30">
        <v>147185</v>
      </c>
      <c r="D58" s="30">
        <v>153424</v>
      </c>
      <c r="E58" s="30">
        <v>146399</v>
      </c>
      <c r="F58" s="31"/>
      <c r="G58" s="31"/>
      <c r="H58" s="123">
        <v>267.718</v>
      </c>
      <c r="I58" s="123">
        <v>485.21</v>
      </c>
      <c r="J58" s="123">
        <v>318.813</v>
      </c>
      <c r="K58" s="32"/>
    </row>
    <row r="59" spans="1:11" s="42" customFormat="1" ht="11.25" customHeight="1">
      <c r="A59" s="36" t="s">
        <v>46</v>
      </c>
      <c r="B59" s="37"/>
      <c r="C59" s="38">
        <v>646305</v>
      </c>
      <c r="D59" s="38">
        <v>711002</v>
      </c>
      <c r="E59" s="38">
        <v>703951</v>
      </c>
      <c r="F59" s="39">
        <f>IF(D59&gt;0,100*E59/D59,0)</f>
        <v>99.00830096117873</v>
      </c>
      <c r="G59" s="40"/>
      <c r="H59" s="124">
        <v>1295.3466394367495</v>
      </c>
      <c r="I59" s="125">
        <v>2273.709109617808</v>
      </c>
      <c r="J59" s="125">
        <v>2016.8241096178076</v>
      </c>
      <c r="K59" s="41">
        <f>IF(I59&gt;0,100*J59/I59,0)</f>
        <v>88.70194085455458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3200</v>
      </c>
      <c r="D61" s="30">
        <v>3000</v>
      </c>
      <c r="E61" s="30">
        <v>2200</v>
      </c>
      <c r="F61" s="31"/>
      <c r="G61" s="31"/>
      <c r="H61" s="123">
        <v>5.5</v>
      </c>
      <c r="I61" s="123">
        <v>6.86</v>
      </c>
      <c r="J61" s="123">
        <v>6</v>
      </c>
      <c r="K61" s="32"/>
    </row>
    <row r="62" spans="1:11" s="33" customFormat="1" ht="11.25" customHeight="1">
      <c r="A62" s="35" t="s">
        <v>48</v>
      </c>
      <c r="B62" s="29"/>
      <c r="C62" s="30">
        <v>2584</v>
      </c>
      <c r="D62" s="30">
        <v>3880</v>
      </c>
      <c r="E62" s="30">
        <v>3600</v>
      </c>
      <c r="F62" s="31"/>
      <c r="G62" s="31"/>
      <c r="H62" s="123">
        <v>3.387</v>
      </c>
      <c r="I62" s="123">
        <v>7.066</v>
      </c>
      <c r="J62" s="123">
        <v>6.5560824742268</v>
      </c>
      <c r="K62" s="32"/>
    </row>
    <row r="63" spans="1:11" s="33" customFormat="1" ht="11.25" customHeight="1">
      <c r="A63" s="35" t="s">
        <v>49</v>
      </c>
      <c r="B63" s="29"/>
      <c r="C63" s="30">
        <v>6922</v>
      </c>
      <c r="D63" s="30">
        <v>7680</v>
      </c>
      <c r="E63" s="30">
        <v>7993</v>
      </c>
      <c r="F63" s="31"/>
      <c r="G63" s="31"/>
      <c r="H63" s="123">
        <v>8.314</v>
      </c>
      <c r="I63" s="123">
        <v>23.7</v>
      </c>
      <c r="J63" s="123">
        <v>26.6808591549296</v>
      </c>
      <c r="K63" s="32"/>
    </row>
    <row r="64" spans="1:11" s="42" customFormat="1" ht="11.25" customHeight="1">
      <c r="A64" s="36" t="s">
        <v>50</v>
      </c>
      <c r="B64" s="37"/>
      <c r="C64" s="38">
        <v>12706</v>
      </c>
      <c r="D64" s="38">
        <v>14560</v>
      </c>
      <c r="E64" s="38">
        <v>13793</v>
      </c>
      <c r="F64" s="39">
        <f>IF(D64&gt;0,100*E64/D64,0)</f>
        <v>94.73214285714286</v>
      </c>
      <c r="G64" s="40"/>
      <c r="H64" s="124">
        <v>17.201</v>
      </c>
      <c r="I64" s="125">
        <v>37.626</v>
      </c>
      <c r="J64" s="125">
        <v>39.2369416291564</v>
      </c>
      <c r="K64" s="41">
        <f>IF(I64&gt;0,100*J64/I64,0)</f>
        <v>104.28145864337533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7377</v>
      </c>
      <c r="D66" s="38">
        <v>6600</v>
      </c>
      <c r="E66" s="38">
        <v>6089</v>
      </c>
      <c r="F66" s="39">
        <f>IF(D66&gt;0,100*E66/D66,0)</f>
        <v>92.25757575757575</v>
      </c>
      <c r="G66" s="40"/>
      <c r="H66" s="124">
        <v>9.15</v>
      </c>
      <c r="I66" s="125">
        <v>8.75</v>
      </c>
      <c r="J66" s="125">
        <v>8.75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43200</v>
      </c>
      <c r="D68" s="30">
        <v>45500</v>
      </c>
      <c r="E68" s="30">
        <v>47500</v>
      </c>
      <c r="F68" s="31"/>
      <c r="G68" s="31"/>
      <c r="H68" s="123">
        <v>52.2</v>
      </c>
      <c r="I68" s="123">
        <v>74.8</v>
      </c>
      <c r="J68" s="123">
        <v>78.0879120879121</v>
      </c>
      <c r="K68" s="32"/>
    </row>
    <row r="69" spans="1:11" s="33" customFormat="1" ht="11.25" customHeight="1">
      <c r="A69" s="35" t="s">
        <v>53</v>
      </c>
      <c r="B69" s="29"/>
      <c r="C69" s="30">
        <v>730</v>
      </c>
      <c r="D69" s="30">
        <v>750</v>
      </c>
      <c r="E69" s="30">
        <v>1000</v>
      </c>
      <c r="F69" s="31"/>
      <c r="G69" s="31"/>
      <c r="H69" s="123">
        <v>0.68</v>
      </c>
      <c r="I69" s="123">
        <v>1.16</v>
      </c>
      <c r="J69" s="123">
        <v>1.5466666666666666</v>
      </c>
      <c r="K69" s="32"/>
    </row>
    <row r="70" spans="1:11" s="42" customFormat="1" ht="11.25" customHeight="1">
      <c r="A70" s="36" t="s">
        <v>54</v>
      </c>
      <c r="B70" s="37"/>
      <c r="C70" s="38">
        <v>43930</v>
      </c>
      <c r="D70" s="38">
        <v>46250</v>
      </c>
      <c r="E70" s="38">
        <v>48500</v>
      </c>
      <c r="F70" s="39">
        <f>IF(D70&gt;0,100*E70/D70,0)</f>
        <v>104.86486486486487</v>
      </c>
      <c r="G70" s="40"/>
      <c r="H70" s="124">
        <v>52.88</v>
      </c>
      <c r="I70" s="125">
        <v>75.96</v>
      </c>
      <c r="J70" s="125">
        <v>79.63457875457877</v>
      </c>
      <c r="K70" s="41">
        <f>IF(I70&gt;0,100*J70/I70,0)</f>
        <v>104.83751810766032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650</v>
      </c>
      <c r="D73" s="30">
        <v>700</v>
      </c>
      <c r="E73" s="30">
        <v>700</v>
      </c>
      <c r="F73" s="31"/>
      <c r="G73" s="31"/>
      <c r="H73" s="123">
        <v>0.75</v>
      </c>
      <c r="I73" s="123">
        <v>1.62</v>
      </c>
      <c r="J73" s="123">
        <v>1.65</v>
      </c>
      <c r="K73" s="32"/>
    </row>
    <row r="74" spans="1:11" s="33" customFormat="1" ht="11.25" customHeight="1">
      <c r="A74" s="35" t="s">
        <v>57</v>
      </c>
      <c r="B74" s="29"/>
      <c r="C74" s="30">
        <v>2345</v>
      </c>
      <c r="D74" s="30">
        <v>2232</v>
      </c>
      <c r="E74" s="30">
        <v>2230</v>
      </c>
      <c r="F74" s="31"/>
      <c r="G74" s="31"/>
      <c r="H74" s="123">
        <v>1.102</v>
      </c>
      <c r="I74" s="123">
        <v>2.902</v>
      </c>
      <c r="J74" s="123">
        <v>4.125</v>
      </c>
      <c r="K74" s="32"/>
    </row>
    <row r="75" spans="1:11" s="33" customFormat="1" ht="11.25" customHeight="1">
      <c r="A75" s="35" t="s">
        <v>58</v>
      </c>
      <c r="B75" s="29"/>
      <c r="C75" s="30">
        <v>19200</v>
      </c>
      <c r="D75" s="30">
        <v>20786</v>
      </c>
      <c r="E75" s="30">
        <v>21254</v>
      </c>
      <c r="F75" s="31"/>
      <c r="G75" s="31"/>
      <c r="H75" s="123">
        <v>28.8</v>
      </c>
      <c r="I75" s="123">
        <v>51.965</v>
      </c>
      <c r="J75" s="123">
        <v>46.974</v>
      </c>
      <c r="K75" s="32"/>
    </row>
    <row r="76" spans="1:11" s="33" customFormat="1" ht="11.25" customHeight="1">
      <c r="A76" s="35" t="s">
        <v>59</v>
      </c>
      <c r="B76" s="29"/>
      <c r="C76" s="30">
        <v>150</v>
      </c>
      <c r="D76" s="30">
        <v>272</v>
      </c>
      <c r="E76" s="30">
        <v>500</v>
      </c>
      <c r="F76" s="31"/>
      <c r="G76" s="31"/>
      <c r="H76" s="123">
        <v>0.113</v>
      </c>
      <c r="I76" s="123">
        <v>1.238</v>
      </c>
      <c r="J76" s="123">
        <v>1.35</v>
      </c>
      <c r="K76" s="32"/>
    </row>
    <row r="77" spans="1:11" s="33" customFormat="1" ht="11.25" customHeight="1">
      <c r="A77" s="35" t="s">
        <v>60</v>
      </c>
      <c r="B77" s="29"/>
      <c r="C77" s="30">
        <v>4470.6359999999995</v>
      </c>
      <c r="D77" s="30">
        <v>5128</v>
      </c>
      <c r="E77" s="30">
        <v>5350</v>
      </c>
      <c r="F77" s="31"/>
      <c r="G77" s="31"/>
      <c r="H77" s="123">
        <v>4.053</v>
      </c>
      <c r="I77" s="123">
        <v>11.57</v>
      </c>
      <c r="J77" s="123">
        <v>12</v>
      </c>
      <c r="K77" s="32"/>
    </row>
    <row r="78" spans="1:11" s="33" customFormat="1" ht="11.25" customHeight="1">
      <c r="A78" s="35" t="s">
        <v>61</v>
      </c>
      <c r="B78" s="29"/>
      <c r="C78" s="30">
        <v>9520</v>
      </c>
      <c r="D78" s="30">
        <v>10085</v>
      </c>
      <c r="E78" s="30">
        <v>10085</v>
      </c>
      <c r="F78" s="31"/>
      <c r="G78" s="31"/>
      <c r="H78" s="123">
        <v>18.516</v>
      </c>
      <c r="I78" s="123">
        <v>23.478</v>
      </c>
      <c r="J78" s="123">
        <v>25.72</v>
      </c>
      <c r="K78" s="32"/>
    </row>
    <row r="79" spans="1:11" s="33" customFormat="1" ht="11.25" customHeight="1">
      <c r="A79" s="35" t="s">
        <v>62</v>
      </c>
      <c r="B79" s="29"/>
      <c r="C79" s="30">
        <v>7750</v>
      </c>
      <c r="D79" s="30">
        <v>11475</v>
      </c>
      <c r="E79" s="30">
        <v>12000</v>
      </c>
      <c r="F79" s="31"/>
      <c r="G79" s="31"/>
      <c r="H79" s="123">
        <v>10.346</v>
      </c>
      <c r="I79" s="123">
        <v>31.084</v>
      </c>
      <c r="J79" s="123">
        <v>33.938</v>
      </c>
      <c r="K79" s="32"/>
    </row>
    <row r="80" spans="1:11" s="42" customFormat="1" ht="11.25" customHeight="1">
      <c r="A80" s="43" t="s">
        <v>63</v>
      </c>
      <c r="B80" s="37"/>
      <c r="C80" s="38">
        <v>44085.636</v>
      </c>
      <c r="D80" s="38">
        <v>50678</v>
      </c>
      <c r="E80" s="38">
        <v>52119</v>
      </c>
      <c r="F80" s="39">
        <f>IF(D80&gt;0,100*E80/D80,0)</f>
        <v>102.843442914085</v>
      </c>
      <c r="G80" s="40"/>
      <c r="H80" s="124">
        <v>63.68</v>
      </c>
      <c r="I80" s="125">
        <v>123.857</v>
      </c>
      <c r="J80" s="125">
        <v>125.75699999999999</v>
      </c>
      <c r="K80" s="41">
        <f>IF(I80&gt;0,100*J80/I80,0)</f>
        <v>101.53402714420662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0</v>
      </c>
      <c r="D84" s="38">
        <v>0</v>
      </c>
      <c r="E84" s="38">
        <v>0</v>
      </c>
      <c r="F84" s="39">
        <f>IF(D84&gt;0,100*E84/D84,0)</f>
        <v>0</v>
      </c>
      <c r="G84" s="40"/>
      <c r="H84" s="124">
        <v>0</v>
      </c>
      <c r="I84" s="125">
        <v>0</v>
      </c>
      <c r="J84" s="125">
        <v>0</v>
      </c>
      <c r="K84" s="41">
        <f>IF(I84&gt;0,100*J84/I84,0)</f>
        <v>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2272424.0455939407</v>
      </c>
      <c r="D86" s="30">
        <v>2397975</v>
      </c>
      <c r="E86" s="30">
        <v>2389400.871412608</v>
      </c>
      <c r="F86" s="31">
        <f>IF(D86&gt;0,100*E86/D86,0)</f>
        <v>99.64244295343394</v>
      </c>
      <c r="G86" s="31"/>
      <c r="H86" s="123">
        <v>5168.616922240873</v>
      </c>
      <c r="I86" s="123">
        <v>8865.357155617807</v>
      </c>
      <c r="J86" s="123">
        <v>7561.515082104067</v>
      </c>
      <c r="K86" s="32">
        <f>IF(I86&gt;0,100*J86/I86,0)</f>
        <v>85.29284211987422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2272424.0455939407</v>
      </c>
      <c r="D89" s="53">
        <v>2397975</v>
      </c>
      <c r="E89" s="53">
        <v>2389400.871412608</v>
      </c>
      <c r="F89" s="54">
        <f>IF(D89&gt;0,100*E89/D89,0)</f>
        <v>99.64244295343394</v>
      </c>
      <c r="G89" s="40"/>
      <c r="H89" s="128">
        <v>5168.616922240873</v>
      </c>
      <c r="I89" s="129">
        <v>8865.357155617807</v>
      </c>
      <c r="J89" s="129">
        <v>7561.515082104067</v>
      </c>
      <c r="K89" s="54">
        <f>IF(I89&gt;0,100*J89/I89,0)</f>
        <v>85.29284211987422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7"/>
  <sheetViews>
    <sheetView workbookViewId="0" topLeftCell="A1">
      <selection activeCell="M19" sqref="M1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2" width="9.8515625" style="62" customWidth="1"/>
    <col min="17" max="16384" width="9.8515625" style="62" customWidth="1"/>
  </cols>
  <sheetData>
    <row r="1" spans="1:11" s="1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50" t="s">
        <v>70</v>
      </c>
      <c r="K2" s="15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44" t="s">
        <v>2</v>
      </c>
      <c r="D4" s="145"/>
      <c r="E4" s="145"/>
      <c r="F4" s="146"/>
      <c r="G4" s="9"/>
      <c r="H4" s="147" t="s">
        <v>3</v>
      </c>
      <c r="I4" s="148"/>
      <c r="J4" s="148"/>
      <c r="K4" s="14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2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2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25.988598327322954</v>
      </c>
      <c r="D9" s="30">
        <v>46</v>
      </c>
      <c r="E9" s="30">
        <v>43.87139871710783</v>
      </c>
      <c r="F9" s="31"/>
      <c r="G9" s="31"/>
      <c r="H9" s="123">
        <v>0.050937652721552984</v>
      </c>
      <c r="I9" s="123">
        <v>0.0969335</v>
      </c>
      <c r="J9" s="123">
        <v>0.09244800494662546</v>
      </c>
      <c r="K9" s="32"/>
    </row>
    <row r="10" spans="1:11" s="33" customFormat="1" ht="11.25" customHeight="1">
      <c r="A10" s="35" t="s">
        <v>8</v>
      </c>
      <c r="B10" s="29"/>
      <c r="C10" s="30">
        <v>159.39215151459413</v>
      </c>
      <c r="D10" s="30">
        <v>286</v>
      </c>
      <c r="E10" s="30">
        <v>189.92358820145515</v>
      </c>
      <c r="F10" s="31"/>
      <c r="G10" s="31"/>
      <c r="H10" s="123">
        <v>0.3124086169686045</v>
      </c>
      <c r="I10" s="123">
        <v>0.56056</v>
      </c>
      <c r="J10" s="123">
        <v>0.3722502328748521</v>
      </c>
      <c r="K10" s="32"/>
    </row>
    <row r="11" spans="1:11" s="33" customFormat="1" ht="11.25" customHeight="1">
      <c r="A11" s="28" t="s">
        <v>9</v>
      </c>
      <c r="B11" s="29"/>
      <c r="C11" s="30">
        <v>50.82259889053017</v>
      </c>
      <c r="D11" s="30">
        <v>138</v>
      </c>
      <c r="E11" s="30">
        <v>162.71596002476585</v>
      </c>
      <c r="F11" s="31"/>
      <c r="G11" s="31"/>
      <c r="H11" s="123">
        <v>0.09961229382543914</v>
      </c>
      <c r="I11" s="123">
        <v>0.27755250000000004</v>
      </c>
      <c r="J11" s="123">
        <v>0.32726247459981034</v>
      </c>
      <c r="K11" s="32"/>
    </row>
    <row r="12" spans="1:11" s="33" customFormat="1" ht="11.25" customHeight="1">
      <c r="A12" s="35" t="s">
        <v>10</v>
      </c>
      <c r="B12" s="29"/>
      <c r="C12" s="30">
        <v>2.2062452079895887</v>
      </c>
      <c r="D12" s="30"/>
      <c r="E12" s="30">
        <v>5.360465664535845</v>
      </c>
      <c r="F12" s="31"/>
      <c r="G12" s="31"/>
      <c r="H12" s="123">
        <v>0.004324240607659594</v>
      </c>
      <c r="I12" s="123"/>
      <c r="J12" s="123">
        <v>0.010506512702490254</v>
      </c>
      <c r="K12" s="32"/>
    </row>
    <row r="13" spans="1:11" s="42" customFormat="1" ht="11.25" customHeight="1">
      <c r="A13" s="36" t="s">
        <v>11</v>
      </c>
      <c r="B13" s="37"/>
      <c r="C13" s="38">
        <v>238.40959394043685</v>
      </c>
      <c r="D13" s="38">
        <v>470</v>
      </c>
      <c r="E13" s="38">
        <v>401.87141260786467</v>
      </c>
      <c r="F13" s="39">
        <f>IF(D13&gt;0,100*E13/D13,0)</f>
        <v>85.50455587401376</v>
      </c>
      <c r="G13" s="40"/>
      <c r="H13" s="124">
        <v>0.4672828041232562</v>
      </c>
      <c r="I13" s="125">
        <v>0.935046</v>
      </c>
      <c r="J13" s="125">
        <v>0.8024672251237782</v>
      </c>
      <c r="K13" s="41">
        <f>IF(I13&gt;0,100*J13/I13,0)</f>
        <v>85.82114945401382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492</v>
      </c>
      <c r="D17" s="38">
        <v>493</v>
      </c>
      <c r="E17" s="38">
        <v>493</v>
      </c>
      <c r="F17" s="39">
        <f>IF(D17&gt;0,100*E17/D17,0)</f>
        <v>100</v>
      </c>
      <c r="G17" s="40"/>
      <c r="H17" s="124">
        <v>0.88</v>
      </c>
      <c r="I17" s="125">
        <v>0.88</v>
      </c>
      <c r="J17" s="125">
        <v>0.88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14285</v>
      </c>
      <c r="D19" s="30">
        <v>15000</v>
      </c>
      <c r="E19" s="30">
        <v>15000</v>
      </c>
      <c r="F19" s="31"/>
      <c r="G19" s="31"/>
      <c r="H19" s="123">
        <v>78.567</v>
      </c>
      <c r="I19" s="123">
        <v>57.712</v>
      </c>
      <c r="J19" s="123">
        <v>61.491689160392106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14285</v>
      </c>
      <c r="D22" s="38">
        <v>15000</v>
      </c>
      <c r="E22" s="38">
        <v>15000</v>
      </c>
      <c r="F22" s="39">
        <f>IF(D22&gt;0,100*E22/D22,0)</f>
        <v>100</v>
      </c>
      <c r="G22" s="40"/>
      <c r="H22" s="124">
        <v>78.567</v>
      </c>
      <c r="I22" s="125">
        <v>57.712</v>
      </c>
      <c r="J22" s="125">
        <v>61.491689160392106</v>
      </c>
      <c r="K22" s="41">
        <f>IF(I22&gt;0,100*J22/I22,0)</f>
        <v>106.54922574229295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95294</v>
      </c>
      <c r="D24" s="38">
        <v>95000</v>
      </c>
      <c r="E24" s="38">
        <v>95000</v>
      </c>
      <c r="F24" s="39">
        <f>IF(D24&gt;0,100*E24/D24,0)</f>
        <v>100</v>
      </c>
      <c r="G24" s="40"/>
      <c r="H24" s="124">
        <v>298.937</v>
      </c>
      <c r="I24" s="125">
        <v>381.919</v>
      </c>
      <c r="J24" s="125">
        <v>378.9076810610412</v>
      </c>
      <c r="K24" s="41">
        <f>IF(I24&gt;0,100*J24/I24,0)</f>
        <v>99.21152942405098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15200</v>
      </c>
      <c r="D26" s="38">
        <v>18700</v>
      </c>
      <c r="E26" s="38">
        <v>19000</v>
      </c>
      <c r="F26" s="39">
        <f>IF(D26&gt;0,100*E26/D26,0)</f>
        <v>101.60427807486631</v>
      </c>
      <c r="G26" s="40"/>
      <c r="H26" s="124">
        <v>51</v>
      </c>
      <c r="I26" s="125">
        <v>93</v>
      </c>
      <c r="J26" s="125">
        <v>77</v>
      </c>
      <c r="K26" s="41">
        <f>IF(I26&gt;0,100*J26/I26,0)</f>
        <v>82.79569892473118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175193</v>
      </c>
      <c r="D28" s="30">
        <v>182435</v>
      </c>
      <c r="E28" s="30">
        <v>184522</v>
      </c>
      <c r="F28" s="31"/>
      <c r="G28" s="31"/>
      <c r="H28" s="123">
        <v>375.823</v>
      </c>
      <c r="I28" s="123">
        <v>959.827</v>
      </c>
      <c r="J28" s="123">
        <v>970.8076446581</v>
      </c>
      <c r="K28" s="32"/>
    </row>
    <row r="29" spans="1:11" s="33" customFormat="1" ht="11.25" customHeight="1">
      <c r="A29" s="35" t="s">
        <v>21</v>
      </c>
      <c r="B29" s="29"/>
      <c r="C29" s="30">
        <v>97354</v>
      </c>
      <c r="D29" s="30">
        <v>100733</v>
      </c>
      <c r="E29" s="30">
        <v>100733</v>
      </c>
      <c r="F29" s="31"/>
      <c r="G29" s="31"/>
      <c r="H29" s="123">
        <v>139.056</v>
      </c>
      <c r="I29" s="123">
        <v>337.096</v>
      </c>
      <c r="J29" s="123">
        <v>218.514</v>
      </c>
      <c r="K29" s="32"/>
    </row>
    <row r="30" spans="1:11" s="33" customFormat="1" ht="11.25" customHeight="1">
      <c r="A30" s="35" t="s">
        <v>22</v>
      </c>
      <c r="B30" s="29"/>
      <c r="C30" s="30">
        <v>140957</v>
      </c>
      <c r="D30" s="30">
        <v>152430</v>
      </c>
      <c r="E30" s="30">
        <v>152430</v>
      </c>
      <c r="F30" s="31"/>
      <c r="G30" s="31"/>
      <c r="H30" s="123">
        <v>269.233</v>
      </c>
      <c r="I30" s="123">
        <v>534.378</v>
      </c>
      <c r="J30" s="123">
        <v>405.412</v>
      </c>
      <c r="K30" s="32"/>
    </row>
    <row r="31" spans="1:11" s="42" customFormat="1" ht="11.25" customHeight="1">
      <c r="A31" s="43" t="s">
        <v>23</v>
      </c>
      <c r="B31" s="37"/>
      <c r="C31" s="38">
        <v>413504</v>
      </c>
      <c r="D31" s="38">
        <v>435598</v>
      </c>
      <c r="E31" s="38">
        <v>437685</v>
      </c>
      <c r="F31" s="39">
        <f>IF(D31&gt;0,100*E31/D31,0)</f>
        <v>100.47911147434102</v>
      </c>
      <c r="G31" s="40"/>
      <c r="H31" s="124">
        <v>784.1120000000001</v>
      </c>
      <c r="I31" s="125">
        <v>1831.301</v>
      </c>
      <c r="J31" s="125">
        <v>1594.7336446581</v>
      </c>
      <c r="K31" s="41">
        <f>IF(I31&gt;0,100*J31/I31,0)</f>
        <v>87.08200588860598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32067</v>
      </c>
      <c r="D33" s="30">
        <v>38800</v>
      </c>
      <c r="E33" s="30">
        <v>39300</v>
      </c>
      <c r="F33" s="31"/>
      <c r="G33" s="31"/>
      <c r="H33" s="123">
        <v>122.134</v>
      </c>
      <c r="I33" s="123">
        <v>183.3</v>
      </c>
      <c r="J33" s="123">
        <v>185.66363636363636</v>
      </c>
      <c r="K33" s="32"/>
    </row>
    <row r="34" spans="1:11" s="33" customFormat="1" ht="11.25" customHeight="1">
      <c r="A34" s="35" t="s">
        <v>25</v>
      </c>
      <c r="B34" s="29"/>
      <c r="C34" s="30">
        <v>16256</v>
      </c>
      <c r="D34" s="30">
        <v>17749</v>
      </c>
      <c r="E34" s="30">
        <v>17586</v>
      </c>
      <c r="F34" s="31"/>
      <c r="G34" s="31"/>
      <c r="H34" s="123">
        <v>56.61</v>
      </c>
      <c r="I34" s="123">
        <v>86.328</v>
      </c>
      <c r="J34" s="123">
        <v>87.136</v>
      </c>
      <c r="K34" s="32"/>
    </row>
    <row r="35" spans="1:11" s="33" customFormat="1" ht="11.25" customHeight="1">
      <c r="A35" s="35" t="s">
        <v>26</v>
      </c>
      <c r="B35" s="29"/>
      <c r="C35" s="30">
        <v>100650</v>
      </c>
      <c r="D35" s="30">
        <v>105000</v>
      </c>
      <c r="E35" s="30">
        <v>99500</v>
      </c>
      <c r="F35" s="31"/>
      <c r="G35" s="31"/>
      <c r="H35" s="123">
        <v>283.904</v>
      </c>
      <c r="I35" s="123">
        <v>463</v>
      </c>
      <c r="J35" s="123">
        <v>439</v>
      </c>
      <c r="K35" s="32"/>
    </row>
    <row r="36" spans="1:11" s="33" customFormat="1" ht="11.25" customHeight="1">
      <c r="A36" s="35" t="s">
        <v>27</v>
      </c>
      <c r="B36" s="29"/>
      <c r="C36" s="30">
        <v>13369</v>
      </c>
      <c r="D36" s="30">
        <v>14826</v>
      </c>
      <c r="E36" s="30">
        <v>14851</v>
      </c>
      <c r="F36" s="31"/>
      <c r="G36" s="31"/>
      <c r="H36" s="123">
        <v>34.568</v>
      </c>
      <c r="I36" s="123">
        <v>59.304</v>
      </c>
      <c r="J36" s="123">
        <v>49.008</v>
      </c>
      <c r="K36" s="32"/>
    </row>
    <row r="37" spans="1:11" s="42" customFormat="1" ht="11.25" customHeight="1">
      <c r="A37" s="36" t="s">
        <v>28</v>
      </c>
      <c r="B37" s="37"/>
      <c r="C37" s="38">
        <v>162342</v>
      </c>
      <c r="D37" s="38">
        <v>176375</v>
      </c>
      <c r="E37" s="38">
        <v>171237</v>
      </c>
      <c r="F37" s="39">
        <f>IF(D37&gt;0,100*E37/D37,0)</f>
        <v>97.08688873139617</v>
      </c>
      <c r="G37" s="40"/>
      <c r="H37" s="124">
        <v>497.216</v>
      </c>
      <c r="I37" s="125">
        <v>791.932</v>
      </c>
      <c r="J37" s="125">
        <v>760.8076363636364</v>
      </c>
      <c r="K37" s="41">
        <f>IF(I37&gt;0,100*J37/I37,0)</f>
        <v>96.0698186667083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17683</v>
      </c>
      <c r="D39" s="38">
        <v>17869</v>
      </c>
      <c r="E39" s="38">
        <v>17856</v>
      </c>
      <c r="F39" s="39">
        <f>IF(D39&gt;0,100*E39/D39,0)</f>
        <v>99.92724830712407</v>
      </c>
      <c r="G39" s="40"/>
      <c r="H39" s="124">
        <v>46.065</v>
      </c>
      <c r="I39" s="125">
        <v>55.859</v>
      </c>
      <c r="J39" s="125">
        <v>57.73</v>
      </c>
      <c r="K39" s="41">
        <f>IF(I39&gt;0,100*J39/I39,0)</f>
        <v>103.34950500366995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57884</v>
      </c>
      <c r="D41" s="30">
        <v>50499</v>
      </c>
      <c r="E41" s="30">
        <v>55948</v>
      </c>
      <c r="F41" s="31"/>
      <c r="G41" s="31"/>
      <c r="H41" s="123">
        <v>110.207</v>
      </c>
      <c r="I41" s="123">
        <v>133.254</v>
      </c>
      <c r="J41" s="123">
        <v>127.717</v>
      </c>
      <c r="K41" s="32"/>
    </row>
    <row r="42" spans="1:11" s="33" customFormat="1" ht="11.25" customHeight="1">
      <c r="A42" s="35" t="s">
        <v>31</v>
      </c>
      <c r="B42" s="29"/>
      <c r="C42" s="30">
        <v>162894</v>
      </c>
      <c r="D42" s="30">
        <v>157581</v>
      </c>
      <c r="E42" s="30">
        <v>158000</v>
      </c>
      <c r="F42" s="31"/>
      <c r="G42" s="31"/>
      <c r="H42" s="123">
        <v>560.558</v>
      </c>
      <c r="I42" s="123">
        <v>683.762</v>
      </c>
      <c r="J42" s="123">
        <v>607.6</v>
      </c>
      <c r="K42" s="32"/>
    </row>
    <row r="43" spans="1:11" s="33" customFormat="1" ht="11.25" customHeight="1">
      <c r="A43" s="35" t="s">
        <v>32</v>
      </c>
      <c r="B43" s="29"/>
      <c r="C43" s="30">
        <v>21672</v>
      </c>
      <c r="D43" s="30">
        <v>20486</v>
      </c>
      <c r="E43" s="30">
        <v>20200</v>
      </c>
      <c r="F43" s="31"/>
      <c r="G43" s="31"/>
      <c r="H43" s="123">
        <v>68.614</v>
      </c>
      <c r="I43" s="123">
        <v>80.049</v>
      </c>
      <c r="J43" s="123">
        <v>78.7</v>
      </c>
      <c r="K43" s="32"/>
    </row>
    <row r="44" spans="1:11" s="33" customFormat="1" ht="11.25" customHeight="1">
      <c r="A44" s="35" t="s">
        <v>33</v>
      </c>
      <c r="B44" s="29"/>
      <c r="C44" s="30">
        <v>142562</v>
      </c>
      <c r="D44" s="30">
        <v>140908</v>
      </c>
      <c r="E44" s="30">
        <v>135000</v>
      </c>
      <c r="F44" s="31"/>
      <c r="G44" s="31"/>
      <c r="H44" s="123">
        <v>326.766</v>
      </c>
      <c r="I44" s="123">
        <v>566.494</v>
      </c>
      <c r="J44" s="123">
        <v>379.7</v>
      </c>
      <c r="K44" s="32"/>
    </row>
    <row r="45" spans="1:11" s="33" customFormat="1" ht="11.25" customHeight="1">
      <c r="A45" s="35" t="s">
        <v>34</v>
      </c>
      <c r="B45" s="29"/>
      <c r="C45" s="30">
        <v>50265</v>
      </c>
      <c r="D45" s="30">
        <v>45875</v>
      </c>
      <c r="E45" s="30">
        <v>42500</v>
      </c>
      <c r="F45" s="31"/>
      <c r="G45" s="31"/>
      <c r="H45" s="123">
        <v>122.407</v>
      </c>
      <c r="I45" s="123">
        <v>125.9</v>
      </c>
      <c r="J45" s="123">
        <v>113.3</v>
      </c>
      <c r="K45" s="32"/>
    </row>
    <row r="46" spans="1:11" s="33" customFormat="1" ht="11.25" customHeight="1">
      <c r="A46" s="35" t="s">
        <v>35</v>
      </c>
      <c r="B46" s="29"/>
      <c r="C46" s="30">
        <v>88761</v>
      </c>
      <c r="D46" s="30">
        <v>92069</v>
      </c>
      <c r="E46" s="30">
        <v>92000</v>
      </c>
      <c r="F46" s="31"/>
      <c r="G46" s="31"/>
      <c r="H46" s="123">
        <v>200.409</v>
      </c>
      <c r="I46" s="123">
        <v>305.756</v>
      </c>
      <c r="J46" s="123">
        <v>266.8</v>
      </c>
      <c r="K46" s="32"/>
    </row>
    <row r="47" spans="1:11" s="33" customFormat="1" ht="11.25" customHeight="1">
      <c r="A47" s="35" t="s">
        <v>36</v>
      </c>
      <c r="B47" s="29"/>
      <c r="C47" s="30">
        <v>99389</v>
      </c>
      <c r="D47" s="30">
        <v>105158</v>
      </c>
      <c r="E47" s="30">
        <v>104400</v>
      </c>
      <c r="F47" s="31"/>
      <c r="G47" s="31"/>
      <c r="H47" s="123">
        <v>135.311</v>
      </c>
      <c r="I47" s="123">
        <v>425.662</v>
      </c>
      <c r="J47" s="123">
        <v>294.3</v>
      </c>
      <c r="K47" s="32"/>
    </row>
    <row r="48" spans="1:11" s="33" customFormat="1" ht="11.25" customHeight="1">
      <c r="A48" s="35" t="s">
        <v>37</v>
      </c>
      <c r="B48" s="29"/>
      <c r="C48" s="30">
        <v>227821</v>
      </c>
      <c r="D48" s="30">
        <v>228018</v>
      </c>
      <c r="E48" s="30">
        <v>230400</v>
      </c>
      <c r="F48" s="31"/>
      <c r="G48" s="31"/>
      <c r="H48" s="123">
        <v>521.888</v>
      </c>
      <c r="I48" s="123">
        <v>905.351</v>
      </c>
      <c r="J48" s="123">
        <v>582.02</v>
      </c>
      <c r="K48" s="32"/>
    </row>
    <row r="49" spans="1:11" s="33" customFormat="1" ht="11.25" customHeight="1">
      <c r="A49" s="35" t="s">
        <v>38</v>
      </c>
      <c r="B49" s="29"/>
      <c r="C49" s="30">
        <v>71706</v>
      </c>
      <c r="D49" s="30">
        <v>69676</v>
      </c>
      <c r="E49" s="30">
        <v>69600</v>
      </c>
      <c r="F49" s="31"/>
      <c r="G49" s="31"/>
      <c r="H49" s="123">
        <v>186.203</v>
      </c>
      <c r="I49" s="123">
        <v>271.31</v>
      </c>
      <c r="J49" s="123">
        <v>183.15</v>
      </c>
      <c r="K49" s="32"/>
    </row>
    <row r="50" spans="1:11" s="42" customFormat="1" ht="11.25" customHeight="1">
      <c r="A50" s="43" t="s">
        <v>39</v>
      </c>
      <c r="B50" s="37"/>
      <c r="C50" s="38">
        <v>922954</v>
      </c>
      <c r="D50" s="38">
        <v>910270</v>
      </c>
      <c r="E50" s="38">
        <v>908048</v>
      </c>
      <c r="F50" s="39">
        <f>IF(D50&gt;0,100*E50/D50,0)</f>
        <v>99.75589660210707</v>
      </c>
      <c r="G50" s="40"/>
      <c r="H50" s="124">
        <v>2232.363</v>
      </c>
      <c r="I50" s="125">
        <v>3497.538</v>
      </c>
      <c r="J50" s="125">
        <v>2633.287</v>
      </c>
      <c r="K50" s="41">
        <f>IF(I50&gt;0,100*J50/I50,0)</f>
        <v>75.28973237746094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36625</v>
      </c>
      <c r="D52" s="38">
        <v>40870</v>
      </c>
      <c r="E52" s="38">
        <v>40870</v>
      </c>
      <c r="F52" s="39">
        <f>IF(D52&gt;0,100*E52/D52,0)</f>
        <v>100</v>
      </c>
      <c r="G52" s="40"/>
      <c r="H52" s="124">
        <v>98.826</v>
      </c>
      <c r="I52" s="125">
        <v>153</v>
      </c>
      <c r="J52" s="125">
        <v>153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143925</v>
      </c>
      <c r="D54" s="30">
        <v>149000</v>
      </c>
      <c r="E54" s="30">
        <v>149000</v>
      </c>
      <c r="F54" s="31"/>
      <c r="G54" s="31"/>
      <c r="H54" s="123">
        <v>319.323</v>
      </c>
      <c r="I54" s="123">
        <v>514.9</v>
      </c>
      <c r="J54" s="123">
        <v>378.8</v>
      </c>
      <c r="K54" s="32"/>
    </row>
    <row r="55" spans="1:11" s="33" customFormat="1" ht="11.25" customHeight="1">
      <c r="A55" s="35" t="s">
        <v>42</v>
      </c>
      <c r="B55" s="29"/>
      <c r="C55" s="30">
        <v>152000</v>
      </c>
      <c r="D55" s="30">
        <v>158857</v>
      </c>
      <c r="E55" s="30">
        <v>159000</v>
      </c>
      <c r="F55" s="31"/>
      <c r="G55" s="31"/>
      <c r="H55" s="123">
        <v>400</v>
      </c>
      <c r="I55" s="123">
        <v>477</v>
      </c>
      <c r="J55" s="123">
        <v>413.4</v>
      </c>
      <c r="K55" s="32"/>
    </row>
    <row r="56" spans="1:11" s="33" customFormat="1" ht="11.25" customHeight="1">
      <c r="A56" s="35" t="s">
        <v>43</v>
      </c>
      <c r="B56" s="29"/>
      <c r="C56" s="30">
        <v>260000</v>
      </c>
      <c r="D56" s="30">
        <v>282945</v>
      </c>
      <c r="E56" s="30">
        <v>282000</v>
      </c>
      <c r="F56" s="31"/>
      <c r="G56" s="31"/>
      <c r="H56" s="123">
        <v>494</v>
      </c>
      <c r="I56" s="123">
        <v>958.7</v>
      </c>
      <c r="J56" s="123">
        <v>950</v>
      </c>
      <c r="K56" s="32"/>
    </row>
    <row r="57" spans="1:11" s="33" customFormat="1" ht="11.25" customHeight="1">
      <c r="A57" s="35" t="s">
        <v>44</v>
      </c>
      <c r="B57" s="29"/>
      <c r="C57" s="30">
        <v>97754</v>
      </c>
      <c r="D57" s="30">
        <v>100002</v>
      </c>
      <c r="E57" s="30">
        <v>100002</v>
      </c>
      <c r="F57" s="31"/>
      <c r="G57" s="31"/>
      <c r="H57" s="123">
        <v>146.1745</v>
      </c>
      <c r="I57" s="123">
        <v>312.767</v>
      </c>
      <c r="J57" s="123">
        <v>312.767</v>
      </c>
      <c r="K57" s="32"/>
    </row>
    <row r="58" spans="1:11" s="33" customFormat="1" ht="11.25" customHeight="1">
      <c r="A58" s="35" t="s">
        <v>45</v>
      </c>
      <c r="B58" s="29"/>
      <c r="C58" s="30">
        <v>152241</v>
      </c>
      <c r="D58" s="30">
        <v>158726</v>
      </c>
      <c r="E58" s="30">
        <v>151449</v>
      </c>
      <c r="F58" s="31"/>
      <c r="G58" s="31"/>
      <c r="H58" s="123">
        <v>275.226</v>
      </c>
      <c r="I58" s="123">
        <v>498.655</v>
      </c>
      <c r="J58" s="123">
        <v>327.78</v>
      </c>
      <c r="K58" s="32"/>
    </row>
    <row r="59" spans="1:11" s="42" customFormat="1" ht="11.25" customHeight="1">
      <c r="A59" s="36" t="s">
        <v>46</v>
      </c>
      <c r="B59" s="37"/>
      <c r="C59" s="38">
        <v>805920</v>
      </c>
      <c r="D59" s="38">
        <v>849530</v>
      </c>
      <c r="E59" s="38">
        <v>841451</v>
      </c>
      <c r="F59" s="39">
        <f>IF(D59&gt;0,100*E59/D59,0)</f>
        <v>99.04900356667804</v>
      </c>
      <c r="G59" s="40"/>
      <c r="H59" s="124">
        <v>1634.7235</v>
      </c>
      <c r="I59" s="125">
        <v>2762.022</v>
      </c>
      <c r="J59" s="125">
        <v>2382.7470000000003</v>
      </c>
      <c r="K59" s="41">
        <f>IF(I59&gt;0,100*J59/I59,0)</f>
        <v>86.26821220106142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3800</v>
      </c>
      <c r="D61" s="30">
        <v>4000</v>
      </c>
      <c r="E61" s="30">
        <v>3200</v>
      </c>
      <c r="F61" s="31"/>
      <c r="G61" s="31"/>
      <c r="H61" s="123">
        <v>7.9</v>
      </c>
      <c r="I61" s="123">
        <v>9.15</v>
      </c>
      <c r="J61" s="123">
        <v>8</v>
      </c>
      <c r="K61" s="32"/>
    </row>
    <row r="62" spans="1:11" s="33" customFormat="1" ht="11.25" customHeight="1">
      <c r="A62" s="35" t="s">
        <v>48</v>
      </c>
      <c r="B62" s="29"/>
      <c r="C62" s="30">
        <v>2796</v>
      </c>
      <c r="D62" s="30">
        <v>4300</v>
      </c>
      <c r="E62" s="30">
        <v>3950</v>
      </c>
      <c r="F62" s="31"/>
      <c r="G62" s="31"/>
      <c r="H62" s="123">
        <v>3.649</v>
      </c>
      <c r="I62" s="123">
        <v>7.858</v>
      </c>
      <c r="J62" s="123">
        <v>7.2160824742268</v>
      </c>
      <c r="K62" s="32"/>
    </row>
    <row r="63" spans="1:11" s="33" customFormat="1" ht="11.25" customHeight="1">
      <c r="A63" s="35" t="s">
        <v>49</v>
      </c>
      <c r="B63" s="29"/>
      <c r="C63" s="30">
        <v>9613</v>
      </c>
      <c r="D63" s="30">
        <v>10480</v>
      </c>
      <c r="E63" s="30">
        <v>11102</v>
      </c>
      <c r="F63" s="31"/>
      <c r="G63" s="31"/>
      <c r="H63" s="123">
        <v>11.548</v>
      </c>
      <c r="I63" s="123">
        <v>32.1</v>
      </c>
      <c r="J63" s="123">
        <v>36.0078591549296</v>
      </c>
      <c r="K63" s="32"/>
    </row>
    <row r="64" spans="1:11" s="42" customFormat="1" ht="11.25" customHeight="1">
      <c r="A64" s="36" t="s">
        <v>50</v>
      </c>
      <c r="B64" s="37"/>
      <c r="C64" s="38">
        <v>16209</v>
      </c>
      <c r="D64" s="38">
        <v>18780</v>
      </c>
      <c r="E64" s="38">
        <v>18252</v>
      </c>
      <c r="F64" s="39">
        <f>IF(D64&gt;0,100*E64/D64,0)</f>
        <v>97.18849840255591</v>
      </c>
      <c r="G64" s="40"/>
      <c r="H64" s="124">
        <v>23.097</v>
      </c>
      <c r="I64" s="125">
        <v>49.108000000000004</v>
      </c>
      <c r="J64" s="125">
        <v>51.2239416291564</v>
      </c>
      <c r="K64" s="41">
        <f>IF(I64&gt;0,100*J64/I64,0)</f>
        <v>104.30875138298525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27262</v>
      </c>
      <c r="D66" s="38">
        <v>28163</v>
      </c>
      <c r="E66" s="38">
        <v>27379</v>
      </c>
      <c r="F66" s="39">
        <f>IF(D66&gt;0,100*E66/D66,0)</f>
        <v>97.2162056599084</v>
      </c>
      <c r="G66" s="40"/>
      <c r="H66" s="124">
        <v>31.335</v>
      </c>
      <c r="I66" s="125">
        <v>36.309</v>
      </c>
      <c r="J66" s="125">
        <v>36.309</v>
      </c>
      <c r="K66" s="41">
        <f>IF(I66&gt;0,100*J66/I66,0)</f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44400</v>
      </c>
      <c r="D68" s="30">
        <v>46500</v>
      </c>
      <c r="E68" s="30">
        <v>47500</v>
      </c>
      <c r="F68" s="31"/>
      <c r="G68" s="31"/>
      <c r="H68" s="123">
        <v>53.5</v>
      </c>
      <c r="I68" s="123">
        <v>76.5</v>
      </c>
      <c r="J68" s="123">
        <v>78.0879120879121</v>
      </c>
      <c r="K68" s="32"/>
    </row>
    <row r="69" spans="1:11" s="33" customFormat="1" ht="11.25" customHeight="1">
      <c r="A69" s="35" t="s">
        <v>53</v>
      </c>
      <c r="B69" s="29"/>
      <c r="C69" s="30">
        <v>760</v>
      </c>
      <c r="D69" s="30">
        <v>800</v>
      </c>
      <c r="E69" s="30">
        <v>1000</v>
      </c>
      <c r="F69" s="31"/>
      <c r="G69" s="31"/>
      <c r="H69" s="123">
        <v>0.7</v>
      </c>
      <c r="I69" s="123">
        <v>1.24</v>
      </c>
      <c r="J69" s="123">
        <v>1.5466666666666666</v>
      </c>
      <c r="K69" s="32"/>
    </row>
    <row r="70" spans="1:11" s="42" customFormat="1" ht="11.25" customHeight="1">
      <c r="A70" s="36" t="s">
        <v>54</v>
      </c>
      <c r="B70" s="37"/>
      <c r="C70" s="38">
        <v>45160</v>
      </c>
      <c r="D70" s="38">
        <v>47300</v>
      </c>
      <c r="E70" s="38">
        <v>48500</v>
      </c>
      <c r="F70" s="39">
        <f>IF(D70&gt;0,100*E70/D70,0)</f>
        <v>102.53699788583509</v>
      </c>
      <c r="G70" s="40"/>
      <c r="H70" s="124">
        <v>54.2</v>
      </c>
      <c r="I70" s="125">
        <v>77.74</v>
      </c>
      <c r="J70" s="125">
        <v>79.63457875457877</v>
      </c>
      <c r="K70" s="41">
        <f>IF(I70&gt;0,100*J70/I70,0)</f>
        <v>102.43707069022224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9410</v>
      </c>
      <c r="D72" s="30">
        <v>10584</v>
      </c>
      <c r="E72" s="30">
        <v>10684</v>
      </c>
      <c r="F72" s="31"/>
      <c r="G72" s="31"/>
      <c r="H72" s="123">
        <v>7.186</v>
      </c>
      <c r="I72" s="123">
        <v>20.678</v>
      </c>
      <c r="J72" s="123">
        <v>20.678</v>
      </c>
      <c r="K72" s="32"/>
    </row>
    <row r="73" spans="1:11" s="33" customFormat="1" ht="11.25" customHeight="1">
      <c r="A73" s="35" t="s">
        <v>56</v>
      </c>
      <c r="B73" s="29"/>
      <c r="C73" s="30">
        <v>6650</v>
      </c>
      <c r="D73" s="30">
        <v>7000</v>
      </c>
      <c r="E73" s="30">
        <v>6900</v>
      </c>
      <c r="F73" s="31"/>
      <c r="G73" s="31"/>
      <c r="H73" s="123">
        <v>17.25</v>
      </c>
      <c r="I73" s="123">
        <v>16.72</v>
      </c>
      <c r="J73" s="123">
        <v>16.55</v>
      </c>
      <c r="K73" s="32"/>
    </row>
    <row r="74" spans="1:11" s="33" customFormat="1" ht="11.25" customHeight="1">
      <c r="A74" s="35" t="s">
        <v>57</v>
      </c>
      <c r="B74" s="29"/>
      <c r="C74" s="30">
        <v>7825</v>
      </c>
      <c r="D74" s="30">
        <v>7439</v>
      </c>
      <c r="E74" s="30">
        <v>7440</v>
      </c>
      <c r="F74" s="31"/>
      <c r="G74" s="31"/>
      <c r="H74" s="123">
        <v>3.676</v>
      </c>
      <c r="I74" s="123">
        <v>10.192</v>
      </c>
      <c r="J74" s="123">
        <v>12.982</v>
      </c>
      <c r="K74" s="32"/>
    </row>
    <row r="75" spans="1:11" s="33" customFormat="1" ht="11.25" customHeight="1">
      <c r="A75" s="35" t="s">
        <v>58</v>
      </c>
      <c r="B75" s="29"/>
      <c r="C75" s="30">
        <v>50550</v>
      </c>
      <c r="D75" s="30">
        <v>54725</v>
      </c>
      <c r="E75" s="30">
        <v>54876</v>
      </c>
      <c r="F75" s="31"/>
      <c r="G75" s="31"/>
      <c r="H75" s="123">
        <v>75.825</v>
      </c>
      <c r="I75" s="123">
        <v>136.814</v>
      </c>
      <c r="J75" s="123">
        <v>129.245</v>
      </c>
      <c r="K75" s="32"/>
    </row>
    <row r="76" spans="1:11" s="33" customFormat="1" ht="11.25" customHeight="1">
      <c r="A76" s="35" t="s">
        <v>59</v>
      </c>
      <c r="B76" s="29"/>
      <c r="C76" s="30">
        <v>750</v>
      </c>
      <c r="D76" s="30">
        <v>1272</v>
      </c>
      <c r="E76" s="30">
        <v>1100</v>
      </c>
      <c r="F76" s="31"/>
      <c r="G76" s="31"/>
      <c r="H76" s="123">
        <v>0.383</v>
      </c>
      <c r="I76" s="123">
        <v>5.788</v>
      </c>
      <c r="J76" s="123">
        <v>2.55</v>
      </c>
      <c r="K76" s="32"/>
    </row>
    <row r="77" spans="1:11" s="33" customFormat="1" ht="11.25" customHeight="1">
      <c r="A77" s="35" t="s">
        <v>60</v>
      </c>
      <c r="B77" s="29"/>
      <c r="C77" s="30">
        <v>7451.06</v>
      </c>
      <c r="D77" s="30">
        <v>8546</v>
      </c>
      <c r="E77" s="30">
        <v>8840</v>
      </c>
      <c r="F77" s="31"/>
      <c r="G77" s="31"/>
      <c r="H77" s="123">
        <v>6.755</v>
      </c>
      <c r="I77" s="123">
        <v>19.285</v>
      </c>
      <c r="J77" s="123">
        <v>19.9</v>
      </c>
      <c r="K77" s="32"/>
    </row>
    <row r="78" spans="1:11" s="33" customFormat="1" ht="11.25" customHeight="1">
      <c r="A78" s="35" t="s">
        <v>61</v>
      </c>
      <c r="B78" s="29"/>
      <c r="C78" s="30">
        <v>11180</v>
      </c>
      <c r="D78" s="30">
        <v>12085</v>
      </c>
      <c r="E78" s="30">
        <v>12085</v>
      </c>
      <c r="F78" s="31"/>
      <c r="G78" s="31"/>
      <c r="H78" s="123">
        <v>21.637</v>
      </c>
      <c r="I78" s="123">
        <v>28.078</v>
      </c>
      <c r="J78" s="123">
        <v>30.72</v>
      </c>
      <c r="K78" s="32"/>
    </row>
    <row r="79" spans="1:11" s="33" customFormat="1" ht="11.25" customHeight="1">
      <c r="A79" s="35" t="s">
        <v>62</v>
      </c>
      <c r="B79" s="29"/>
      <c r="C79" s="30">
        <v>9175</v>
      </c>
      <c r="D79" s="30">
        <v>12725</v>
      </c>
      <c r="E79" s="30">
        <v>12850</v>
      </c>
      <c r="F79" s="31"/>
      <c r="G79" s="31"/>
      <c r="H79" s="123">
        <v>11.664</v>
      </c>
      <c r="I79" s="123">
        <v>33.584</v>
      </c>
      <c r="J79" s="123">
        <v>35.851</v>
      </c>
      <c r="K79" s="32"/>
    </row>
    <row r="80" spans="1:11" s="42" customFormat="1" ht="11.25" customHeight="1">
      <c r="A80" s="43" t="s">
        <v>63</v>
      </c>
      <c r="B80" s="37"/>
      <c r="C80" s="38">
        <v>102991.06</v>
      </c>
      <c r="D80" s="38">
        <v>114376</v>
      </c>
      <c r="E80" s="38">
        <v>114775</v>
      </c>
      <c r="F80" s="39">
        <f>IF(D80&gt;0,100*E80/D80,0)</f>
        <v>100.34884940896691</v>
      </c>
      <c r="G80" s="40"/>
      <c r="H80" s="124">
        <v>144.37599999999998</v>
      </c>
      <c r="I80" s="125">
        <v>271.139</v>
      </c>
      <c r="J80" s="125">
        <v>268.476</v>
      </c>
      <c r="K80" s="41">
        <f>IF(I80&gt;0,100*J80/I80,0)</f>
        <v>99.01784693459811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>
        <v>80</v>
      </c>
      <c r="D83" s="30">
        <v>90</v>
      </c>
      <c r="E83" s="30">
        <v>90</v>
      </c>
      <c r="F83" s="31"/>
      <c r="G83" s="31"/>
      <c r="H83" s="123">
        <v>0.032</v>
      </c>
      <c r="I83" s="123">
        <v>0.09</v>
      </c>
      <c r="J83" s="123">
        <v>0.09</v>
      </c>
      <c r="K83" s="32"/>
    </row>
    <row r="84" spans="1:11" s="42" customFormat="1" ht="11.25" customHeight="1">
      <c r="A84" s="36" t="s">
        <v>66</v>
      </c>
      <c r="B84" s="37"/>
      <c r="C84" s="38">
        <v>80</v>
      </c>
      <c r="D84" s="38">
        <v>90</v>
      </c>
      <c r="E84" s="38">
        <v>90</v>
      </c>
      <c r="F84" s="39">
        <f>IF(D84&gt;0,100*E84/D84,0)</f>
        <v>100</v>
      </c>
      <c r="G84" s="40"/>
      <c r="H84" s="124">
        <v>0.032</v>
      </c>
      <c r="I84" s="125">
        <v>0.09</v>
      </c>
      <c r="J84" s="125">
        <v>0.09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35" t="s">
        <v>67</v>
      </c>
      <c r="B86" s="29"/>
      <c r="C86" s="30">
        <v>2676239.469593941</v>
      </c>
      <c r="D86" s="30">
        <v>2768884</v>
      </c>
      <c r="E86" s="30">
        <v>2756037.871412608</v>
      </c>
      <c r="F86" s="31">
        <f>IF(D86&gt;0,100*E86/D86,0)</f>
        <v>99.5360539268748</v>
      </c>
      <c r="G86" s="31"/>
      <c r="H86" s="123">
        <v>5976.196782804123</v>
      </c>
      <c r="I86" s="123">
        <v>10060.484045999998</v>
      </c>
      <c r="J86" s="123">
        <v>8537.12063885203</v>
      </c>
      <c r="K86" s="32">
        <f>IF(I86&gt;0,100*J86/I86,0)</f>
        <v>84.85795116633926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3"/>
      <c r="I87" s="123"/>
      <c r="J87" s="123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26"/>
      <c r="I88" s="127"/>
      <c r="J88" s="127"/>
      <c r="K88" s="50"/>
    </row>
    <row r="89" spans="1:11" s="42" customFormat="1" ht="11.25" customHeight="1">
      <c r="A89" s="51" t="s">
        <v>68</v>
      </c>
      <c r="B89" s="52"/>
      <c r="C89" s="53">
        <v>2676239.469593941</v>
      </c>
      <c r="D89" s="53">
        <v>2768884</v>
      </c>
      <c r="E89" s="53">
        <v>2756037.871412608</v>
      </c>
      <c r="F89" s="54">
        <f>IF(D89&gt;0,100*E89/D89,0)</f>
        <v>99.5360539268748</v>
      </c>
      <c r="G89" s="40"/>
      <c r="H89" s="128">
        <v>5976.196782804123</v>
      </c>
      <c r="I89" s="129">
        <v>10060.484045999998</v>
      </c>
      <c r="J89" s="129">
        <v>8537.12063885203</v>
      </c>
      <c r="K89" s="54">
        <f>IF(I89&gt;0,100*J89/I89,0)</f>
        <v>84.85795116633926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2014-04-10T14:10:48Z</cp:lastPrinted>
  <dcterms:created xsi:type="dcterms:W3CDTF">2014-04-07T12:33:40Z</dcterms:created>
  <dcterms:modified xsi:type="dcterms:W3CDTF">2014-07-14T08:44:29Z</dcterms:modified>
  <cp:category/>
  <cp:version/>
  <cp:contentType/>
  <cp:contentStatus/>
</cp:coreProperties>
</file>