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NUARIO\ANUARIO 2017\ENTREGA\CAPITULOS_TOTALES\"/>
    </mc:Choice>
  </mc:AlternateContent>
  <bookViews>
    <workbookView xWindow="12510" yWindow="60" windowWidth="12720" windowHeight="12090" tabRatio="702"/>
  </bookViews>
  <sheets>
    <sheet name="10.1.1.1" sheetId="1" r:id="rId1"/>
    <sheet name="10.1.1.2" sheetId="2" r:id="rId2"/>
    <sheet name="10.1.1.3" sheetId="3" r:id="rId3"/>
    <sheet name="10.1.1.4" sheetId="4" r:id="rId4"/>
    <sheet name="10.1.1.5" sheetId="5" r:id="rId5"/>
    <sheet name="10.1.2.1" sheetId="12" r:id="rId6"/>
    <sheet name="10.1.2.2" sheetId="7" r:id="rId7"/>
    <sheet name="10.2.1" sheetId="8" r:id="rId8"/>
  </sheets>
  <definedNames>
    <definedName name="_xlnm.Print_Area" localSheetId="0">'10.1.1.1'!$A$1:$K$96</definedName>
    <definedName name="_xlnm.Print_Area" localSheetId="1">'10.1.1.2'!$A$1:$C$84</definedName>
    <definedName name="_xlnm.Print_Area" localSheetId="2">'10.1.1.3'!$A$1:$E$39</definedName>
    <definedName name="_xlnm.Print_Area" localSheetId="3">'10.1.1.4'!$A$1:$H$30</definedName>
    <definedName name="_xlnm.Print_Area" localSheetId="4">'10.1.1.5'!$A$1:$G$39</definedName>
    <definedName name="_xlnm.Print_Area" localSheetId="5">'10.1.2.1'!$A$1:$L$82</definedName>
    <definedName name="_xlnm.Print_Area" localSheetId="6">'10.1.2.2'!$A$1:$D$113</definedName>
    <definedName name="_xlnm.Print_Area" localSheetId="7">'10.2.1'!$A$1:$K$50</definedName>
  </definedNames>
  <calcPr calcId="152511"/>
</workbook>
</file>

<file path=xl/calcChain.xml><?xml version="1.0" encoding="utf-8"?>
<calcChain xmlns="http://schemas.openxmlformats.org/spreadsheetml/2006/main">
  <c r="C49" i="7" l="1"/>
  <c r="B49" i="7"/>
  <c r="C39" i="7"/>
  <c r="B39" i="7"/>
  <c r="C23" i="7"/>
  <c r="B23" i="7"/>
  <c r="I22" i="12"/>
  <c r="G22" i="12"/>
  <c r="F22" i="12"/>
  <c r="J22" i="12" s="1"/>
  <c r="E22" i="12"/>
  <c r="D22" i="12"/>
  <c r="H22" i="12" s="1"/>
  <c r="B22" i="12"/>
  <c r="H20" i="12"/>
  <c r="J20" i="12" s="1"/>
  <c r="K20" i="12" s="1"/>
  <c r="J19" i="12"/>
  <c r="K19" i="12" s="1"/>
  <c r="H19" i="12"/>
  <c r="H18" i="12"/>
  <c r="J18" i="12" s="1"/>
  <c r="K18" i="12" s="1"/>
  <c r="H17" i="12"/>
  <c r="J17" i="12" s="1"/>
  <c r="K17" i="12" s="1"/>
  <c r="H16" i="12"/>
  <c r="J16" i="12" s="1"/>
  <c r="K16" i="12" s="1"/>
  <c r="J15" i="12"/>
  <c r="K15" i="12" s="1"/>
  <c r="H15" i="12"/>
  <c r="H14" i="12"/>
  <c r="J14" i="12" s="1"/>
  <c r="K14" i="12" s="1"/>
  <c r="H13" i="12"/>
  <c r="J13" i="12" s="1"/>
  <c r="K13" i="12" s="1"/>
  <c r="H12" i="12"/>
  <c r="J12" i="12" s="1"/>
  <c r="K12" i="12" s="1"/>
  <c r="J11" i="12"/>
  <c r="K11" i="12" s="1"/>
  <c r="H11" i="12"/>
  <c r="H10" i="12"/>
  <c r="J10" i="12" s="1"/>
  <c r="K10" i="12" s="1"/>
  <c r="H9" i="12"/>
  <c r="J9" i="12" s="1"/>
  <c r="K9" i="12" s="1"/>
  <c r="D28" i="4"/>
  <c r="C28" i="4"/>
  <c r="B53" i="2"/>
  <c r="B49" i="2"/>
  <c r="B39" i="2"/>
  <c r="B23" i="2"/>
  <c r="B55" i="2" s="1"/>
  <c r="G38" i="1"/>
  <c r="I38" i="1" s="1"/>
  <c r="J38" i="1" s="1"/>
  <c r="G37" i="1"/>
  <c r="I37" i="1" s="1"/>
  <c r="J37" i="1" s="1"/>
  <c r="I36" i="1"/>
  <c r="J36" i="1" s="1"/>
  <c r="G36" i="1"/>
  <c r="G35" i="1"/>
  <c r="I35" i="1" s="1"/>
  <c r="J35" i="1" s="1"/>
  <c r="G34" i="1"/>
  <c r="I34" i="1" s="1"/>
  <c r="J34" i="1" s="1"/>
  <c r="G33" i="1"/>
  <c r="I33" i="1" s="1"/>
  <c r="J33" i="1" s="1"/>
  <c r="I32" i="1"/>
  <c r="C57" i="7" l="1"/>
</calcChain>
</file>

<file path=xl/sharedStrings.xml><?xml version="1.0" encoding="utf-8"?>
<sst xmlns="http://schemas.openxmlformats.org/spreadsheetml/2006/main" count="291" uniqueCount="205">
  <si>
    <t>Año</t>
  </si>
  <si>
    <t>Entradas</t>
  </si>
  <si>
    <t>Salidas</t>
  </si>
  <si>
    <t>Resueltos</t>
  </si>
  <si>
    <t xml:space="preserve">Resoluciones </t>
  </si>
  <si>
    <t>Archivados</t>
  </si>
  <si>
    <t>No resueltos</t>
  </si>
  <si>
    <t xml:space="preserve">No </t>
  </si>
  <si>
    <t>Total</t>
  </si>
  <si>
    <t xml:space="preserve">– </t>
  </si>
  <si>
    <t>IMPACTO AMBIENTAL</t>
  </si>
  <si>
    <t>Tipo de Proyecto por Sector</t>
  </si>
  <si>
    <t>Número Total de proyectos</t>
  </si>
  <si>
    <t>Total sector Agricultura</t>
  </si>
  <si>
    <t>Extracciones de agua: Pozos, ríos</t>
  </si>
  <si>
    <t>Balsas, depósitos de agua</t>
  </si>
  <si>
    <t>Conectores, colectores y tuberías</t>
  </si>
  <si>
    <t>Actuaciones en costas</t>
  </si>
  <si>
    <t>Depuradora</t>
  </si>
  <si>
    <t>Desaladora</t>
  </si>
  <si>
    <t>Estación automática en cauces</t>
  </si>
  <si>
    <t>Encauzamiento</t>
  </si>
  <si>
    <t>Gran Presa</t>
  </si>
  <si>
    <t>Restauración ecológica de ríos</t>
  </si>
  <si>
    <t>Restauración hidrológica forestal</t>
  </si>
  <si>
    <t>Trasvase</t>
  </si>
  <si>
    <t>Energía Maremotriz</t>
  </si>
  <si>
    <t>Central térmica</t>
  </si>
  <si>
    <t>Parques eólicos</t>
  </si>
  <si>
    <t>Gaseoductos</t>
  </si>
  <si>
    <t>Aprovechamientos hidroeléctricos</t>
  </si>
  <si>
    <t>Industria química</t>
  </si>
  <si>
    <t>Líneas eléctricas</t>
  </si>
  <si>
    <t>Minería</t>
  </si>
  <si>
    <t>Actividades radioactivas</t>
  </si>
  <si>
    <t>Residuos</t>
  </si>
  <si>
    <t>Subestación eléctrica de transformación</t>
  </si>
  <si>
    <t>Total sector Industria y Energía</t>
  </si>
  <si>
    <t>Aeropuerto y helipuertos</t>
  </si>
  <si>
    <t>Autopista</t>
  </si>
  <si>
    <t>Autovía</t>
  </si>
  <si>
    <t>Carreteras</t>
  </si>
  <si>
    <t>Ferrocarril</t>
  </si>
  <si>
    <t>Puertos</t>
  </si>
  <si>
    <t>Proyectos de urbanización</t>
  </si>
  <si>
    <t>Variante</t>
  </si>
  <si>
    <t>Otros</t>
  </si>
  <si>
    <t>Total sector Infraestructura-Transportes</t>
  </si>
  <si>
    <t xml:space="preserve">Otros </t>
  </si>
  <si>
    <t>Proyectos Transfronterizos</t>
  </si>
  <si>
    <t>Total otros</t>
  </si>
  <si>
    <t>TOTAL</t>
  </si>
  <si>
    <t>Tipo de procedimiento</t>
  </si>
  <si>
    <t>Anexo I</t>
  </si>
  <si>
    <t>Anexo II</t>
  </si>
  <si>
    <t>No procedimiento</t>
  </si>
  <si>
    <t>En tramitación</t>
  </si>
  <si>
    <t>Proyectos</t>
  </si>
  <si>
    <t>Sectores</t>
  </si>
  <si>
    <t>Agricultura</t>
  </si>
  <si>
    <t>Aguas</t>
  </si>
  <si>
    <t>Industria y energía</t>
  </si>
  <si>
    <t>Infraestructuras-Transportes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</si>
  <si>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</si>
  <si>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</si>
  <si>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</si>
  <si>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</si>
  <si>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</si>
  <si>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</si>
  <si>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</si>
  <si>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</si>
  <si>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</si>
  <si>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</si>
  <si>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</si>
  <si>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</si>
  <si>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Tipo de Proyecto</t>
  </si>
  <si>
    <t>en tramitación</t>
  </si>
  <si>
    <t>Sin asignar</t>
  </si>
  <si>
    <t>Tipo de plan</t>
  </si>
  <si>
    <t>Estado de tramitación</t>
  </si>
  <si>
    <t>Consultas</t>
  </si>
  <si>
    <t>doc. Ref.</t>
  </si>
  <si>
    <t>Inf.</t>
  </si>
  <si>
    <t>Sostenibilidad</t>
  </si>
  <si>
    <t>Resuelto</t>
  </si>
  <si>
    <t>Fin memoria ambient.</t>
  </si>
  <si>
    <t>No aplicable EAE</t>
  </si>
  <si>
    <t xml:space="preserve">TOTAL </t>
  </si>
  <si>
    <t>Total Salidas</t>
  </si>
  <si>
    <t>Total sector Aguas</t>
  </si>
  <si>
    <t>Transformaciones en Regadío</t>
  </si>
  <si>
    <t>Comunidad Autónoma</t>
  </si>
  <si>
    <t>Entrada</t>
  </si>
  <si>
    <t>ESPAÑA</t>
  </si>
  <si>
    <t>Ceuta</t>
  </si>
  <si>
    <t>Melilla</t>
  </si>
  <si>
    <t>Andalucía</t>
  </si>
  <si>
    <t>Aragón</t>
  </si>
  <si>
    <t>Asturias, Principado</t>
  </si>
  <si>
    <t>Balears, Illes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</si>
  <si>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</si>
  <si>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</si>
  <si>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</si>
  <si>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</si>
  <si>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</si>
  <si>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</si>
  <si>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</si>
  <si>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</si>
  <si>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</si>
  <si>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</si>
  <si>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</t>
  </si>
  <si>
    <t>País Vasco</t>
  </si>
  <si>
    <t>Rioja, La</t>
  </si>
  <si>
    <t>ACTUACIONES EN COSTA</t>
  </si>
  <si>
    <t>BALSAS, DEPÓSITOS DE</t>
  </si>
  <si>
    <t>CONECTORES, COLECTOR</t>
  </si>
  <si>
    <t>DEPURADORA</t>
  </si>
  <si>
    <t>DESALADORA</t>
  </si>
  <si>
    <t>ENCAUZAMIENTO</t>
  </si>
  <si>
    <t>ESTACIÓN AUTOMÁTICA</t>
  </si>
  <si>
    <t>EXTRACCIONES DE AGUA</t>
  </si>
  <si>
    <t>GRAN PRESA</t>
  </si>
  <si>
    <t>TRASVASE</t>
  </si>
  <si>
    <t>ACTIVIDADES RADIOACT</t>
  </si>
  <si>
    <t>APROVECHAMIENTOS HID</t>
  </si>
  <si>
    <t>CENTRAL TÉRMICA</t>
  </si>
  <si>
    <t>ENERGÍA MAREOMOTRIZ</t>
  </si>
  <si>
    <t>GASEODUCTOS</t>
  </si>
  <si>
    <t>INDUSTRIA QUÍMICA</t>
  </si>
  <si>
    <t>LÍNEAS ELÉCTRICAS</t>
  </si>
  <si>
    <t>MINERÍA</t>
  </si>
  <si>
    <t>PARQUES EÓLICOS</t>
  </si>
  <si>
    <t>RESIDUOS</t>
  </si>
  <si>
    <t>SUBESTACIÓN ELÉCTRIC</t>
  </si>
  <si>
    <t>AEROPUERTO Y HELIPUE</t>
  </si>
  <si>
    <t>AUTOPISTA</t>
  </si>
  <si>
    <t>AUTOVÍA</t>
  </si>
  <si>
    <t>CARRETERAS</t>
  </si>
  <si>
    <t>FERROCARRIL</t>
  </si>
  <si>
    <t>PROYECTOS DE URBANIZ</t>
  </si>
  <si>
    <t>PUERTOS</t>
  </si>
  <si>
    <t>VARIANTE</t>
  </si>
  <si>
    <t>AEROPUERTOS</t>
  </si>
  <si>
    <t>AGRICULTURA Y PESCA</t>
  </si>
  <si>
    <t>AGUAS</t>
  </si>
  <si>
    <t>COSTAS</t>
  </si>
  <si>
    <t>ECONOMÍA Y HACIENDA</t>
  </si>
  <si>
    <t>ENERGÍA</t>
  </si>
  <si>
    <t>FERROCARRILES</t>
  </si>
  <si>
    <t>INFRAESTRUCTURAS</t>
  </si>
  <si>
    <t>Elaboracion</t>
  </si>
  <si>
    <t>Memoria Amb.</t>
  </si>
  <si>
    <t>Selección</t>
  </si>
  <si>
    <t>Previa</t>
  </si>
  <si>
    <t>TRANS. MAR. Y PUERTOS</t>
  </si>
  <si>
    <t>general</t>
  </si>
  <si>
    <t>RESTAURACIÓN ECOLÓGICA</t>
  </si>
  <si>
    <t>RESTAURACIÓN HIDROLÓGICA</t>
  </si>
  <si>
    <t>Archivado</t>
  </si>
  <si>
    <t>Ceoductos</t>
  </si>
  <si>
    <t>Fotovoltaicos</t>
  </si>
  <si>
    <t xml:space="preserve">Exploracion y Explotacion de hidrocarburos </t>
  </si>
  <si>
    <t>CEODUCTOS</t>
  </si>
  <si>
    <t>FOTOVOLTAICOS</t>
  </si>
  <si>
    <t>EXPLORACIÓN Y EXPLOTACIÓN HIDROCARBUROS</t>
  </si>
  <si>
    <t>Resueltos(*)</t>
  </si>
  <si>
    <t>(*) El archivo es el resultado de un procedimiento de caducidad, desistimiento, causas sobrevenidas, etc.</t>
  </si>
  <si>
    <t>(*) El archivo es el resultado de un procedimiento  de caducidad, desistimiento, causa sobrevenida, etc.</t>
  </si>
  <si>
    <t>PATRIMONIO NATURAL</t>
  </si>
  <si>
    <t>Fase potestativa Anexo I (FP)</t>
  </si>
  <si>
    <t>Declaración de Impacto Ambiental (D)</t>
  </si>
  <si>
    <t>Resoluciones  Anexo II (S)</t>
  </si>
  <si>
    <t>No Procedimiento (NP)</t>
  </si>
  <si>
    <t xml:space="preserve"> Distribución por tipo de procedimiento</t>
  </si>
  <si>
    <t>Resueltos*</t>
  </si>
  <si>
    <t>795 (**)</t>
  </si>
  <si>
    <t>(**) Incluye los proyectos aún sin  asignar tipo de sector</t>
  </si>
  <si>
    <t>*Incluye los expedientes archivados y los resueltos en la Fase Potestativa de Anexo I</t>
  </si>
  <si>
    <t>evaluados (*)</t>
  </si>
  <si>
    <t>Resoluciones Anexo I (D)</t>
  </si>
  <si>
    <t>Fase Potestativa Anexo I (FP)</t>
  </si>
  <si>
    <t>Anexo II- Proyectos (S)</t>
  </si>
  <si>
    <t>procedimiento (NP)</t>
  </si>
  <si>
    <t>Archivados  (A) (*)</t>
  </si>
  <si>
    <t>10.1.2.2. EVALUACIÓN AMBIENTAL DE PROYECTOS</t>
  </si>
  <si>
    <t xml:space="preserve">    Resueltos:  D+FP+S+NP</t>
  </si>
  <si>
    <t xml:space="preserve">    Total Salidas: Resueltos + Archivados</t>
  </si>
  <si>
    <t xml:space="preserve"> En tramitación: Entrada - Salida</t>
  </si>
  <si>
    <t>Total Resueltos</t>
  </si>
  <si>
    <t>10.1.1.2. EVALUACIÓN AMBIENTAL DE PROYECTOS</t>
  </si>
  <si>
    <t>10.1.1.4. EVALUACIÓN AMBIENTAL DE PROYECTOS</t>
  </si>
  <si>
    <t>10.1.1.5. EVALUACIÓN AMBIENTAL DE PROYECTOS</t>
  </si>
  <si>
    <t>SIN ASIGNAR SECTOR</t>
  </si>
  <si>
    <t>10.1.1.1. EVALUACIÓN AMBIENTAL DE PROYECTOS: Serie histórica del periodo 1988-2017</t>
  </si>
  <si>
    <t>Distribución por tipos de proyectos del periodo 1988-2017</t>
  </si>
  <si>
    <t>* 61 proyectos sin asignar tipo</t>
  </si>
  <si>
    <t>10.1.1.3. EVALUACIÓN AMBIENTAL DE PROYECTOS: Serie histórica del periodo 1988-2017</t>
  </si>
  <si>
    <t>* Resueltos Anexo I =DIAs (1.797)+FASE POTESTATIVA (62)   NO SE INCLUYEN LOS ARCHIVADOS</t>
  </si>
  <si>
    <t>Distribución por Comunidades Autónomas del periodo 1988-2017</t>
  </si>
  <si>
    <t>**Hay que tener en cuenta que determinados proyectos pueden comprender mas de una Comunidad Autonoma</t>
  </si>
  <si>
    <t>Distribución por sectores del periodo 1988-2017</t>
  </si>
  <si>
    <t>10.1.2.1. EVALUACIÓN AMBIENTAL DE PROYECTOS: Año 2017</t>
  </si>
  <si>
    <t>Distribución por tipo de proyecto y Sector año 2017</t>
  </si>
  <si>
    <t>*PROYECTOS EVALUADOS= D+S</t>
  </si>
  <si>
    <t>10.2.1  EVALUACIÓN DE PLANES Y PROGRAMAS: Expedientes por sectores y estados de tramitación iniciados hasta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</si>
</sst>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#,##0;@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Helv"/>
    </font>
    <font>
      <sz val="8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theme="3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 style="thin">
        <color rgb="FF008000"/>
      </right>
      <top/>
      <bottom/>
      <diagonal/>
    </border>
    <border>
      <left style="thin">
        <color rgb="FF008000"/>
      </left>
      <right style="thin">
        <color rgb="FF008000"/>
      </right>
      <top/>
      <bottom/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/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/>
      <top style="thin">
        <color rgb="FF008000"/>
      </top>
      <bottom/>
      <diagonal/>
    </border>
    <border>
      <left style="thin">
        <color rgb="FF008000"/>
      </left>
      <right style="thin">
        <color rgb="FF008000"/>
      </right>
      <top/>
      <bottom style="medium">
        <color rgb="FF008000"/>
      </bottom>
      <diagonal/>
    </border>
    <border>
      <left style="thin">
        <color rgb="FF008000"/>
      </left>
      <right/>
      <top/>
      <bottom style="medium">
        <color rgb="FF008000"/>
      </bottom>
      <diagonal/>
    </border>
    <border>
      <left/>
      <right style="thin">
        <color rgb="FF008000"/>
      </right>
      <top style="thin">
        <color rgb="FF008000"/>
      </top>
      <bottom/>
      <diagonal/>
    </border>
    <border>
      <left/>
      <right style="thin">
        <color rgb="FF008000"/>
      </right>
      <top/>
      <bottom style="medium">
        <color rgb="FF008000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64"/>
      </bottom>
      <diagonal/>
    </border>
    <border>
      <left/>
      <right style="thin">
        <color indexed="64"/>
      </right>
      <top style="medium">
        <color indexed="17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17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7"/>
      </left>
      <right style="thin">
        <color indexed="17"/>
      </right>
      <top/>
      <bottom style="thin">
        <color rgb="FF008000"/>
      </bottom>
      <diagonal/>
    </border>
    <border>
      <left/>
      <right style="thin">
        <color indexed="17"/>
      </right>
      <top style="thin">
        <color rgb="FF008000"/>
      </top>
      <bottom/>
      <diagonal/>
    </border>
    <border>
      <left/>
      <right style="thin">
        <color indexed="17"/>
      </right>
      <top/>
      <bottom style="thin">
        <color rgb="FF008000"/>
      </bottom>
      <diagonal/>
    </border>
    <border>
      <left/>
      <right/>
      <top/>
      <bottom style="medium">
        <color rgb="FF008000"/>
      </bottom>
      <diagonal/>
    </border>
  </borders>
  <cellStyleXfs count="3">
    <xf numFmtId="0" fontId="0" fillId="2" borderId="0"/>
    <xf numFmtId="37" fontId="7" fillId="0" borderId="0"/>
    <xf numFmtId="0" fontId="1" fillId="0" borderId="0"/>
  </cellStyleXfs>
  <cellXfs count="204">
    <xf numFmtId="0" fontId="0" fillId="2" borderId="0" xfId="0"/>
    <xf numFmtId="0" fontId="0" fillId="2" borderId="0" xfId="0" applyBorder="1"/>
    <xf numFmtId="0" fontId="6" fillId="2" borderId="0" xfId="0" applyFont="1"/>
    <xf numFmtId="0" fontId="4" fillId="2" borderId="0" xfId="0" applyFont="1" applyFill="1" applyAlignment="1"/>
    <xf numFmtId="0" fontId="5" fillId="2" borderId="0" xfId="0" applyFont="1" applyFill="1" applyAlignment="1">
      <alignment vertical="center" wrapText="1"/>
    </xf>
    <xf numFmtId="0" fontId="6" fillId="2" borderId="0" xfId="0" applyFont="1" applyAlignment="1">
      <alignment vertical="top"/>
    </xf>
    <xf numFmtId="0" fontId="5" fillId="2" borderId="1" xfId="0" applyFont="1" applyBorder="1" applyAlignment="1">
      <alignment horizontal="center"/>
    </xf>
    <xf numFmtId="0" fontId="0" fillId="2" borderId="1" xfId="0" applyBorder="1"/>
    <xf numFmtId="0" fontId="6" fillId="2" borderId="10" xfId="0" applyFont="1" applyBorder="1" applyAlignment="1">
      <alignment horizontal="left" vertical="top" indent="1"/>
    </xf>
    <xf numFmtId="37" fontId="6" fillId="2" borderId="5" xfId="1" applyFont="1" applyFill="1" applyBorder="1" applyAlignment="1">
      <alignment horizontal="right"/>
    </xf>
    <xf numFmtId="0" fontId="0" fillId="2" borderId="10" xfId="0" applyBorder="1"/>
    <xf numFmtId="0" fontId="0" fillId="2" borderId="11" xfId="0" applyBorder="1"/>
    <xf numFmtId="37" fontId="0" fillId="2" borderId="0" xfId="0" applyNumberFormat="1"/>
    <xf numFmtId="37" fontId="0" fillId="2" borderId="0" xfId="0" applyNumberFormat="1" applyBorder="1"/>
    <xf numFmtId="0" fontId="0" fillId="0" borderId="0" xfId="0" applyFill="1"/>
    <xf numFmtId="0" fontId="6" fillId="3" borderId="11" xfId="0" applyFont="1" applyFill="1" applyBorder="1" applyAlignment="1">
      <alignment horizontal="left" indent="1"/>
    </xf>
    <xf numFmtId="37" fontId="6" fillId="3" borderId="7" xfId="1" applyFont="1" applyFill="1" applyBorder="1" applyAlignment="1">
      <alignment horizontal="right"/>
    </xf>
    <xf numFmtId="0" fontId="0" fillId="2" borderId="0" xfId="0" applyFill="1"/>
    <xf numFmtId="0" fontId="0" fillId="2" borderId="0" xfId="0" applyFill="1" applyBorder="1"/>
    <xf numFmtId="0" fontId="0" fillId="2" borderId="1" xfId="0" applyFill="1" applyBorder="1"/>
    <xf numFmtId="0" fontId="0" fillId="2" borderId="0" xfId="0" applyNumberFormat="1" applyFill="1" applyBorder="1"/>
    <xf numFmtId="0" fontId="6" fillId="2" borderId="0" xfId="0" applyFont="1" applyFill="1" applyAlignment="1">
      <alignment vertical="top"/>
    </xf>
    <xf numFmtId="0" fontId="6" fillId="2" borderId="0" xfId="0" applyFont="1" applyFill="1" applyBorder="1" applyAlignment="1">
      <alignment vertical="top"/>
    </xf>
    <xf numFmtId="0" fontId="6" fillId="2" borderId="0" xfId="0" applyFont="1" applyFill="1"/>
    <xf numFmtId="0" fontId="6" fillId="2" borderId="0" xfId="0" applyFont="1" applyFill="1" applyBorder="1"/>
    <xf numFmtId="37" fontId="0" fillId="2" borderId="0" xfId="0" applyNumberFormat="1" applyFill="1"/>
    <xf numFmtId="0" fontId="5" fillId="2" borderId="0" xfId="0" applyFont="1" applyAlignment="1">
      <alignment vertical="center" wrapText="1"/>
    </xf>
    <xf numFmtId="0" fontId="5" fillId="2" borderId="0" xfId="0" applyFont="1" applyAlignment="1"/>
    <xf numFmtId="0" fontId="5" fillId="2" borderId="0" xfId="0" applyFont="1" applyFill="1" applyAlignment="1"/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6" fillId="3" borderId="11" xfId="0" applyFont="1" applyFill="1" applyBorder="1" applyAlignment="1">
      <alignment horizontal="left" vertical="center" indent="1"/>
    </xf>
    <xf numFmtId="37" fontId="6" fillId="3" borderId="6" xfId="1" applyFont="1" applyFill="1" applyBorder="1" applyAlignment="1">
      <alignment horizontal="right" vertical="center" indent="1"/>
    </xf>
    <xf numFmtId="37" fontId="6" fillId="3" borderId="7" xfId="1" applyFont="1" applyFill="1" applyBorder="1" applyAlignment="1">
      <alignment horizontal="right" vertical="center" indent="1"/>
    </xf>
    <xf numFmtId="0" fontId="0" fillId="2" borderId="9" xfId="0" applyBorder="1" applyAlignment="1">
      <alignment horizontal="left"/>
    </xf>
    <xf numFmtId="0" fontId="0" fillId="2" borderId="10" xfId="0" applyBorder="1" applyAlignment="1">
      <alignment horizontal="left"/>
    </xf>
    <xf numFmtId="0" fontId="0" fillId="3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 indent="1"/>
    </xf>
    <xf numFmtId="0" fontId="0" fillId="3" borderId="10" xfId="0" applyFill="1" applyBorder="1" applyAlignment="1">
      <alignment horizontal="center" vertical="center"/>
    </xf>
    <xf numFmtId="0" fontId="11" fillId="2" borderId="18" xfId="0" applyFont="1" applyBorder="1"/>
    <xf numFmtId="37" fontId="6" fillId="3" borderId="6" xfId="1" applyFont="1" applyFill="1" applyBorder="1" applyAlignment="1">
      <alignment horizontal="right" indent="1"/>
    </xf>
    <xf numFmtId="0" fontId="0" fillId="3" borderId="9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11" xfId="0" applyFill="1" applyBorder="1" applyAlignment="1">
      <alignment vertical="center"/>
    </xf>
    <xf numFmtId="0" fontId="6" fillId="3" borderId="6" xfId="0" applyFont="1" applyFill="1" applyBorder="1" applyAlignment="1">
      <alignment horizontal="right" indent="1"/>
    </xf>
    <xf numFmtId="0" fontId="6" fillId="3" borderId="7" xfId="0" applyFont="1" applyFill="1" applyBorder="1" applyAlignment="1">
      <alignment horizontal="right" indent="1"/>
    </xf>
    <xf numFmtId="0" fontId="0" fillId="2" borderId="9" xfId="0" applyFill="1" applyBorder="1" applyAlignment="1">
      <alignment horizontal="left" indent="1"/>
    </xf>
    <xf numFmtId="0" fontId="0" fillId="2" borderId="10" xfId="0" applyFill="1" applyBorder="1" applyAlignment="1">
      <alignment horizontal="left" indent="1"/>
    </xf>
    <xf numFmtId="0" fontId="6" fillId="2" borderId="10" xfId="0" applyFont="1" applyFill="1" applyBorder="1" applyAlignment="1">
      <alignment horizontal="left" indent="1"/>
    </xf>
    <xf numFmtId="37" fontId="2" fillId="2" borderId="2" xfId="1" applyFont="1" applyFill="1" applyBorder="1" applyAlignment="1">
      <alignment horizontal="right" indent="1"/>
    </xf>
    <xf numFmtId="37" fontId="2" fillId="2" borderId="4" xfId="1" applyFont="1" applyFill="1" applyBorder="1" applyAlignment="1">
      <alignment horizontal="right" indent="1"/>
    </xf>
    <xf numFmtId="37" fontId="6" fillId="2" borderId="5" xfId="1" applyFont="1" applyFill="1" applyBorder="1" applyAlignment="1">
      <alignment horizontal="right" indent="1"/>
    </xf>
    <xf numFmtId="37" fontId="6" fillId="2" borderId="4" xfId="1" applyFont="1" applyFill="1" applyBorder="1" applyAlignment="1">
      <alignment horizontal="right" indent="1"/>
    </xf>
    <xf numFmtId="49" fontId="8" fillId="2" borderId="10" xfId="0" applyNumberFormat="1" applyFont="1" applyFill="1" applyBorder="1" applyAlignment="1">
      <alignment horizontal="left" wrapText="1" indent="1"/>
    </xf>
    <xf numFmtId="164" fontId="10" fillId="2" borderId="4" xfId="0" applyNumberFormat="1" applyFont="1" applyFill="1" applyBorder="1" applyAlignment="1">
      <alignment horizontal="right" wrapText="1" indent="1"/>
    </xf>
    <xf numFmtId="164" fontId="10" fillId="2" borderId="5" xfId="0" applyNumberFormat="1" applyFont="1" applyFill="1" applyBorder="1" applyAlignment="1">
      <alignment horizontal="right" wrapText="1" indent="1"/>
    </xf>
    <xf numFmtId="37" fontId="6" fillId="2" borderId="4" xfId="1" applyFont="1" applyFill="1" applyBorder="1" applyAlignment="1">
      <alignment horizontal="right" indent="2"/>
    </xf>
    <xf numFmtId="37" fontId="6" fillId="2" borderId="5" xfId="1" applyFont="1" applyFill="1" applyBorder="1" applyAlignment="1">
      <alignment horizontal="right" indent="2"/>
    </xf>
    <xf numFmtId="37" fontId="2" fillId="2" borderId="2" xfId="1" applyFont="1" applyFill="1" applyBorder="1" applyAlignment="1">
      <alignment horizontal="right"/>
    </xf>
    <xf numFmtId="37" fontId="2" fillId="2" borderId="3" xfId="1" applyFont="1" applyFill="1" applyBorder="1" applyAlignment="1">
      <alignment horizontal="right"/>
    </xf>
    <xf numFmtId="37" fontId="2" fillId="2" borderId="4" xfId="1" applyFont="1" applyFill="1" applyBorder="1" applyAlignment="1">
      <alignment horizontal="right"/>
    </xf>
    <xf numFmtId="37" fontId="2" fillId="2" borderId="5" xfId="1" applyFont="1" applyFill="1" applyBorder="1" applyAlignment="1">
      <alignment horizontal="right"/>
    </xf>
    <xf numFmtId="0" fontId="0" fillId="2" borderId="0" xfId="0" applyBorder="1" applyAlignment="1">
      <alignment horizontal="left"/>
    </xf>
    <xf numFmtId="37" fontId="2" fillId="2" borderId="0" xfId="1" applyFont="1" applyFill="1" applyBorder="1" applyAlignment="1">
      <alignment horizontal="right"/>
    </xf>
    <xf numFmtId="0" fontId="2" fillId="2" borderId="10" xfId="0" applyFont="1" applyBorder="1"/>
    <xf numFmtId="37" fontId="2" fillId="2" borderId="6" xfId="1" applyFont="1" applyFill="1" applyBorder="1" applyAlignment="1">
      <alignment horizontal="right"/>
    </xf>
    <xf numFmtId="37" fontId="2" fillId="2" borderId="7" xfId="1" applyFont="1" applyFill="1" applyBorder="1" applyAlignment="1">
      <alignment horizontal="right"/>
    </xf>
    <xf numFmtId="0" fontId="2" fillId="2" borderId="0" xfId="0" applyFont="1" applyFill="1"/>
    <xf numFmtId="37" fontId="2" fillId="2" borderId="5" xfId="1" applyFont="1" applyFill="1" applyBorder="1" applyAlignment="1">
      <alignment horizontal="right" indent="1"/>
    </xf>
    <xf numFmtId="37" fontId="2" fillId="2" borderId="18" xfId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 indent="1"/>
    </xf>
    <xf numFmtId="37" fontId="2" fillId="2" borderId="3" xfId="1" applyFont="1" applyFill="1" applyBorder="1" applyAlignment="1">
      <alignment horizontal="right" indent="1"/>
    </xf>
    <xf numFmtId="0" fontId="10" fillId="2" borderId="5" xfId="0" applyNumberFormat="1" applyFont="1" applyFill="1" applyBorder="1" applyAlignment="1">
      <alignment horizontal="right" wrapText="1" indent="1"/>
    </xf>
    <xf numFmtId="37" fontId="2" fillId="2" borderId="4" xfId="1" applyFont="1" applyFill="1" applyBorder="1" applyAlignment="1">
      <alignment horizontal="right" vertical="center" indent="1"/>
    </xf>
    <xf numFmtId="37" fontId="2" fillId="2" borderId="5" xfId="1" applyFont="1" applyFill="1" applyBorder="1" applyAlignment="1">
      <alignment horizontal="right" vertical="center" indent="1"/>
    </xf>
    <xf numFmtId="0" fontId="2" fillId="3" borderId="12" xfId="0" applyFont="1" applyFill="1" applyBorder="1" applyAlignment="1">
      <alignment horizontal="center" vertical="center" wrapText="1"/>
    </xf>
    <xf numFmtId="37" fontId="2" fillId="2" borderId="10" xfId="1" applyFont="1" applyFill="1" applyBorder="1" applyAlignment="1">
      <alignment horizontal="right" indent="1"/>
    </xf>
    <xf numFmtId="37" fontId="2" fillId="2" borderId="10" xfId="1" applyFont="1" applyFill="1" applyBorder="1" applyAlignment="1">
      <alignment horizontal="right"/>
    </xf>
    <xf numFmtId="37" fontId="2" fillId="2" borderId="9" xfId="1" applyFont="1" applyFill="1" applyBorder="1" applyAlignment="1">
      <alignment horizontal="right" indent="1"/>
    </xf>
    <xf numFmtId="0" fontId="12" fillId="2" borderId="0" xfId="0" applyFont="1" applyBorder="1"/>
    <xf numFmtId="0" fontId="2" fillId="2" borderId="11" xfId="0" applyFont="1" applyBorder="1"/>
    <xf numFmtId="0" fontId="0" fillId="3" borderId="27" xfId="0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indent="1"/>
    </xf>
    <xf numFmtId="0" fontId="0" fillId="2" borderId="29" xfId="0" applyBorder="1" applyAlignment="1">
      <alignment horizontal="left"/>
    </xf>
    <xf numFmtId="37" fontId="2" fillId="2" borderId="30" xfId="1" applyFont="1" applyFill="1" applyBorder="1" applyAlignment="1">
      <alignment horizontal="right"/>
    </xf>
    <xf numFmtId="37" fontId="6" fillId="3" borderId="7" xfId="1" applyFont="1" applyFill="1" applyBorder="1" applyAlignment="1">
      <alignment horizontal="right" indent="1"/>
    </xf>
    <xf numFmtId="0" fontId="6" fillId="3" borderId="11" xfId="0" applyFont="1" applyFill="1" applyBorder="1" applyAlignment="1">
      <alignment horizontal="right" indent="1"/>
    </xf>
    <xf numFmtId="0" fontId="2" fillId="2" borderId="10" xfId="0" applyFont="1" applyFill="1" applyBorder="1" applyAlignment="1">
      <alignment horizontal="right" indent="1"/>
    </xf>
    <xf numFmtId="0" fontId="2" fillId="2" borderId="12" xfId="0" applyFont="1" applyFill="1" applyBorder="1" applyAlignment="1">
      <alignment horizontal="right" indent="1"/>
    </xf>
    <xf numFmtId="37" fontId="2" fillId="2" borderId="30" xfId="1" applyFont="1" applyFill="1" applyBorder="1" applyAlignment="1">
      <alignment horizontal="right" indent="1"/>
    </xf>
    <xf numFmtId="37" fontId="6" fillId="2" borderId="30" xfId="1" applyFont="1" applyFill="1" applyBorder="1" applyAlignment="1">
      <alignment horizontal="right" indent="1"/>
    </xf>
    <xf numFmtId="37" fontId="6" fillId="2" borderId="33" xfId="1" applyFont="1" applyFill="1" applyBorder="1" applyAlignment="1">
      <alignment horizontal="right" indent="1"/>
    </xf>
    <xf numFmtId="37" fontId="2" fillId="2" borderId="34" xfId="1" applyFont="1" applyFill="1" applyBorder="1" applyAlignment="1">
      <alignment horizontal="right" indent="1"/>
    </xf>
    <xf numFmtId="37" fontId="6" fillId="2" borderId="35" xfId="1" applyFont="1" applyFill="1" applyBorder="1" applyAlignment="1">
      <alignment horizontal="right" indent="1"/>
    </xf>
    <xf numFmtId="37" fontId="6" fillId="3" borderId="36" xfId="0" applyNumberFormat="1" applyFont="1" applyFill="1" applyBorder="1" applyAlignment="1">
      <alignment horizontal="right" indent="1"/>
    </xf>
    <xf numFmtId="37" fontId="6" fillId="3" borderId="37" xfId="0" applyNumberFormat="1" applyFont="1" applyFill="1" applyBorder="1" applyAlignment="1">
      <alignment horizontal="right" indent="1"/>
    </xf>
    <xf numFmtId="0" fontId="0" fillId="2" borderId="38" xfId="0" applyFill="1" applyBorder="1" applyAlignment="1">
      <alignment horizontal="left" indent="1"/>
    </xf>
    <xf numFmtId="0" fontId="0" fillId="2" borderId="29" xfId="0" applyFill="1" applyBorder="1" applyAlignment="1">
      <alignment horizontal="left" indent="1"/>
    </xf>
    <xf numFmtId="0" fontId="2" fillId="2" borderId="29" xfId="0" applyFont="1" applyFill="1" applyBorder="1" applyAlignment="1">
      <alignment horizontal="left" indent="1"/>
    </xf>
    <xf numFmtId="0" fontId="6" fillId="3" borderId="39" xfId="0" applyFont="1" applyFill="1" applyBorder="1" applyAlignment="1">
      <alignment horizontal="left" indent="1"/>
    </xf>
    <xf numFmtId="0" fontId="2" fillId="2" borderId="0" xfId="0" applyFont="1" applyFill="1" applyAlignment="1">
      <alignment horizontal="left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9" xfId="0" applyBorder="1"/>
    <xf numFmtId="0" fontId="2" fillId="3" borderId="4" xfId="0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2" fillId="2" borderId="0" xfId="0" applyFont="1"/>
    <xf numFmtId="0" fontId="2" fillId="2" borderId="0" xfId="0" applyFont="1" applyAlignment="1">
      <alignment horizontal="left"/>
    </xf>
    <xf numFmtId="0" fontId="0" fillId="3" borderId="40" xfId="0" applyFill="1" applyBorder="1" applyAlignment="1">
      <alignment horizontal="center" vertical="center"/>
    </xf>
    <xf numFmtId="0" fontId="0" fillId="2" borderId="41" xfId="0" applyBorder="1"/>
    <xf numFmtId="164" fontId="13" fillId="4" borderId="42" xfId="0" applyNumberFormat="1" applyFont="1" applyFill="1" applyBorder="1" applyAlignment="1">
      <alignment horizontal="right" vertical="center" wrapText="1" indent="1"/>
    </xf>
    <xf numFmtId="0" fontId="0" fillId="2" borderId="42" xfId="0" applyBorder="1"/>
    <xf numFmtId="164" fontId="13" fillId="4" borderId="10" xfId="0" applyNumberFormat="1" applyFont="1" applyFill="1" applyBorder="1" applyAlignment="1">
      <alignment horizontal="right" vertical="center" wrapText="1" indent="1"/>
    </xf>
    <xf numFmtId="37" fontId="2" fillId="2" borderId="43" xfId="1" applyFont="1" applyFill="1" applyBorder="1" applyAlignment="1">
      <alignment horizontal="right" indent="1"/>
    </xf>
    <xf numFmtId="0" fontId="0" fillId="2" borderId="0" xfId="0" applyBorder="1" applyAlignment="1"/>
    <xf numFmtId="0" fontId="0" fillId="2" borderId="27" xfId="0" applyBorder="1" applyAlignment="1">
      <alignment horizontal="left" indent="1"/>
    </xf>
    <xf numFmtId="0" fontId="10" fillId="2" borderId="44" xfId="0" applyFont="1" applyFill="1" applyBorder="1" applyAlignment="1">
      <alignment horizontal="right" wrapText="1" indent="1"/>
    </xf>
    <xf numFmtId="0" fontId="10" fillId="2" borderId="45" xfId="0" applyFont="1" applyBorder="1" applyAlignment="1">
      <alignment horizontal="right" wrapText="1" indent="1"/>
    </xf>
    <xf numFmtId="0" fontId="2" fillId="2" borderId="45" xfId="0" applyFont="1" applyFill="1" applyBorder="1" applyAlignment="1">
      <alignment horizontal="right" indent="1"/>
    </xf>
    <xf numFmtId="0" fontId="2" fillId="2" borderId="19" xfId="0" applyFont="1" applyFill="1" applyBorder="1" applyAlignment="1">
      <alignment horizontal="right" indent="1"/>
    </xf>
    <xf numFmtId="0" fontId="0" fillId="2" borderId="0" xfId="0" applyBorder="1" applyAlignment="1">
      <alignment horizontal="left" indent="1"/>
    </xf>
    <xf numFmtId="164" fontId="14" fillId="0" borderId="46" xfId="2" applyNumberFormat="1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right" wrapText="1" indent="1"/>
    </xf>
    <xf numFmtId="0" fontId="10" fillId="0" borderId="42" xfId="0" applyFont="1" applyFill="1" applyBorder="1" applyAlignment="1">
      <alignment horizontal="right" wrapText="1" indent="1"/>
    </xf>
    <xf numFmtId="0" fontId="10" fillId="2" borderId="46" xfId="0" applyFont="1" applyBorder="1" applyAlignment="1">
      <alignment horizontal="right" wrapText="1" indent="1"/>
    </xf>
    <xf numFmtId="0" fontId="14" fillId="0" borderId="46" xfId="0" applyFont="1" applyFill="1" applyBorder="1" applyAlignment="1">
      <alignment horizontal="right" vertical="center" wrapText="1"/>
    </xf>
    <xf numFmtId="0" fontId="2" fillId="2" borderId="46" xfId="0" applyFont="1" applyFill="1" applyBorder="1" applyAlignment="1">
      <alignment horizontal="right" indent="1"/>
    </xf>
    <xf numFmtId="164" fontId="14" fillId="0" borderId="42" xfId="0" applyNumberFormat="1" applyFont="1" applyFill="1" applyBorder="1" applyAlignment="1">
      <alignment horizontal="right" vertical="center" wrapText="1"/>
    </xf>
    <xf numFmtId="164" fontId="14" fillId="0" borderId="42" xfId="2" applyNumberFormat="1" applyFont="1" applyFill="1" applyBorder="1" applyAlignment="1">
      <alignment horizontal="right" vertical="center" wrapText="1"/>
    </xf>
    <xf numFmtId="164" fontId="14" fillId="0" borderId="46" xfId="0" applyNumberFormat="1" applyFont="1" applyFill="1" applyBorder="1" applyAlignment="1">
      <alignment horizontal="right" vertical="center" wrapText="1"/>
    </xf>
    <xf numFmtId="0" fontId="10" fillId="2" borderId="46" xfId="0" applyFont="1" applyFill="1" applyBorder="1" applyAlignment="1">
      <alignment horizontal="right" wrapText="1" indent="1"/>
    </xf>
    <xf numFmtId="0" fontId="10" fillId="2" borderId="42" xfId="0" applyFont="1" applyFill="1" applyBorder="1" applyAlignment="1">
      <alignment horizontal="right" wrapText="1" indent="1"/>
    </xf>
    <xf numFmtId="0" fontId="10" fillId="2" borderId="42" xfId="0" applyFont="1" applyBorder="1" applyAlignment="1">
      <alignment horizontal="right" wrapText="1" indent="1"/>
    </xf>
    <xf numFmtId="0" fontId="0" fillId="2" borderId="3" xfId="0" applyFill="1" applyBorder="1" applyAlignment="1">
      <alignment horizontal="left" vertical="center" indent="1"/>
    </xf>
    <xf numFmtId="0" fontId="0" fillId="2" borderId="5" xfId="0" applyFill="1" applyBorder="1" applyAlignment="1">
      <alignment horizontal="left" vertical="center" indent="1"/>
    </xf>
    <xf numFmtId="0" fontId="6" fillId="5" borderId="7" xfId="0" applyFont="1" applyFill="1" applyBorder="1" applyAlignment="1">
      <alignment horizontal="right" indent="1"/>
    </xf>
    <xf numFmtId="0" fontId="14" fillId="0" borderId="46" xfId="0" applyFont="1" applyFill="1" applyBorder="1" applyAlignment="1">
      <alignment horizontal="right" wrapText="1"/>
    </xf>
    <xf numFmtId="0" fontId="0" fillId="3" borderId="25" xfId="0" applyFill="1" applyBorder="1" applyAlignment="1">
      <alignment horizontal="center" vertical="center"/>
    </xf>
    <xf numFmtId="164" fontId="14" fillId="0" borderId="46" xfId="0" applyNumberFormat="1" applyFont="1" applyFill="1" applyBorder="1" applyAlignment="1">
      <alignment horizontal="right" wrapText="1"/>
    </xf>
    <xf numFmtId="0" fontId="14" fillId="4" borderId="46" xfId="0" applyFont="1" applyFill="1" applyBorder="1" applyAlignment="1">
      <alignment horizontal="right" wrapText="1"/>
    </xf>
    <xf numFmtId="0" fontId="3" fillId="3" borderId="25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164" fontId="14" fillId="0" borderId="46" xfId="2" applyNumberFormat="1" applyFont="1" applyFill="1" applyBorder="1" applyAlignment="1">
      <alignment horizontal="right" wrapText="1"/>
    </xf>
    <xf numFmtId="0" fontId="0" fillId="2" borderId="0" xfId="0" applyFill="1" applyBorder="1" applyAlignment="1">
      <alignment horizontal="left" vertical="center" indent="1"/>
    </xf>
    <xf numFmtId="0" fontId="0" fillId="2" borderId="39" xfId="0" applyBorder="1" applyAlignment="1">
      <alignment horizontal="left"/>
    </xf>
    <xf numFmtId="37" fontId="2" fillId="2" borderId="36" xfId="1" applyFont="1" applyFill="1" applyBorder="1" applyAlignment="1">
      <alignment horizontal="right"/>
    </xf>
    <xf numFmtId="37" fontId="2" fillId="2" borderId="50" xfId="1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5" fillId="2" borderId="0" xfId="0" applyFont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0" xfId="0" applyAlignment="1">
      <alignment horizontal="left"/>
    </xf>
    <xf numFmtId="0" fontId="6" fillId="2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9" fillId="2" borderId="0" xfId="0" applyFont="1" applyAlignment="1">
      <alignment horizontal="center"/>
    </xf>
    <xf numFmtId="0" fontId="0" fillId="3" borderId="28" xfId="0" applyFill="1" applyBorder="1" applyAlignment="1">
      <alignment horizontal="center" vertical="center" wrapText="1"/>
    </xf>
    <xf numFmtId="0" fontId="0" fillId="2" borderId="18" xfId="0" applyBorder="1"/>
    <xf numFmtId="0" fontId="0" fillId="2" borderId="9" xfId="0" applyBorder="1"/>
    <xf numFmtId="0" fontId="0" fillId="3" borderId="26" xfId="0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 wrapText="1"/>
    </xf>
    <xf numFmtId="0" fontId="0" fillId="3" borderId="49" xfId="0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0" fillId="3" borderId="47" xfId="0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_CARNE2" xfId="1"/>
  </cellStyles>
  <dxfs count="0"/>
  <tableStyles count="0" defaultTableStyle="TableStyleMedium9" defaultPivotStyle="PivotStyleLight16"/>
  <colors>
    <mruColors>
      <color rgb="FF0080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proyectos. Periodo 1988-2017</a:t>
            </a:r>
          </a:p>
        </c:rich>
      </c:tx>
      <c:layout>
        <c:manualLayout>
          <c:xMode val="edge"/>
          <c:yMode val="edge"/>
          <c:x val="0.25951916010498688"/>
          <c:y val="3.169025284140165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5110240663299476E-2"/>
          <c:y val="0.18802145176044419"/>
          <c:w val="0.9218440256406466"/>
          <c:h val="0.74684028961072579"/>
        </c:manualLayout>
      </c:layout>
      <c:lineChart>
        <c:grouping val="standard"/>
        <c:varyColors val="0"/>
        <c:ser>
          <c:idx val="0"/>
          <c:order val="0"/>
          <c:tx>
            <c:v>ENTRADA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30"/>
              <c:pt idx="0">
                <c:v>1988</c:v>
              </c:pt>
              <c:pt idx="1">
                <c:v>1989</c:v>
              </c:pt>
              <c:pt idx="2">
                <c:v>1990</c:v>
              </c:pt>
              <c:pt idx="3">
                <c:v>1991</c:v>
              </c:pt>
              <c:pt idx="4">
                <c:v>1992</c:v>
              </c:pt>
              <c:pt idx="5">
                <c:v>1993</c:v>
              </c:pt>
              <c:pt idx="6">
                <c:v>1994</c:v>
              </c:pt>
              <c:pt idx="7">
                <c:v>1995</c:v>
              </c:pt>
              <c:pt idx="8">
                <c:v>1996</c:v>
              </c:pt>
              <c:pt idx="9">
                <c:v>1997</c:v>
              </c:pt>
              <c:pt idx="10">
                <c:v>1998</c:v>
              </c:pt>
              <c:pt idx="11">
                <c:v>1999</c:v>
              </c:pt>
              <c:pt idx="12">
                <c:v>2000</c:v>
              </c:pt>
              <c:pt idx="13">
                <c:v>2001</c:v>
              </c:pt>
              <c:pt idx="14">
                <c:v>2002</c:v>
              </c:pt>
              <c:pt idx="15">
                <c:v>2003</c:v>
              </c:pt>
              <c:pt idx="16">
                <c:v>2004</c:v>
              </c:pt>
              <c:pt idx="17">
                <c:v>2005</c:v>
              </c:pt>
              <c:pt idx="18">
                <c:v>2006</c:v>
              </c:pt>
              <c:pt idx="19">
                <c:v>2007</c:v>
              </c:pt>
              <c:pt idx="20">
                <c:v>2008</c:v>
              </c:pt>
              <c:pt idx="21">
                <c:v>2009</c:v>
              </c:pt>
              <c:pt idx="22">
                <c:v>2010</c:v>
              </c:pt>
              <c:pt idx="23">
                <c:v>2011</c:v>
              </c:pt>
              <c:pt idx="24">
                <c:v>2012</c:v>
              </c:pt>
              <c:pt idx="25">
                <c:v>2013</c:v>
              </c:pt>
              <c:pt idx="26">
                <c:v>2014</c:v>
              </c:pt>
              <c:pt idx="27">
                <c:v>2015</c:v>
              </c:pt>
              <c:pt idx="28">
                <c:v>2016</c:v>
              </c:pt>
              <c:pt idx="29">
                <c:v>2017</c:v>
              </c:pt>
            </c:numLit>
          </c:cat>
          <c:val>
            <c:numLit>
              <c:formatCode>General</c:formatCode>
              <c:ptCount val="30"/>
              <c:pt idx="0">
                <c:v>33</c:v>
              </c:pt>
              <c:pt idx="1">
                <c:v>122</c:v>
              </c:pt>
              <c:pt idx="2">
                <c:v>82</c:v>
              </c:pt>
              <c:pt idx="3">
                <c:v>142</c:v>
              </c:pt>
              <c:pt idx="4">
                <c:v>44</c:v>
              </c:pt>
              <c:pt idx="5">
                <c:v>82</c:v>
              </c:pt>
              <c:pt idx="6">
                <c:v>59</c:v>
              </c:pt>
              <c:pt idx="7">
                <c:v>57</c:v>
              </c:pt>
              <c:pt idx="8">
                <c:v>71</c:v>
              </c:pt>
              <c:pt idx="9">
                <c:v>66</c:v>
              </c:pt>
              <c:pt idx="10">
                <c:v>106</c:v>
              </c:pt>
              <c:pt idx="11">
                <c:v>106</c:v>
              </c:pt>
              <c:pt idx="12">
                <c:v>145</c:v>
              </c:pt>
              <c:pt idx="13">
                <c:v>348</c:v>
              </c:pt>
              <c:pt idx="14">
                <c:v>436</c:v>
              </c:pt>
              <c:pt idx="15">
                <c:v>652</c:v>
              </c:pt>
              <c:pt idx="16">
                <c:v>847</c:v>
              </c:pt>
              <c:pt idx="17">
                <c:v>900</c:v>
              </c:pt>
              <c:pt idx="18">
                <c:v>677</c:v>
              </c:pt>
              <c:pt idx="19">
                <c:v>631</c:v>
              </c:pt>
              <c:pt idx="20">
                <c:v>601</c:v>
              </c:pt>
              <c:pt idx="21">
                <c:v>531</c:v>
              </c:pt>
              <c:pt idx="22">
                <c:v>549</c:v>
              </c:pt>
              <c:pt idx="23">
                <c:v>473</c:v>
              </c:pt>
              <c:pt idx="24">
                <c:v>323</c:v>
              </c:pt>
              <c:pt idx="25">
                <c:v>292</c:v>
              </c:pt>
              <c:pt idx="26">
                <c:v>153</c:v>
              </c:pt>
              <c:pt idx="27">
                <c:v>164</c:v>
              </c:pt>
              <c:pt idx="28">
                <c:v>144</c:v>
              </c:pt>
              <c:pt idx="29">
                <c:v>140</c:v>
              </c:pt>
            </c:numLit>
          </c:val>
          <c:smooth val="0"/>
        </c:ser>
        <c:ser>
          <c:idx val="1"/>
          <c:order val="1"/>
          <c:tx>
            <c:v>SALIDA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30"/>
              <c:pt idx="0">
                <c:v>1988</c:v>
              </c:pt>
              <c:pt idx="1">
                <c:v>1989</c:v>
              </c:pt>
              <c:pt idx="2">
                <c:v>1990</c:v>
              </c:pt>
              <c:pt idx="3">
                <c:v>1991</c:v>
              </c:pt>
              <c:pt idx="4">
                <c:v>1992</c:v>
              </c:pt>
              <c:pt idx="5">
                <c:v>1993</c:v>
              </c:pt>
              <c:pt idx="6">
                <c:v>1994</c:v>
              </c:pt>
              <c:pt idx="7">
                <c:v>1995</c:v>
              </c:pt>
              <c:pt idx="8">
                <c:v>1996</c:v>
              </c:pt>
              <c:pt idx="9">
                <c:v>1997</c:v>
              </c:pt>
              <c:pt idx="10">
                <c:v>1998</c:v>
              </c:pt>
              <c:pt idx="11">
                <c:v>1999</c:v>
              </c:pt>
              <c:pt idx="12">
                <c:v>2000</c:v>
              </c:pt>
              <c:pt idx="13">
                <c:v>2001</c:v>
              </c:pt>
              <c:pt idx="14">
                <c:v>2002</c:v>
              </c:pt>
              <c:pt idx="15">
                <c:v>2003</c:v>
              </c:pt>
              <c:pt idx="16">
                <c:v>2004</c:v>
              </c:pt>
              <c:pt idx="17">
                <c:v>2005</c:v>
              </c:pt>
              <c:pt idx="18">
                <c:v>2006</c:v>
              </c:pt>
              <c:pt idx="19">
                <c:v>2007</c:v>
              </c:pt>
              <c:pt idx="20">
                <c:v>2008</c:v>
              </c:pt>
              <c:pt idx="21">
                <c:v>2009</c:v>
              </c:pt>
              <c:pt idx="22">
                <c:v>2010</c:v>
              </c:pt>
              <c:pt idx="23">
                <c:v>2011</c:v>
              </c:pt>
              <c:pt idx="24">
                <c:v>2012</c:v>
              </c:pt>
              <c:pt idx="25">
                <c:v>2013</c:v>
              </c:pt>
              <c:pt idx="26">
                <c:v>2014</c:v>
              </c:pt>
              <c:pt idx="27">
                <c:v>2015</c:v>
              </c:pt>
              <c:pt idx="28">
                <c:v>2016</c:v>
              </c:pt>
              <c:pt idx="29">
                <c:v>2017</c:v>
              </c:pt>
            </c:numLit>
          </c:cat>
          <c:val>
            <c:numLit>
              <c:formatCode>General</c:formatCode>
              <c:ptCount val="30"/>
              <c:pt idx="0">
                <c:v>0</c:v>
              </c:pt>
              <c:pt idx="1">
                <c:v>15</c:v>
              </c:pt>
              <c:pt idx="2">
                <c:v>24</c:v>
              </c:pt>
              <c:pt idx="3">
                <c:v>13</c:v>
              </c:pt>
              <c:pt idx="4">
                <c:v>141</c:v>
              </c:pt>
              <c:pt idx="5">
                <c:v>51</c:v>
              </c:pt>
              <c:pt idx="6">
                <c:v>50</c:v>
              </c:pt>
              <c:pt idx="7">
                <c:v>55</c:v>
              </c:pt>
              <c:pt idx="8">
                <c:v>70</c:v>
              </c:pt>
              <c:pt idx="9">
                <c:v>40</c:v>
              </c:pt>
              <c:pt idx="10">
                <c:v>30</c:v>
              </c:pt>
              <c:pt idx="11">
                <c:v>58</c:v>
              </c:pt>
              <c:pt idx="12">
                <c:v>88</c:v>
              </c:pt>
              <c:pt idx="13">
                <c:v>140</c:v>
              </c:pt>
              <c:pt idx="14">
                <c:v>302</c:v>
              </c:pt>
              <c:pt idx="15">
                <c:v>422</c:v>
              </c:pt>
              <c:pt idx="16">
                <c:v>427</c:v>
              </c:pt>
              <c:pt idx="17">
                <c:v>759</c:v>
              </c:pt>
              <c:pt idx="18">
                <c:v>690</c:v>
              </c:pt>
              <c:pt idx="19">
                <c:v>736</c:v>
              </c:pt>
              <c:pt idx="20">
                <c:v>423</c:v>
              </c:pt>
              <c:pt idx="21">
                <c:v>782</c:v>
              </c:pt>
              <c:pt idx="22">
                <c:v>790</c:v>
              </c:pt>
              <c:pt idx="23">
                <c:v>533</c:v>
              </c:pt>
              <c:pt idx="24">
                <c:v>459</c:v>
              </c:pt>
              <c:pt idx="25">
                <c:v>607</c:v>
              </c:pt>
              <c:pt idx="26">
                <c:v>408</c:v>
              </c:pt>
              <c:pt idx="27">
                <c:v>275</c:v>
              </c:pt>
              <c:pt idx="28">
                <c:v>117</c:v>
              </c:pt>
              <c:pt idx="29">
                <c:v>302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35085616"/>
        <c:axId val="-435086704"/>
      </c:lineChart>
      <c:catAx>
        <c:axId val="-43508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435086704"/>
        <c:crossesAt val="-200"/>
        <c:auto val="1"/>
        <c:lblAlgn val="ctr"/>
        <c:lblOffset val="100"/>
        <c:tickLblSkip val="1"/>
        <c:tickMarkSkip val="1"/>
        <c:noMultiLvlLbl val="0"/>
      </c:catAx>
      <c:valAx>
        <c:axId val="-4350867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4350856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989274405215578"/>
          <c:y val="0.10326523535355399"/>
          <c:w val="0.25677432901532471"/>
          <c:h val="5.46697038724374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Expedientes iniciados según sector hasta 2017</a:t>
            </a:r>
          </a:p>
        </c:rich>
      </c:tx>
      <c:layout>
        <c:manualLayout>
          <c:xMode val="edge"/>
          <c:yMode val="edge"/>
          <c:x val="0.36300641586468579"/>
          <c:y val="3.243237951899393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2.9914669808871131E-2"/>
          <c:y val="0.12599433454964534"/>
          <c:w val="0.95735632593770659"/>
          <c:h val="0.773105194929902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8100">
              <a:solidFill>
                <a:srgbClr val="008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AEROPUERTOS</c:v>
              </c:pt>
              <c:pt idx="1">
                <c:v>AGUAS</c:v>
              </c:pt>
              <c:pt idx="2">
                <c:v>AGRICULTURA Y PESCA</c:v>
              </c:pt>
              <c:pt idx="3">
                <c:v>CARRETERAS</c:v>
              </c:pt>
              <c:pt idx="4">
                <c:v>COSTAS</c:v>
              </c:pt>
              <c:pt idx="5">
                <c:v>ECONOMÍA Y HACIENDA</c:v>
              </c:pt>
              <c:pt idx="6">
                <c:v>ENERGÍA</c:v>
              </c:pt>
              <c:pt idx="7">
                <c:v>FERROCARRILES</c:v>
              </c:pt>
              <c:pt idx="8">
                <c:v>PATRIMONIO NATURAL</c:v>
              </c:pt>
              <c:pt idx="9">
                <c:v>INFRAESTRUCTURAS</c:v>
              </c:pt>
              <c:pt idx="10">
                <c:v>TRANS. MAR. Y PUERTOS</c:v>
              </c:pt>
              <c:pt idx="11">
                <c:v>SIN ASIGNAR SECTOR</c:v>
              </c:pt>
            </c:strLit>
          </c:cat>
          <c:val>
            <c:numLit>
              <c:formatCode>General</c:formatCode>
              <c:ptCount val="12"/>
              <c:pt idx="0">
                <c:v>35</c:v>
              </c:pt>
              <c:pt idx="1">
                <c:v>59</c:v>
              </c:pt>
              <c:pt idx="2">
                <c:v>10</c:v>
              </c:pt>
              <c:pt idx="3">
                <c:v>4</c:v>
              </c:pt>
              <c:pt idx="4">
                <c:v>4</c:v>
              </c:pt>
              <c:pt idx="5">
                <c:v>54</c:v>
              </c:pt>
              <c:pt idx="6">
                <c:v>7</c:v>
              </c:pt>
              <c:pt idx="7">
                <c:v>1</c:v>
              </c:pt>
              <c:pt idx="8">
                <c:v>4</c:v>
              </c:pt>
              <c:pt idx="9">
                <c:v>8</c:v>
              </c:pt>
              <c:pt idx="10">
                <c:v>42</c:v>
              </c:pt>
              <c:pt idx="11">
                <c:v>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33897856"/>
        <c:axId val="-433899488"/>
      </c:barChart>
      <c:catAx>
        <c:axId val="-43389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433899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338994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4338978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salidas de proyectos. Periodo 1988-2017</a:t>
            </a:r>
          </a:p>
        </c:rich>
      </c:tx>
      <c:layout>
        <c:manualLayout>
          <c:xMode val="edge"/>
          <c:yMode val="edge"/>
          <c:x val="0.25277245013633864"/>
          <c:y val="3.262950340162715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1368284620177883E-2"/>
          <c:y val="0.2051743905146185"/>
          <c:w val="0.91549408203871963"/>
          <c:h val="0.65471226544443162"/>
        </c:manualLayout>
      </c:layout>
      <c:barChart>
        <c:barDir val="col"/>
        <c:grouping val="stacked"/>
        <c:varyColors val="0"/>
        <c:ser>
          <c:idx val="0"/>
          <c:order val="0"/>
          <c:tx>
            <c:v>Declaraciones</c:v>
          </c:tx>
          <c:spPr>
            <a:solidFill>
              <a:srgbClr val="99CC00"/>
            </a:solidFill>
            <a:ln w="25400">
              <a:solidFill>
                <a:srgbClr val="99CC00"/>
              </a:solidFill>
              <a:prstDash val="solid"/>
            </a:ln>
          </c:spPr>
          <c:invertIfNegative val="0"/>
          <c:cat>
            <c:numLit>
              <c:formatCode>General</c:formatCode>
              <c:ptCount val="30"/>
              <c:pt idx="0">
                <c:v>1988</c:v>
              </c:pt>
              <c:pt idx="1">
                <c:v>1989</c:v>
              </c:pt>
              <c:pt idx="2">
                <c:v>1990</c:v>
              </c:pt>
              <c:pt idx="3">
                <c:v>1991</c:v>
              </c:pt>
              <c:pt idx="4">
                <c:v>1992</c:v>
              </c:pt>
              <c:pt idx="5">
                <c:v>1993</c:v>
              </c:pt>
              <c:pt idx="6">
                <c:v>1994</c:v>
              </c:pt>
              <c:pt idx="7">
                <c:v>1995</c:v>
              </c:pt>
              <c:pt idx="8">
                <c:v>1996</c:v>
              </c:pt>
              <c:pt idx="9">
                <c:v>1997</c:v>
              </c:pt>
              <c:pt idx="10">
                <c:v>1998</c:v>
              </c:pt>
              <c:pt idx="11">
                <c:v>1999</c:v>
              </c:pt>
              <c:pt idx="12">
                <c:v>2000</c:v>
              </c:pt>
              <c:pt idx="13">
                <c:v>2001</c:v>
              </c:pt>
              <c:pt idx="14">
                <c:v>2002</c:v>
              </c:pt>
              <c:pt idx="15">
                <c:v>2003</c:v>
              </c:pt>
              <c:pt idx="16">
                <c:v>2004</c:v>
              </c:pt>
              <c:pt idx="17">
                <c:v>2005</c:v>
              </c:pt>
              <c:pt idx="18">
                <c:v>2006</c:v>
              </c:pt>
              <c:pt idx="19">
                <c:v>2007</c:v>
              </c:pt>
              <c:pt idx="20">
                <c:v>2008</c:v>
              </c:pt>
              <c:pt idx="21">
                <c:v>2009</c:v>
              </c:pt>
              <c:pt idx="22">
                <c:v>2010</c:v>
              </c:pt>
              <c:pt idx="23">
                <c:v>2011</c:v>
              </c:pt>
              <c:pt idx="24">
                <c:v>2012</c:v>
              </c:pt>
              <c:pt idx="25">
                <c:v>2013</c:v>
              </c:pt>
              <c:pt idx="26">
                <c:v>2014</c:v>
              </c:pt>
              <c:pt idx="27">
                <c:v>2015</c:v>
              </c:pt>
              <c:pt idx="28">
                <c:v>2016</c:v>
              </c:pt>
              <c:pt idx="29">
                <c:v>2017</c:v>
              </c:pt>
            </c:numLit>
          </c:cat>
          <c:val>
            <c:numLit>
              <c:formatCode>General</c:formatCode>
              <c:ptCount val="30"/>
              <c:pt idx="0">
                <c:v>0</c:v>
              </c:pt>
              <c:pt idx="1">
                <c:v>7</c:v>
              </c:pt>
              <c:pt idx="2">
                <c:v>13</c:v>
              </c:pt>
              <c:pt idx="3">
                <c:v>9</c:v>
              </c:pt>
              <c:pt idx="4">
                <c:v>67</c:v>
              </c:pt>
              <c:pt idx="5">
                <c:v>44</c:v>
              </c:pt>
              <c:pt idx="6">
                <c:v>47</c:v>
              </c:pt>
              <c:pt idx="7">
                <c:v>31</c:v>
              </c:pt>
              <c:pt idx="8">
                <c:v>38</c:v>
              </c:pt>
              <c:pt idx="9">
                <c:v>28</c:v>
              </c:pt>
              <c:pt idx="10">
                <c:v>18</c:v>
              </c:pt>
              <c:pt idx="11">
                <c:v>34</c:v>
              </c:pt>
              <c:pt idx="12">
                <c:v>52</c:v>
              </c:pt>
              <c:pt idx="13">
                <c:v>86</c:v>
              </c:pt>
              <c:pt idx="14">
                <c:v>74</c:v>
              </c:pt>
              <c:pt idx="15">
                <c:v>108</c:v>
              </c:pt>
              <c:pt idx="16">
                <c:v>56</c:v>
              </c:pt>
              <c:pt idx="17">
                <c:v>87</c:v>
              </c:pt>
              <c:pt idx="18">
                <c:v>164</c:v>
              </c:pt>
              <c:pt idx="19">
                <c:v>157</c:v>
              </c:pt>
              <c:pt idx="20">
                <c:v>134</c:v>
              </c:pt>
              <c:pt idx="21">
                <c:v>120</c:v>
              </c:pt>
              <c:pt idx="22">
                <c:v>96</c:v>
              </c:pt>
              <c:pt idx="23">
                <c:v>82</c:v>
              </c:pt>
              <c:pt idx="24">
                <c:v>49</c:v>
              </c:pt>
              <c:pt idx="25">
                <c:v>75</c:v>
              </c:pt>
              <c:pt idx="26">
                <c:v>57</c:v>
              </c:pt>
              <c:pt idx="27">
                <c:v>34</c:v>
              </c:pt>
              <c:pt idx="28">
                <c:v>5</c:v>
              </c:pt>
              <c:pt idx="29">
                <c:v>59</c:v>
              </c:pt>
            </c:numLit>
          </c:val>
        </c:ser>
        <c:ser>
          <c:idx val="1"/>
          <c:order val="1"/>
          <c:tx>
            <c:v>Resoluciones Anexo II</c:v>
          </c:tx>
          <c:spPr>
            <a:solidFill>
              <a:srgbClr val="00FF00"/>
            </a:solidFill>
            <a:ln w="25400">
              <a:solidFill>
                <a:srgbClr val="00FF00"/>
              </a:solidFill>
              <a:prstDash val="solid"/>
            </a:ln>
          </c:spPr>
          <c:invertIfNegative val="0"/>
          <c:cat>
            <c:numLit>
              <c:formatCode>General</c:formatCode>
              <c:ptCount val="30"/>
              <c:pt idx="0">
                <c:v>1988</c:v>
              </c:pt>
              <c:pt idx="1">
                <c:v>1989</c:v>
              </c:pt>
              <c:pt idx="2">
                <c:v>1990</c:v>
              </c:pt>
              <c:pt idx="3">
                <c:v>1991</c:v>
              </c:pt>
              <c:pt idx="4">
                <c:v>1992</c:v>
              </c:pt>
              <c:pt idx="5">
                <c:v>1993</c:v>
              </c:pt>
              <c:pt idx="6">
                <c:v>1994</c:v>
              </c:pt>
              <c:pt idx="7">
                <c:v>1995</c:v>
              </c:pt>
              <c:pt idx="8">
                <c:v>1996</c:v>
              </c:pt>
              <c:pt idx="9">
                <c:v>1997</c:v>
              </c:pt>
              <c:pt idx="10">
                <c:v>1998</c:v>
              </c:pt>
              <c:pt idx="11">
                <c:v>1999</c:v>
              </c:pt>
              <c:pt idx="12">
                <c:v>2000</c:v>
              </c:pt>
              <c:pt idx="13">
                <c:v>2001</c:v>
              </c:pt>
              <c:pt idx="14">
                <c:v>2002</c:v>
              </c:pt>
              <c:pt idx="15">
                <c:v>2003</c:v>
              </c:pt>
              <c:pt idx="16">
                <c:v>2004</c:v>
              </c:pt>
              <c:pt idx="17">
                <c:v>2005</c:v>
              </c:pt>
              <c:pt idx="18">
                <c:v>2006</c:v>
              </c:pt>
              <c:pt idx="19">
                <c:v>2007</c:v>
              </c:pt>
              <c:pt idx="20">
                <c:v>2008</c:v>
              </c:pt>
              <c:pt idx="21">
                <c:v>2009</c:v>
              </c:pt>
              <c:pt idx="22">
                <c:v>2010</c:v>
              </c:pt>
              <c:pt idx="23">
                <c:v>2011</c:v>
              </c:pt>
              <c:pt idx="24">
                <c:v>2012</c:v>
              </c:pt>
              <c:pt idx="25">
                <c:v>2013</c:v>
              </c:pt>
              <c:pt idx="26">
                <c:v>2014</c:v>
              </c:pt>
              <c:pt idx="27">
                <c:v>2015</c:v>
              </c:pt>
              <c:pt idx="28">
                <c:v>2016</c:v>
              </c:pt>
              <c:pt idx="29">
                <c:v>2017</c:v>
              </c:pt>
            </c:numLit>
          </c:cat>
          <c:val>
            <c:numLit>
              <c:formatCode>General</c:formatCode>
              <c:ptCount val="3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10</c:v>
              </c:pt>
              <c:pt idx="8">
                <c:v>18</c:v>
              </c:pt>
              <c:pt idx="9">
                <c:v>10</c:v>
              </c:pt>
              <c:pt idx="10">
                <c:v>8</c:v>
              </c:pt>
              <c:pt idx="11">
                <c:v>13</c:v>
              </c:pt>
              <c:pt idx="12">
                <c:v>26</c:v>
              </c:pt>
              <c:pt idx="13">
                <c:v>35</c:v>
              </c:pt>
              <c:pt idx="14">
                <c:v>158</c:v>
              </c:pt>
              <c:pt idx="15">
                <c:v>158</c:v>
              </c:pt>
              <c:pt idx="16">
                <c:v>116</c:v>
              </c:pt>
              <c:pt idx="17">
                <c:v>126</c:v>
              </c:pt>
              <c:pt idx="18">
                <c:v>155</c:v>
              </c:pt>
              <c:pt idx="19">
                <c:v>167</c:v>
              </c:pt>
              <c:pt idx="20">
                <c:v>104</c:v>
              </c:pt>
              <c:pt idx="21">
                <c:v>162</c:v>
              </c:pt>
              <c:pt idx="22">
                <c:v>150</c:v>
              </c:pt>
              <c:pt idx="23">
                <c:v>171</c:v>
              </c:pt>
              <c:pt idx="24">
                <c:v>90</c:v>
              </c:pt>
              <c:pt idx="25">
                <c:v>120</c:v>
              </c:pt>
              <c:pt idx="26">
                <c:v>101</c:v>
              </c:pt>
              <c:pt idx="27">
                <c:v>74</c:v>
              </c:pt>
              <c:pt idx="28">
                <c:v>26</c:v>
              </c:pt>
              <c:pt idx="29">
                <c:v>111</c:v>
              </c:pt>
            </c:numLit>
          </c:val>
        </c:ser>
        <c:ser>
          <c:idx val="2"/>
          <c:order val="2"/>
          <c:tx>
            <c:v>No procedimiento</c:v>
          </c:tx>
          <c:spPr>
            <a:solidFill>
              <a:srgbClr val="0080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cat>
            <c:numLit>
              <c:formatCode>General</c:formatCode>
              <c:ptCount val="30"/>
              <c:pt idx="0">
                <c:v>1988</c:v>
              </c:pt>
              <c:pt idx="1">
                <c:v>1989</c:v>
              </c:pt>
              <c:pt idx="2">
                <c:v>1990</c:v>
              </c:pt>
              <c:pt idx="3">
                <c:v>1991</c:v>
              </c:pt>
              <c:pt idx="4">
                <c:v>1992</c:v>
              </c:pt>
              <c:pt idx="5">
                <c:v>1993</c:v>
              </c:pt>
              <c:pt idx="6">
                <c:v>1994</c:v>
              </c:pt>
              <c:pt idx="7">
                <c:v>1995</c:v>
              </c:pt>
              <c:pt idx="8">
                <c:v>1996</c:v>
              </c:pt>
              <c:pt idx="9">
                <c:v>1997</c:v>
              </c:pt>
              <c:pt idx="10">
                <c:v>1998</c:v>
              </c:pt>
              <c:pt idx="11">
                <c:v>1999</c:v>
              </c:pt>
              <c:pt idx="12">
                <c:v>2000</c:v>
              </c:pt>
              <c:pt idx="13">
                <c:v>2001</c:v>
              </c:pt>
              <c:pt idx="14">
                <c:v>2002</c:v>
              </c:pt>
              <c:pt idx="15">
                <c:v>2003</c:v>
              </c:pt>
              <c:pt idx="16">
                <c:v>2004</c:v>
              </c:pt>
              <c:pt idx="17">
                <c:v>2005</c:v>
              </c:pt>
              <c:pt idx="18">
                <c:v>2006</c:v>
              </c:pt>
              <c:pt idx="19">
                <c:v>2007</c:v>
              </c:pt>
              <c:pt idx="20">
                <c:v>2008</c:v>
              </c:pt>
              <c:pt idx="21">
                <c:v>2009</c:v>
              </c:pt>
              <c:pt idx="22">
                <c:v>2010</c:v>
              </c:pt>
              <c:pt idx="23">
                <c:v>2011</c:v>
              </c:pt>
              <c:pt idx="24">
                <c:v>2012</c:v>
              </c:pt>
              <c:pt idx="25">
                <c:v>2013</c:v>
              </c:pt>
              <c:pt idx="26">
                <c:v>2014</c:v>
              </c:pt>
              <c:pt idx="27">
                <c:v>2015</c:v>
              </c:pt>
              <c:pt idx="28">
                <c:v>2016</c:v>
              </c:pt>
              <c:pt idx="29">
                <c:v>2017</c:v>
              </c:pt>
            </c:numLit>
          </c:cat>
          <c:val>
            <c:numLit>
              <c:formatCode>General</c:formatCode>
              <c:ptCount val="3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2</c:v>
              </c:pt>
              <c:pt idx="14">
                <c:v>20</c:v>
              </c:pt>
              <c:pt idx="15">
                <c:v>111</c:v>
              </c:pt>
              <c:pt idx="16">
                <c:v>170</c:v>
              </c:pt>
              <c:pt idx="17">
                <c:v>388</c:v>
              </c:pt>
              <c:pt idx="18">
                <c:v>217</c:v>
              </c:pt>
              <c:pt idx="19">
                <c:v>212</c:v>
              </c:pt>
              <c:pt idx="20">
                <c:v>93</c:v>
              </c:pt>
              <c:pt idx="21">
                <c:v>62</c:v>
              </c:pt>
              <c:pt idx="22">
                <c:v>62</c:v>
              </c:pt>
              <c:pt idx="23">
                <c:v>52</c:v>
              </c:pt>
              <c:pt idx="24">
                <c:v>44</c:v>
              </c:pt>
              <c:pt idx="25">
                <c:v>50</c:v>
              </c:pt>
              <c:pt idx="26">
                <c:v>30</c:v>
              </c:pt>
              <c:pt idx="27">
                <c:v>15</c:v>
              </c:pt>
              <c:pt idx="28">
                <c:v>1</c:v>
              </c:pt>
              <c:pt idx="29">
                <c:v>4</c:v>
              </c:pt>
            </c:numLit>
          </c:val>
        </c:ser>
        <c:ser>
          <c:idx val="3"/>
          <c:order val="3"/>
          <c:tx>
            <c:v>Archivados (*)</c:v>
          </c:tx>
          <c:spPr>
            <a:solidFill>
              <a:srgbClr val="FFCC00"/>
            </a:solidFill>
            <a:ln w="25400">
              <a:solidFill>
                <a:srgbClr val="FF9900"/>
              </a:solidFill>
              <a:prstDash val="solid"/>
            </a:ln>
          </c:spPr>
          <c:invertIfNegative val="0"/>
          <c:cat>
            <c:numLit>
              <c:formatCode>General</c:formatCode>
              <c:ptCount val="30"/>
              <c:pt idx="0">
                <c:v>1988</c:v>
              </c:pt>
              <c:pt idx="1">
                <c:v>1989</c:v>
              </c:pt>
              <c:pt idx="2">
                <c:v>1990</c:v>
              </c:pt>
              <c:pt idx="3">
                <c:v>1991</c:v>
              </c:pt>
              <c:pt idx="4">
                <c:v>1992</c:v>
              </c:pt>
              <c:pt idx="5">
                <c:v>1993</c:v>
              </c:pt>
              <c:pt idx="6">
                <c:v>1994</c:v>
              </c:pt>
              <c:pt idx="7">
                <c:v>1995</c:v>
              </c:pt>
              <c:pt idx="8">
                <c:v>1996</c:v>
              </c:pt>
              <c:pt idx="9">
                <c:v>1997</c:v>
              </c:pt>
              <c:pt idx="10">
                <c:v>1998</c:v>
              </c:pt>
              <c:pt idx="11">
                <c:v>1999</c:v>
              </c:pt>
              <c:pt idx="12">
                <c:v>2000</c:v>
              </c:pt>
              <c:pt idx="13">
                <c:v>2001</c:v>
              </c:pt>
              <c:pt idx="14">
                <c:v>2002</c:v>
              </c:pt>
              <c:pt idx="15">
                <c:v>2003</c:v>
              </c:pt>
              <c:pt idx="16">
                <c:v>2004</c:v>
              </c:pt>
              <c:pt idx="17">
                <c:v>2005</c:v>
              </c:pt>
              <c:pt idx="18">
                <c:v>2006</c:v>
              </c:pt>
              <c:pt idx="19">
                <c:v>2007</c:v>
              </c:pt>
              <c:pt idx="20">
                <c:v>2008</c:v>
              </c:pt>
              <c:pt idx="21">
                <c:v>2009</c:v>
              </c:pt>
              <c:pt idx="22">
                <c:v>2010</c:v>
              </c:pt>
              <c:pt idx="23">
                <c:v>2011</c:v>
              </c:pt>
              <c:pt idx="24">
                <c:v>2012</c:v>
              </c:pt>
              <c:pt idx="25">
                <c:v>2013</c:v>
              </c:pt>
              <c:pt idx="26">
                <c:v>2014</c:v>
              </c:pt>
              <c:pt idx="27">
                <c:v>2015</c:v>
              </c:pt>
              <c:pt idx="28">
                <c:v>2016</c:v>
              </c:pt>
              <c:pt idx="29">
                <c:v>2017</c:v>
              </c:pt>
            </c:numLit>
          </c:cat>
          <c:val>
            <c:numLit>
              <c:formatCode>General</c:formatCode>
              <c:ptCount val="30"/>
              <c:pt idx="0">
                <c:v>0</c:v>
              </c:pt>
              <c:pt idx="1">
                <c:v>8</c:v>
              </c:pt>
              <c:pt idx="2">
                <c:v>11</c:v>
              </c:pt>
              <c:pt idx="3">
                <c:v>4</c:v>
              </c:pt>
              <c:pt idx="4">
                <c:v>74</c:v>
              </c:pt>
              <c:pt idx="5">
                <c:v>7</c:v>
              </c:pt>
              <c:pt idx="6">
                <c:v>3</c:v>
              </c:pt>
              <c:pt idx="7">
                <c:v>14</c:v>
              </c:pt>
              <c:pt idx="8">
                <c:v>14</c:v>
              </c:pt>
              <c:pt idx="9">
                <c:v>2</c:v>
              </c:pt>
              <c:pt idx="10">
                <c:v>4</c:v>
              </c:pt>
              <c:pt idx="11">
                <c:v>11</c:v>
              </c:pt>
              <c:pt idx="12">
                <c:v>10</c:v>
              </c:pt>
              <c:pt idx="13">
                <c:v>17</c:v>
              </c:pt>
              <c:pt idx="14">
                <c:v>50</c:v>
              </c:pt>
              <c:pt idx="15">
                <c:v>45</c:v>
              </c:pt>
              <c:pt idx="16">
                <c:v>84</c:v>
              </c:pt>
              <c:pt idx="17">
                <c:v>158</c:v>
              </c:pt>
              <c:pt idx="18">
                <c:v>153</c:v>
              </c:pt>
              <c:pt idx="19">
                <c:v>200</c:v>
              </c:pt>
              <c:pt idx="20">
                <c:v>92</c:v>
              </c:pt>
              <c:pt idx="21">
                <c:v>438</c:v>
              </c:pt>
              <c:pt idx="22">
                <c:v>482</c:v>
              </c:pt>
              <c:pt idx="23">
                <c:v>228</c:v>
              </c:pt>
              <c:pt idx="24">
                <c:v>276</c:v>
              </c:pt>
              <c:pt idx="25">
                <c:v>362</c:v>
              </c:pt>
              <c:pt idx="26">
                <c:v>207</c:v>
              </c:pt>
              <c:pt idx="27">
                <c:v>138</c:v>
              </c:pt>
              <c:pt idx="28">
                <c:v>68</c:v>
              </c:pt>
              <c:pt idx="29">
                <c:v>108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435086160"/>
        <c:axId val="-435087248"/>
      </c:barChart>
      <c:catAx>
        <c:axId val="-43508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435087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350872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4350861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925232594952869"/>
          <c:y val="0.11442812185790209"/>
          <c:w val="0.6809346691585757"/>
          <c:h val="6.21893158877527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proyectos 
por sector. Periodo 1988-2017</a:t>
            </a:r>
          </a:p>
        </c:rich>
      </c:tx>
      <c:layout>
        <c:manualLayout>
          <c:xMode val="edge"/>
          <c:yMode val="edge"/>
          <c:x val="0.22515535857419072"/>
          <c:y val="3.888895183066145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652173913043542"/>
          <c:y val="0.42037056042505988"/>
          <c:w val="0.61490683229814114"/>
          <c:h val="0.2907408721882571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9.2769270619988617E-2"/>
                  <c:y val="-6.62888763023389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2364784160711376E-2"/>
                  <c:y val="0.1981067725980365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6553856331558217"/>
                  <c:y val="7.33935559557967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524056518011301E-2"/>
                  <c:y val="-0.13125558332794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6999510179094401"/>
                  <c:y val="-0.1535903636121820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Lit>
              <c:formatCode>General</c:formatCode>
              <c:ptCount val="5"/>
              <c:pt idx="0">
                <c:v>1170</c:v>
              </c:pt>
              <c:pt idx="1">
                <c:v>2831</c:v>
              </c:pt>
              <c:pt idx="2">
                <c:v>1981</c:v>
              </c:pt>
              <c:pt idx="3">
                <c:v>2196</c:v>
              </c:pt>
              <c:pt idx="4">
                <c:v>800</c:v>
              </c:pt>
            </c:numLit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proyectos por tipo de procedimiento. Periodo 1988-2017</a:t>
            </a:r>
          </a:p>
        </c:rich>
      </c:tx>
      <c:layout>
        <c:manualLayout>
          <c:xMode val="edge"/>
          <c:yMode val="edge"/>
          <c:x val="0.15749053180433095"/>
          <c:y val="2.946598262329392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523694784640368"/>
          <c:y val="0.29097658224091993"/>
          <c:w val="0.85915546672151966"/>
          <c:h val="0.59484453204947518"/>
        </c:manualLayout>
      </c:layout>
      <c:barChart>
        <c:barDir val="col"/>
        <c:grouping val="clustered"/>
        <c:varyColors val="0"/>
        <c:ser>
          <c:idx val="0"/>
          <c:order val="0"/>
          <c:tx>
            <c:v>Entradas</c:v>
          </c:tx>
          <c:spPr>
            <a:solidFill>
              <a:srgbClr val="99CC00"/>
            </a:solidFill>
            <a:ln w="38100">
              <a:solidFill>
                <a:srgbClr val="008000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Anexo I</c:v>
              </c:pt>
              <c:pt idx="1">
                <c:v>Anexo II</c:v>
              </c:pt>
              <c:pt idx="2">
                <c:v>No procedimiento</c:v>
              </c:pt>
            </c:strLit>
          </c:cat>
          <c:val>
            <c:numLit>
              <c:formatCode>General</c:formatCode>
              <c:ptCount val="3"/>
              <c:pt idx="0">
                <c:v>3729</c:v>
              </c:pt>
              <c:pt idx="1">
                <c:v>2837</c:v>
              </c:pt>
              <c:pt idx="2">
                <c:v>2371</c:v>
              </c:pt>
            </c:numLit>
          </c:val>
        </c:ser>
        <c:ser>
          <c:idx val="1"/>
          <c:order val="1"/>
          <c:tx>
            <c:v>En tramitación</c:v>
          </c:tx>
          <c:spPr>
            <a:solidFill>
              <a:srgbClr val="00FF00"/>
            </a:solidFill>
            <a:ln w="38100">
              <a:solidFill>
                <a:srgbClr val="008000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Anexo I</c:v>
              </c:pt>
              <c:pt idx="1">
                <c:v>Anexo II</c:v>
              </c:pt>
              <c:pt idx="2">
                <c:v>No procedimiento</c:v>
              </c:pt>
            </c:strLit>
          </c:cat>
          <c:val>
            <c:numLit>
              <c:formatCode>General</c:formatCode>
              <c:ptCount val="3"/>
              <c:pt idx="0">
                <c:v>100</c:v>
              </c:pt>
              <c:pt idx="1">
                <c:v>66</c:v>
              </c:pt>
              <c:pt idx="2">
                <c:v>6</c:v>
              </c:pt>
            </c:numLit>
          </c:val>
        </c:ser>
        <c:ser>
          <c:idx val="2"/>
          <c:order val="2"/>
          <c:tx>
            <c:v>Resueltos*</c:v>
          </c:tx>
          <c:spPr>
            <a:solidFill>
              <a:srgbClr val="808000"/>
            </a:solidFill>
            <a:ln w="38100">
              <a:solidFill>
                <a:srgbClr val="008000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Anexo I</c:v>
              </c:pt>
              <c:pt idx="1">
                <c:v>Anexo II</c:v>
              </c:pt>
              <c:pt idx="2">
                <c:v>No procedimiento</c:v>
              </c:pt>
            </c:strLit>
          </c:cat>
          <c:val>
            <c:numLit>
              <c:formatCode>General</c:formatCode>
              <c:ptCount val="3"/>
              <c:pt idx="0">
                <c:v>1859</c:v>
              </c:pt>
              <c:pt idx="1">
                <c:v>2145</c:v>
              </c:pt>
              <c:pt idx="2">
                <c:v>1543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35083984"/>
        <c:axId val="-435089968"/>
      </c:barChart>
      <c:catAx>
        <c:axId val="-43508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435089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350899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4350839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029681692473006"/>
          <c:y val="0.16706443914081212"/>
          <c:w val="0.45963800665856369"/>
          <c:h val="5.72792362768496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proyectos por tipo de procedimiento. Periodo 1998-2017</a:t>
            </a:r>
          </a:p>
        </c:rich>
      </c:tx>
      <c:layout>
        <c:manualLayout>
          <c:xMode val="edge"/>
          <c:yMode val="edge"/>
          <c:x val="0.14511868008836129"/>
          <c:y val="2.941178038024435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371413250763044"/>
          <c:y val="0.24547637129115221"/>
          <c:w val="0.83317117618362446"/>
          <c:h val="0.68561786375687805"/>
        </c:manualLayout>
      </c:layout>
      <c:barChart>
        <c:barDir val="col"/>
        <c:grouping val="clustered"/>
        <c:varyColors val="0"/>
        <c:ser>
          <c:idx val="0"/>
          <c:order val="0"/>
          <c:tx>
            <c:v>Entradas</c:v>
          </c:tx>
          <c:spPr>
            <a:solidFill>
              <a:srgbClr val="99CC00"/>
            </a:solidFill>
            <a:ln w="38100">
              <a:solidFill>
                <a:srgbClr val="008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Infraestructuras-Transportes</c:v>
              </c:pt>
              <c:pt idx="4">
                <c:v>Otros</c:v>
              </c:pt>
            </c:strLit>
          </c:cat>
          <c:val>
            <c:numLit>
              <c:formatCode>General</c:formatCode>
              <c:ptCount val="5"/>
              <c:pt idx="0">
                <c:v>1170</c:v>
              </c:pt>
              <c:pt idx="1">
                <c:v>2831</c:v>
              </c:pt>
              <c:pt idx="2">
                <c:v>1981</c:v>
              </c:pt>
              <c:pt idx="3">
                <c:v>2196</c:v>
              </c:pt>
              <c:pt idx="4">
                <c:v>800</c:v>
              </c:pt>
            </c:numLit>
          </c:val>
        </c:ser>
        <c:ser>
          <c:idx val="1"/>
          <c:order val="1"/>
          <c:tx>
            <c:v>En tramitación</c:v>
          </c:tx>
          <c:spPr>
            <a:solidFill>
              <a:srgbClr val="00FF00"/>
            </a:solidFill>
            <a:ln w="38100">
              <a:solidFill>
                <a:srgbClr val="008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Infraestructuras-Transportes</c:v>
              </c:pt>
              <c:pt idx="4">
                <c:v>Otros</c:v>
              </c:pt>
            </c:strLit>
          </c:cat>
          <c:val>
            <c:numLit>
              <c:formatCode>General</c:formatCode>
              <c:ptCount val="5"/>
              <c:pt idx="0">
                <c:v>6</c:v>
              </c:pt>
              <c:pt idx="1">
                <c:v>45</c:v>
              </c:pt>
              <c:pt idx="2">
                <c:v>66</c:v>
              </c:pt>
              <c:pt idx="3">
                <c:v>44</c:v>
              </c:pt>
              <c:pt idx="4">
                <c:v>10</c:v>
              </c:pt>
            </c:numLit>
          </c:val>
        </c:ser>
        <c:ser>
          <c:idx val="2"/>
          <c:order val="2"/>
          <c:tx>
            <c:v>Resueltos(*)</c:v>
          </c:tx>
          <c:spPr>
            <a:solidFill>
              <a:srgbClr val="808000"/>
            </a:solidFill>
            <a:ln w="38100">
              <a:solidFill>
                <a:srgbClr val="008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Infraestructuras-Transportes</c:v>
              </c:pt>
              <c:pt idx="4">
                <c:v>Otros</c:v>
              </c:pt>
            </c:strLit>
          </c:cat>
          <c:val>
            <c:numLit>
              <c:formatCode>General</c:formatCode>
              <c:ptCount val="5"/>
              <c:pt idx="0">
                <c:v>1157</c:v>
              </c:pt>
              <c:pt idx="1">
                <c:v>2718</c:v>
              </c:pt>
              <c:pt idx="2">
                <c:v>1813</c:v>
              </c:pt>
              <c:pt idx="3">
                <c:v>2078</c:v>
              </c:pt>
              <c:pt idx="4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34552384"/>
        <c:axId val="-434553472"/>
      </c:barChart>
      <c:catAx>
        <c:axId val="-43455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434553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3455347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4345523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82513919476554"/>
          <c:y val="0.14044019878225969"/>
          <c:w val="0.50084934785450663"/>
          <c:h val="6.09137055837563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proyectos. Año 2017</a:t>
            </a:r>
          </a:p>
        </c:rich>
      </c:tx>
      <c:layout>
        <c:manualLayout>
          <c:xMode val="edge"/>
          <c:yMode val="edge"/>
          <c:x val="0.35089056194000751"/>
          <c:y val="3.098113844416913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3.7091819142384852E-2"/>
          <c:y val="0.18005964324758175"/>
          <c:w val="0.95549073908137272"/>
          <c:h val="0.75903757986848763"/>
        </c:manualLayout>
      </c:layout>
      <c:lineChart>
        <c:grouping val="standard"/>
        <c:varyColors val="0"/>
        <c:ser>
          <c:idx val="0"/>
          <c:order val="0"/>
          <c:tx>
            <c:v>Entradas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formatCode>General</c:formatCode>
              <c:ptCount val="12"/>
              <c:pt idx="0">
                <c:v>13</c:v>
              </c:pt>
              <c:pt idx="1">
                <c:v>8</c:v>
              </c:pt>
              <c:pt idx="2">
                <c:v>10</c:v>
              </c:pt>
              <c:pt idx="3">
                <c:v>15</c:v>
              </c:pt>
              <c:pt idx="4">
                <c:v>16</c:v>
              </c:pt>
              <c:pt idx="5">
                <c:v>9</c:v>
              </c:pt>
              <c:pt idx="6">
                <c:v>20</c:v>
              </c:pt>
              <c:pt idx="7">
                <c:v>11</c:v>
              </c:pt>
              <c:pt idx="8">
                <c:v>11</c:v>
              </c:pt>
              <c:pt idx="9">
                <c:v>11</c:v>
              </c:pt>
              <c:pt idx="10">
                <c:v>8</c:v>
              </c:pt>
              <c:pt idx="11">
                <c:v>9</c:v>
              </c:pt>
            </c:numLit>
          </c:val>
          <c:smooth val="0"/>
        </c:ser>
        <c:ser>
          <c:idx val="1"/>
          <c:order val="1"/>
          <c:tx>
            <c:v>Salidas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formatCode>General</c:formatCode>
              <c:ptCount val="12"/>
              <c:pt idx="0">
                <c:v>2</c:v>
              </c:pt>
              <c:pt idx="1">
                <c:v>15</c:v>
              </c:pt>
              <c:pt idx="2">
                <c:v>17</c:v>
              </c:pt>
              <c:pt idx="3">
                <c:v>37</c:v>
              </c:pt>
              <c:pt idx="4">
                <c:v>50</c:v>
              </c:pt>
              <c:pt idx="5">
                <c:v>37</c:v>
              </c:pt>
              <c:pt idx="6">
                <c:v>45</c:v>
              </c:pt>
              <c:pt idx="7">
                <c:v>5</c:v>
              </c:pt>
              <c:pt idx="8">
                <c:v>24</c:v>
              </c:pt>
              <c:pt idx="9">
                <c:v>28</c:v>
              </c:pt>
              <c:pt idx="10">
                <c:v>25</c:v>
              </c:pt>
              <c:pt idx="11">
                <c:v>19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34551840"/>
        <c:axId val="-434555648"/>
      </c:lineChart>
      <c:catAx>
        <c:axId val="-43455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434555648"/>
        <c:crossesAt val="-200"/>
        <c:auto val="1"/>
        <c:lblAlgn val="ctr"/>
        <c:lblOffset val="100"/>
        <c:tickLblSkip val="2"/>
        <c:tickMarkSkip val="1"/>
        <c:noMultiLvlLbl val="0"/>
      </c:catAx>
      <c:valAx>
        <c:axId val="-4345556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4345518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0864315220845249"/>
          <c:y val="9.7715080515157343E-2"/>
          <c:w val="0.17063870352716928"/>
          <c:h val="4.88889664845109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Entrada y salida de proyectos. Año 2017</a:t>
            </a:r>
          </a:p>
        </c:rich>
      </c:tx>
      <c:layout>
        <c:manualLayout>
          <c:xMode val="edge"/>
          <c:yMode val="edge"/>
          <c:x val="0.35769511569674484"/>
          <c:y val="7.154855643044619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357537297870113E-2"/>
          <c:y val="0.15380641008064774"/>
          <c:w val="0.89711357368152267"/>
          <c:h val="0.7317055201559306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99CC00"/>
            </a:solidFill>
            <a:ln w="38100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1144004649790381E-3"/>
                  <c:y val="7.51514126588019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0751575763072791E-3"/>
                  <c:y val="-3.28292336347282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3182425930481144E-3"/>
                  <c:y val="-3.1626331972399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5948396395291795E-3"/>
                  <c:y val="-4.1855483869403123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250075937234783E-4"/>
                  <c:y val="-5.14675029536103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1144266865955252E-3"/>
                  <c:y val="-1.89920362696288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Entradas</c:v>
              </c:pt>
              <c:pt idx="1">
                <c:v>Total salidas</c:v>
              </c:pt>
              <c:pt idx="2">
                <c:v>Declaración</c:v>
              </c:pt>
              <c:pt idx="3">
                <c:v>Resoluciones AnexoII</c:v>
              </c:pt>
              <c:pt idx="4">
                <c:v>No pocedimiento</c:v>
              </c:pt>
              <c:pt idx="5">
                <c:v>Archivados (*)</c:v>
              </c:pt>
            </c:strLit>
          </c:cat>
          <c:val>
            <c:numLit>
              <c:formatCode>General</c:formatCode>
              <c:ptCount val="6"/>
              <c:pt idx="0">
                <c:v>141</c:v>
              </c:pt>
              <c:pt idx="1">
                <c:v>304</c:v>
              </c:pt>
              <c:pt idx="2">
                <c:v>59</c:v>
              </c:pt>
              <c:pt idx="3">
                <c:v>111</c:v>
              </c:pt>
              <c:pt idx="4">
                <c:v>4</c:v>
              </c:pt>
              <c:pt idx="5">
                <c:v>110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434550752"/>
        <c:axId val="-434556736"/>
      </c:barChart>
      <c:catAx>
        <c:axId val="-43455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434556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34556736"/>
        <c:scaling>
          <c:orientation val="minMax"/>
          <c:max val="5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4345507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proyectos en tramitación  por sector. Año 2017</a:t>
            </a:r>
          </a:p>
        </c:rich>
      </c:tx>
      <c:layout>
        <c:manualLayout>
          <c:xMode val="edge"/>
          <c:yMode val="edge"/>
          <c:x val="0.14122178262905352"/>
          <c:y val="4.099834294906687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592917918563091"/>
          <c:y val="0.40463581375451568"/>
          <c:w val="0.63358916386002706"/>
          <c:h val="0.3529422516449089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5"/>
          <c:dPt>
            <c:idx val="0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1517240123572878E-2"/>
                  <c:y val="-0.136427117585647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541323612310985E-2"/>
                  <c:y val="-7.21308649203603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5660618297954541E-2"/>
                  <c:y val="0.1055294636094653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008203035499117E-2"/>
                  <c:y val="-0.1160235557971321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Lit>
              <c:formatCode>General</c:formatCode>
              <c:ptCount val="5"/>
              <c:pt idx="0">
                <c:v>6</c:v>
              </c:pt>
              <c:pt idx="1">
                <c:v>39</c:v>
              </c:pt>
              <c:pt idx="2">
                <c:v>70</c:v>
              </c:pt>
              <c:pt idx="3">
                <c:v>40</c:v>
              </c:pt>
              <c:pt idx="4">
                <c:v>8</c:v>
              </c:pt>
            </c:numLit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proyectos evaluados  
por sector. Año 2017</a:t>
            </a:r>
          </a:p>
        </c:rich>
      </c:tx>
      <c:layout>
        <c:manualLayout>
          <c:xMode val="edge"/>
          <c:yMode val="edge"/>
          <c:x val="0.22969552949437597"/>
          <c:y val="4.159152237117894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030469414788943"/>
          <c:y val="0.37070630791872272"/>
          <c:w val="0.54568553278681564"/>
          <c:h val="0.3074149870545527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8"/>
          <c:dPt>
            <c:idx val="0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0289291465390066"/>
                  <c:y val="-4.73928306045605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4234340560202582E-2"/>
                  <c:y val="-2.61324699269576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3380174949583181E-2"/>
                  <c:y val="0.1568294946738222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6435027595449433E-2"/>
                  <c:y val="0.229181434287927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25106952169314883"/>
                  <c:y val="-4.14108072556504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Lit>
              <c:formatCode>General</c:formatCode>
              <c:ptCount val="5"/>
              <c:pt idx="0">
                <c:v>3</c:v>
              </c:pt>
              <c:pt idx="1">
                <c:v>42</c:v>
              </c:pt>
              <c:pt idx="2">
                <c:v>52</c:v>
              </c:pt>
              <c:pt idx="3">
                <c:v>53</c:v>
              </c:pt>
              <c:pt idx="4">
                <c:v>12</c:v>
              </c:pt>
            </c:numLit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39</xdr:row>
      <xdr:rowOff>114300</xdr:rowOff>
    </xdr:from>
    <xdr:to>
      <xdr:col>9</xdr:col>
      <xdr:colOff>704850</xdr:colOff>
      <xdr:row>65</xdr:row>
      <xdr:rowOff>85725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70</xdr:row>
      <xdr:rowOff>28575</xdr:rowOff>
    </xdr:from>
    <xdr:to>
      <xdr:col>9</xdr:col>
      <xdr:colOff>714375</xdr:colOff>
      <xdr:row>93</xdr:row>
      <xdr:rowOff>133350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57</xdr:row>
      <xdr:rowOff>0</xdr:rowOff>
    </xdr:from>
    <xdr:to>
      <xdr:col>2</xdr:col>
      <xdr:colOff>257175</xdr:colOff>
      <xdr:row>81</xdr:row>
      <xdr:rowOff>85725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12</xdr:row>
      <xdr:rowOff>76200</xdr:rowOff>
    </xdr:from>
    <xdr:to>
      <xdr:col>4</xdr:col>
      <xdr:colOff>9525</xdr:colOff>
      <xdr:row>37</xdr:row>
      <xdr:rowOff>19050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152400</xdr:rowOff>
    </xdr:from>
    <xdr:to>
      <xdr:col>6</xdr:col>
      <xdr:colOff>9525</xdr:colOff>
      <xdr:row>37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24</xdr:row>
      <xdr:rowOff>47625</xdr:rowOff>
    </xdr:from>
    <xdr:to>
      <xdr:col>10</xdr:col>
      <xdr:colOff>885825</xdr:colOff>
      <xdr:row>50</xdr:row>
      <xdr:rowOff>133350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52</xdr:row>
      <xdr:rowOff>76200</xdr:rowOff>
    </xdr:from>
    <xdr:to>
      <xdr:col>10</xdr:col>
      <xdr:colOff>876300</xdr:colOff>
      <xdr:row>77</xdr:row>
      <xdr:rowOff>142875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59</xdr:row>
      <xdr:rowOff>0</xdr:rowOff>
    </xdr:from>
    <xdr:to>
      <xdr:col>2</xdr:col>
      <xdr:colOff>1323975</xdr:colOff>
      <xdr:row>84</xdr:row>
      <xdr:rowOff>47625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85</xdr:row>
      <xdr:rowOff>66675</xdr:rowOff>
    </xdr:from>
    <xdr:to>
      <xdr:col>2</xdr:col>
      <xdr:colOff>1323975</xdr:colOff>
      <xdr:row>110</xdr:row>
      <xdr:rowOff>85725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9</xdr:col>
      <xdr:colOff>949325</xdr:colOff>
      <xdr:row>46</xdr:row>
      <xdr:rowOff>38100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96"/>
  <sheetViews>
    <sheetView tabSelected="1" view="pageBreakPreview" zoomScaleNormal="75" zoomScaleSheetLayoutView="100" workbookViewId="0">
      <selection activeCell="A9" sqref="A9"/>
    </sheetView>
  </sheetViews>
  <sheetFormatPr baseColWidth="10" defaultRowHeight="12.75" x14ac:dyDescent="0.2"/>
  <cols>
    <col min="1" max="1" width="9.140625" customWidth="1"/>
    <col min="2" max="2" width="9.85546875" customWidth="1"/>
    <col min="3" max="4" width="15.28515625" customWidth="1"/>
    <col min="5" max="5" width="13.28515625" customWidth="1"/>
    <col min="6" max="6" width="12.7109375" bestFit="1" customWidth="1"/>
    <col min="7" max="7" width="9.42578125" bestFit="1" customWidth="1"/>
    <col min="8" max="8" width="10.42578125" bestFit="1" customWidth="1"/>
    <col min="9" max="9" width="11.7109375" bestFit="1" customWidth="1"/>
    <col min="10" max="10" width="11.5703125" bestFit="1" customWidth="1"/>
    <col min="11" max="11" width="4.42578125" customWidth="1"/>
  </cols>
  <sheetData>
    <row r="1" spans="1:11" ht="18" x14ac:dyDescent="0.25">
      <c r="A1" s="162" t="s">
        <v>10</v>
      </c>
      <c r="B1" s="162"/>
      <c r="C1" s="162"/>
      <c r="D1" s="162"/>
      <c r="E1" s="162"/>
      <c r="F1" s="162"/>
      <c r="G1" s="162"/>
      <c r="H1" s="162"/>
      <c r="I1" s="162"/>
      <c r="J1" s="162"/>
    </row>
    <row r="3" spans="1:11" ht="15" x14ac:dyDescent="0.25">
      <c r="A3" s="163" t="s">
        <v>193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1" ht="13.5" customHeight="1" thickBot="1" x14ac:dyDescent="0.3">
      <c r="A4" s="6"/>
      <c r="B4" s="6"/>
      <c r="C4" s="6"/>
      <c r="D4" s="6"/>
      <c r="E4" s="6"/>
      <c r="F4" s="6"/>
      <c r="G4" s="6"/>
      <c r="H4" s="6"/>
      <c r="I4" s="6"/>
      <c r="J4" s="6"/>
    </row>
    <row r="5" spans="1:11" ht="21" customHeight="1" x14ac:dyDescent="0.2">
      <c r="A5" s="173" t="s">
        <v>0</v>
      </c>
      <c r="B5" s="172" t="s">
        <v>1</v>
      </c>
      <c r="C5" s="164" t="s">
        <v>2</v>
      </c>
      <c r="D5" s="165"/>
      <c r="E5" s="165"/>
      <c r="F5" s="165"/>
      <c r="G5" s="165"/>
      <c r="H5" s="165"/>
      <c r="I5" s="165"/>
      <c r="J5" s="169" t="s">
        <v>6</v>
      </c>
    </row>
    <row r="6" spans="1:11" ht="26.25" customHeight="1" x14ac:dyDescent="0.2">
      <c r="A6" s="174"/>
      <c r="B6" s="167"/>
      <c r="C6" s="159" t="s">
        <v>3</v>
      </c>
      <c r="D6" s="160"/>
      <c r="E6" s="160"/>
      <c r="F6" s="160"/>
      <c r="G6" s="161"/>
      <c r="H6" s="177" t="s">
        <v>5</v>
      </c>
      <c r="I6" s="166" t="s">
        <v>88</v>
      </c>
      <c r="J6" s="170"/>
    </row>
    <row r="7" spans="1:11" ht="19.5" customHeight="1" x14ac:dyDescent="0.2">
      <c r="A7" s="174"/>
      <c r="B7" s="167"/>
      <c r="C7" s="176" t="s">
        <v>170</v>
      </c>
      <c r="D7" s="176" t="s">
        <v>169</v>
      </c>
      <c r="E7" s="176" t="s">
        <v>171</v>
      </c>
      <c r="F7" s="176" t="s">
        <v>172</v>
      </c>
      <c r="G7" s="166" t="s">
        <v>188</v>
      </c>
      <c r="H7" s="178"/>
      <c r="I7" s="167"/>
      <c r="J7" s="170"/>
      <c r="K7" s="1"/>
    </row>
    <row r="8" spans="1:11" ht="18.75" customHeight="1" thickBot="1" x14ac:dyDescent="0.25">
      <c r="A8" s="175"/>
      <c r="B8" s="168"/>
      <c r="C8" s="168"/>
      <c r="D8" s="168"/>
      <c r="E8" s="168"/>
      <c r="F8" s="168"/>
      <c r="G8" s="168"/>
      <c r="H8" s="179"/>
      <c r="I8" s="168"/>
      <c r="J8" s="171"/>
      <c r="K8" s="1"/>
    </row>
    <row r="9" spans="1:11" ht="18" customHeight="1" x14ac:dyDescent="0.2">
      <c r="A9" s="37">
        <v>1988</v>
      </c>
      <c r="B9" s="61">
        <v>33</v>
      </c>
      <c r="C9" s="52" t="s">
        <v>9</v>
      </c>
      <c r="D9" s="52" t="s">
        <v>9</v>
      </c>
      <c r="E9" s="81" t="s">
        <v>9</v>
      </c>
      <c r="F9" s="52" t="s">
        <v>9</v>
      </c>
      <c r="G9" s="52" t="s">
        <v>9</v>
      </c>
      <c r="H9" s="52" t="s">
        <v>9</v>
      </c>
      <c r="I9" s="52" t="s">
        <v>9</v>
      </c>
      <c r="J9" s="62">
        <v>33</v>
      </c>
      <c r="K9" s="1"/>
    </row>
    <row r="10" spans="1:11" ht="14.1" customHeight="1" x14ac:dyDescent="0.2">
      <c r="A10" s="38">
        <v>1989</v>
      </c>
      <c r="B10" s="63">
        <v>122</v>
      </c>
      <c r="C10" s="63">
        <v>7</v>
      </c>
      <c r="D10" s="53" t="s">
        <v>9</v>
      </c>
      <c r="E10" s="79" t="s">
        <v>9</v>
      </c>
      <c r="F10" s="53" t="s">
        <v>9</v>
      </c>
      <c r="G10" s="63">
        <v>7</v>
      </c>
      <c r="H10" s="63">
        <v>8</v>
      </c>
      <c r="I10" s="63">
        <v>15</v>
      </c>
      <c r="J10" s="64">
        <v>107</v>
      </c>
      <c r="K10" s="1"/>
    </row>
    <row r="11" spans="1:11" ht="14.1" customHeight="1" x14ac:dyDescent="0.2">
      <c r="A11" s="38">
        <v>1990</v>
      </c>
      <c r="B11" s="63">
        <v>82</v>
      </c>
      <c r="C11" s="63">
        <v>13</v>
      </c>
      <c r="D11" s="53" t="s">
        <v>9</v>
      </c>
      <c r="E11" s="79" t="s">
        <v>9</v>
      </c>
      <c r="F11" s="53" t="s">
        <v>9</v>
      </c>
      <c r="G11" s="63">
        <v>13</v>
      </c>
      <c r="H11" s="63">
        <v>11</v>
      </c>
      <c r="I11" s="63">
        <v>24</v>
      </c>
      <c r="J11" s="64">
        <v>58</v>
      </c>
      <c r="K11" s="1"/>
    </row>
    <row r="12" spans="1:11" ht="14.1" customHeight="1" x14ac:dyDescent="0.2">
      <c r="A12" s="38">
        <v>1991</v>
      </c>
      <c r="B12" s="63">
        <v>142</v>
      </c>
      <c r="C12" s="63">
        <v>9</v>
      </c>
      <c r="D12" s="53" t="s">
        <v>9</v>
      </c>
      <c r="E12" s="79" t="s">
        <v>9</v>
      </c>
      <c r="F12" s="53" t="s">
        <v>9</v>
      </c>
      <c r="G12" s="63">
        <v>9</v>
      </c>
      <c r="H12" s="63">
        <v>4</v>
      </c>
      <c r="I12" s="63">
        <v>13</v>
      </c>
      <c r="J12" s="64">
        <v>129</v>
      </c>
      <c r="K12" s="1"/>
    </row>
    <row r="13" spans="1:11" ht="14.1" customHeight="1" x14ac:dyDescent="0.2">
      <c r="A13" s="38">
        <v>1992</v>
      </c>
      <c r="B13" s="63">
        <v>44</v>
      </c>
      <c r="C13" s="63">
        <v>67</v>
      </c>
      <c r="D13" s="53" t="s">
        <v>9</v>
      </c>
      <c r="E13" s="79" t="s">
        <v>9</v>
      </c>
      <c r="F13" s="53" t="s">
        <v>9</v>
      </c>
      <c r="G13" s="63">
        <v>67</v>
      </c>
      <c r="H13" s="63">
        <v>74</v>
      </c>
      <c r="I13" s="63">
        <v>141</v>
      </c>
      <c r="J13" s="64">
        <v>-97</v>
      </c>
      <c r="K13" s="1"/>
    </row>
    <row r="14" spans="1:11" ht="14.1" customHeight="1" x14ac:dyDescent="0.2">
      <c r="A14" s="38">
        <v>1993</v>
      </c>
      <c r="B14" s="63">
        <v>82</v>
      </c>
      <c r="C14" s="63">
        <v>44</v>
      </c>
      <c r="D14" s="53" t="s">
        <v>9</v>
      </c>
      <c r="E14" s="79" t="s">
        <v>9</v>
      </c>
      <c r="F14" s="53" t="s">
        <v>9</v>
      </c>
      <c r="G14" s="63">
        <v>44</v>
      </c>
      <c r="H14" s="63">
        <v>7</v>
      </c>
      <c r="I14" s="63">
        <v>51</v>
      </c>
      <c r="J14" s="64">
        <v>31</v>
      </c>
      <c r="K14" s="1"/>
    </row>
    <row r="15" spans="1:11" ht="14.1" customHeight="1" x14ac:dyDescent="0.2">
      <c r="A15" s="38">
        <v>1994</v>
      </c>
      <c r="B15" s="63">
        <v>59</v>
      </c>
      <c r="C15" s="63">
        <v>47</v>
      </c>
      <c r="D15" s="53" t="s">
        <v>9</v>
      </c>
      <c r="E15" s="79" t="s">
        <v>9</v>
      </c>
      <c r="F15" s="53" t="s">
        <v>9</v>
      </c>
      <c r="G15" s="63">
        <v>47</v>
      </c>
      <c r="H15" s="63">
        <v>3</v>
      </c>
      <c r="I15" s="63">
        <v>50</v>
      </c>
      <c r="J15" s="64">
        <v>9</v>
      </c>
      <c r="K15" s="1"/>
    </row>
    <row r="16" spans="1:11" ht="14.1" customHeight="1" x14ac:dyDescent="0.2">
      <c r="A16" s="38">
        <v>1995</v>
      </c>
      <c r="B16" s="63">
        <v>57</v>
      </c>
      <c r="C16" s="63">
        <v>31</v>
      </c>
      <c r="D16" s="53" t="s">
        <v>9</v>
      </c>
      <c r="E16" s="80">
        <v>10</v>
      </c>
      <c r="F16" s="53" t="s">
        <v>9</v>
      </c>
      <c r="G16" s="63">
        <v>41</v>
      </c>
      <c r="H16" s="63">
        <v>14</v>
      </c>
      <c r="I16" s="63">
        <v>55</v>
      </c>
      <c r="J16" s="64">
        <v>2</v>
      </c>
      <c r="K16" s="1"/>
    </row>
    <row r="17" spans="1:11" ht="14.1" customHeight="1" x14ac:dyDescent="0.2">
      <c r="A17" s="38">
        <v>1996</v>
      </c>
      <c r="B17" s="63">
        <v>71</v>
      </c>
      <c r="C17" s="63">
        <v>38</v>
      </c>
      <c r="D17" s="53" t="s">
        <v>9</v>
      </c>
      <c r="E17" s="80">
        <v>18</v>
      </c>
      <c r="F17" s="53" t="s">
        <v>9</v>
      </c>
      <c r="G17" s="63">
        <v>56</v>
      </c>
      <c r="H17" s="63">
        <v>14</v>
      </c>
      <c r="I17" s="63">
        <v>70</v>
      </c>
      <c r="J17" s="64">
        <v>1</v>
      </c>
      <c r="K17" s="1"/>
    </row>
    <row r="18" spans="1:11" ht="14.1" customHeight="1" x14ac:dyDescent="0.2">
      <c r="A18" s="38">
        <v>1997</v>
      </c>
      <c r="B18" s="63">
        <v>66</v>
      </c>
      <c r="C18" s="63">
        <v>28</v>
      </c>
      <c r="D18" s="53" t="s">
        <v>9</v>
      </c>
      <c r="E18" s="80">
        <v>10</v>
      </c>
      <c r="F18" s="53" t="s">
        <v>9</v>
      </c>
      <c r="G18" s="63">
        <v>38</v>
      </c>
      <c r="H18" s="63">
        <v>2</v>
      </c>
      <c r="I18" s="63">
        <v>40</v>
      </c>
      <c r="J18" s="64">
        <v>26</v>
      </c>
      <c r="K18" s="1"/>
    </row>
    <row r="19" spans="1:11" ht="14.1" customHeight="1" x14ac:dyDescent="0.2">
      <c r="A19" s="38">
        <v>1998</v>
      </c>
      <c r="B19" s="63">
        <v>106</v>
      </c>
      <c r="C19" s="63">
        <v>18</v>
      </c>
      <c r="D19" s="53" t="s">
        <v>9</v>
      </c>
      <c r="E19" s="80">
        <v>8</v>
      </c>
      <c r="F19" s="53" t="s">
        <v>9</v>
      </c>
      <c r="G19" s="63">
        <v>26</v>
      </c>
      <c r="H19" s="63">
        <v>4</v>
      </c>
      <c r="I19" s="63">
        <v>30</v>
      </c>
      <c r="J19" s="64">
        <v>76</v>
      </c>
      <c r="K19" s="1"/>
    </row>
    <row r="20" spans="1:11" ht="14.1" customHeight="1" x14ac:dyDescent="0.2">
      <c r="A20" s="38">
        <v>1999</v>
      </c>
      <c r="B20" s="63">
        <v>106</v>
      </c>
      <c r="C20" s="63">
        <v>34</v>
      </c>
      <c r="D20" s="53" t="s">
        <v>9</v>
      </c>
      <c r="E20" s="80">
        <v>13</v>
      </c>
      <c r="F20" s="53" t="s">
        <v>9</v>
      </c>
      <c r="G20" s="63">
        <v>47</v>
      </c>
      <c r="H20" s="63">
        <v>11</v>
      </c>
      <c r="I20" s="63">
        <v>58</v>
      </c>
      <c r="J20" s="64">
        <v>48</v>
      </c>
    </row>
    <row r="21" spans="1:11" ht="14.1" customHeight="1" x14ac:dyDescent="0.2">
      <c r="A21" s="38">
        <v>2000</v>
      </c>
      <c r="B21" s="63">
        <v>145</v>
      </c>
      <c r="C21" s="63">
        <v>52</v>
      </c>
      <c r="D21" s="53" t="s">
        <v>9</v>
      </c>
      <c r="E21" s="80">
        <v>26</v>
      </c>
      <c r="F21" s="53" t="s">
        <v>9</v>
      </c>
      <c r="G21" s="63">
        <v>78</v>
      </c>
      <c r="H21" s="63">
        <v>10</v>
      </c>
      <c r="I21" s="63">
        <v>88</v>
      </c>
      <c r="J21" s="64">
        <v>57</v>
      </c>
    </row>
    <row r="22" spans="1:11" ht="14.1" customHeight="1" x14ac:dyDescent="0.2">
      <c r="A22" s="38">
        <v>2001</v>
      </c>
      <c r="B22" s="63">
        <v>348</v>
      </c>
      <c r="C22" s="63">
        <v>86</v>
      </c>
      <c r="D22" s="53" t="s">
        <v>9</v>
      </c>
      <c r="E22" s="80">
        <v>35</v>
      </c>
      <c r="F22" s="63">
        <v>2</v>
      </c>
      <c r="G22" s="63">
        <v>123</v>
      </c>
      <c r="H22" s="63">
        <v>17</v>
      </c>
      <c r="I22" s="63">
        <v>140</v>
      </c>
      <c r="J22" s="64">
        <v>208</v>
      </c>
    </row>
    <row r="23" spans="1:11" ht="14.1" customHeight="1" x14ac:dyDescent="0.2">
      <c r="A23" s="38">
        <v>2002</v>
      </c>
      <c r="B23" s="63">
        <v>436</v>
      </c>
      <c r="C23" s="63">
        <v>74</v>
      </c>
      <c r="D23" s="53" t="s">
        <v>9</v>
      </c>
      <c r="E23" s="80">
        <v>158</v>
      </c>
      <c r="F23" s="63">
        <v>20</v>
      </c>
      <c r="G23" s="63">
        <v>252</v>
      </c>
      <c r="H23" s="63">
        <v>50</v>
      </c>
      <c r="I23" s="63">
        <v>302</v>
      </c>
      <c r="J23" s="64">
        <v>134</v>
      </c>
    </row>
    <row r="24" spans="1:11" ht="14.1" customHeight="1" x14ac:dyDescent="0.2">
      <c r="A24" s="38">
        <v>2003</v>
      </c>
      <c r="B24" s="63">
        <v>652</v>
      </c>
      <c r="C24" s="63">
        <v>108</v>
      </c>
      <c r="D24" s="53" t="s">
        <v>9</v>
      </c>
      <c r="E24" s="80">
        <v>158</v>
      </c>
      <c r="F24" s="63">
        <v>111</v>
      </c>
      <c r="G24" s="63">
        <v>377</v>
      </c>
      <c r="H24" s="63">
        <v>45</v>
      </c>
      <c r="I24" s="63">
        <v>422</v>
      </c>
      <c r="J24" s="64">
        <v>230</v>
      </c>
    </row>
    <row r="25" spans="1:11" ht="14.1" customHeight="1" x14ac:dyDescent="0.2">
      <c r="A25" s="38">
        <v>2004</v>
      </c>
      <c r="B25" s="63">
        <v>847</v>
      </c>
      <c r="C25" s="63">
        <v>56</v>
      </c>
      <c r="D25" s="53" t="s">
        <v>9</v>
      </c>
      <c r="E25" s="80">
        <v>116</v>
      </c>
      <c r="F25" s="63">
        <v>170</v>
      </c>
      <c r="G25" s="63">
        <v>343</v>
      </c>
      <c r="H25" s="63">
        <v>84</v>
      </c>
      <c r="I25" s="63">
        <v>427</v>
      </c>
      <c r="J25" s="64">
        <v>420</v>
      </c>
    </row>
    <row r="26" spans="1:11" ht="14.1" customHeight="1" x14ac:dyDescent="0.2">
      <c r="A26" s="38">
        <v>2005</v>
      </c>
      <c r="B26" s="63">
        <v>900</v>
      </c>
      <c r="C26" s="63">
        <v>87</v>
      </c>
      <c r="D26" s="53" t="s">
        <v>9</v>
      </c>
      <c r="E26" s="80">
        <v>126</v>
      </c>
      <c r="F26" s="63">
        <v>388</v>
      </c>
      <c r="G26" s="63">
        <v>601</v>
      </c>
      <c r="H26" s="63">
        <v>158</v>
      </c>
      <c r="I26" s="63">
        <v>759</v>
      </c>
      <c r="J26" s="64">
        <v>141</v>
      </c>
    </row>
    <row r="27" spans="1:11" ht="14.1" customHeight="1" x14ac:dyDescent="0.2">
      <c r="A27" s="38">
        <v>2006</v>
      </c>
      <c r="B27" s="63">
        <v>677</v>
      </c>
      <c r="C27" s="63">
        <v>164</v>
      </c>
      <c r="D27" s="53" t="s">
        <v>9</v>
      </c>
      <c r="E27" s="80">
        <v>155</v>
      </c>
      <c r="F27" s="63">
        <v>217</v>
      </c>
      <c r="G27" s="63">
        <v>537</v>
      </c>
      <c r="H27" s="63">
        <v>153</v>
      </c>
      <c r="I27" s="63">
        <v>690</v>
      </c>
      <c r="J27" s="64">
        <v>-13</v>
      </c>
    </row>
    <row r="28" spans="1:11" ht="14.1" customHeight="1" x14ac:dyDescent="0.2">
      <c r="A28" s="38">
        <v>2007</v>
      </c>
      <c r="B28" s="63">
        <v>631</v>
      </c>
      <c r="C28" s="63">
        <v>157</v>
      </c>
      <c r="D28" s="53" t="s">
        <v>9</v>
      </c>
      <c r="E28" s="80">
        <v>167</v>
      </c>
      <c r="F28" s="63">
        <v>212</v>
      </c>
      <c r="G28" s="63">
        <v>536</v>
      </c>
      <c r="H28" s="63">
        <v>200</v>
      </c>
      <c r="I28" s="63">
        <v>736</v>
      </c>
      <c r="J28" s="64">
        <v>-105</v>
      </c>
    </row>
    <row r="29" spans="1:11" ht="14.1" customHeight="1" x14ac:dyDescent="0.2">
      <c r="A29" s="38">
        <v>2008</v>
      </c>
      <c r="B29" s="63">
        <v>601</v>
      </c>
      <c r="C29" s="63">
        <v>134</v>
      </c>
      <c r="D29" s="53" t="s">
        <v>9</v>
      </c>
      <c r="E29" s="80">
        <v>104</v>
      </c>
      <c r="F29" s="63">
        <v>93</v>
      </c>
      <c r="G29" s="63">
        <v>331</v>
      </c>
      <c r="H29" s="63">
        <v>92</v>
      </c>
      <c r="I29" s="63">
        <v>423</v>
      </c>
      <c r="J29" s="64">
        <v>178</v>
      </c>
    </row>
    <row r="30" spans="1:11" ht="14.1" customHeight="1" x14ac:dyDescent="0.2">
      <c r="A30" s="38">
        <v>2009</v>
      </c>
      <c r="B30" s="63">
        <v>531</v>
      </c>
      <c r="C30" s="63">
        <v>120</v>
      </c>
      <c r="D30" s="53" t="s">
        <v>9</v>
      </c>
      <c r="E30" s="80">
        <v>162</v>
      </c>
      <c r="F30" s="63">
        <v>62</v>
      </c>
      <c r="G30" s="63">
        <v>344</v>
      </c>
      <c r="H30" s="63">
        <v>438</v>
      </c>
      <c r="I30" s="63">
        <v>782</v>
      </c>
      <c r="J30" s="64">
        <v>-251</v>
      </c>
    </row>
    <row r="31" spans="1:11" ht="14.1" customHeight="1" x14ac:dyDescent="0.2">
      <c r="A31" s="38">
        <v>2010</v>
      </c>
      <c r="B31" s="63">
        <v>549</v>
      </c>
      <c r="C31" s="63">
        <v>96</v>
      </c>
      <c r="D31" s="53" t="s">
        <v>9</v>
      </c>
      <c r="E31" s="80">
        <v>150</v>
      </c>
      <c r="F31" s="63">
        <v>62</v>
      </c>
      <c r="G31" s="63">
        <v>308</v>
      </c>
      <c r="H31" s="63">
        <v>482</v>
      </c>
      <c r="I31" s="63">
        <v>790</v>
      </c>
      <c r="J31" s="64">
        <v>-241</v>
      </c>
    </row>
    <row r="32" spans="1:11" ht="14.1" customHeight="1" x14ac:dyDescent="0.2">
      <c r="A32" s="38">
        <v>2011</v>
      </c>
      <c r="B32" s="63">
        <v>473</v>
      </c>
      <c r="C32" s="63">
        <v>82</v>
      </c>
      <c r="D32" s="53" t="s">
        <v>9</v>
      </c>
      <c r="E32" s="80">
        <v>171</v>
      </c>
      <c r="F32" s="63">
        <v>52</v>
      </c>
      <c r="G32" s="63">
        <v>305</v>
      </c>
      <c r="H32" s="63">
        <v>228</v>
      </c>
      <c r="I32" s="63">
        <f t="shared" ref="I32:I37" si="0">G32+H32</f>
        <v>533</v>
      </c>
      <c r="J32" s="64">
        <v>-60</v>
      </c>
    </row>
    <row r="33" spans="1:10" ht="14.1" customHeight="1" x14ac:dyDescent="0.2">
      <c r="A33" s="38">
        <v>2012</v>
      </c>
      <c r="B33" s="63">
        <v>323</v>
      </c>
      <c r="C33" s="63">
        <v>49</v>
      </c>
      <c r="D33" s="53" t="s">
        <v>9</v>
      </c>
      <c r="E33" s="80">
        <v>90</v>
      </c>
      <c r="F33" s="63">
        <v>44</v>
      </c>
      <c r="G33" s="63">
        <f>C33+E33+F33</f>
        <v>183</v>
      </c>
      <c r="H33" s="63">
        <v>276</v>
      </c>
      <c r="I33" s="63">
        <f t="shared" si="0"/>
        <v>459</v>
      </c>
      <c r="J33" s="64">
        <f t="shared" ref="J33:J38" si="1">B33-I33</f>
        <v>-136</v>
      </c>
    </row>
    <row r="34" spans="1:10" ht="14.1" customHeight="1" x14ac:dyDescent="0.2">
      <c r="A34" s="38">
        <v>2013</v>
      </c>
      <c r="B34" s="63">
        <v>292</v>
      </c>
      <c r="C34" s="63">
        <v>75</v>
      </c>
      <c r="D34" s="63"/>
      <c r="E34" s="80">
        <v>120</v>
      </c>
      <c r="F34" s="63">
        <v>50</v>
      </c>
      <c r="G34" s="63">
        <f>C34+E34+F34</f>
        <v>245</v>
      </c>
      <c r="H34" s="63">
        <v>362</v>
      </c>
      <c r="I34" s="63">
        <f t="shared" si="0"/>
        <v>607</v>
      </c>
      <c r="J34" s="64">
        <f t="shared" si="1"/>
        <v>-315</v>
      </c>
    </row>
    <row r="35" spans="1:10" ht="14.1" customHeight="1" x14ac:dyDescent="0.2">
      <c r="A35" s="38">
        <v>2014</v>
      </c>
      <c r="B35" s="63">
        <v>153</v>
      </c>
      <c r="C35" s="63">
        <v>57</v>
      </c>
      <c r="D35" s="63">
        <v>13</v>
      </c>
      <c r="E35" s="63">
        <v>101</v>
      </c>
      <c r="F35" s="80">
        <v>30</v>
      </c>
      <c r="G35" s="63">
        <f>C35+D35+E35+F35</f>
        <v>201</v>
      </c>
      <c r="H35" s="63">
        <v>207</v>
      </c>
      <c r="I35" s="63">
        <f t="shared" si="0"/>
        <v>408</v>
      </c>
      <c r="J35" s="64">
        <f t="shared" si="1"/>
        <v>-255</v>
      </c>
    </row>
    <row r="36" spans="1:10" x14ac:dyDescent="0.2">
      <c r="A36" s="87">
        <v>2015</v>
      </c>
      <c r="B36" s="88">
        <v>164</v>
      </c>
      <c r="C36" s="80">
        <v>34</v>
      </c>
      <c r="D36" s="63">
        <v>14</v>
      </c>
      <c r="E36" s="63">
        <v>74</v>
      </c>
      <c r="F36" s="63">
        <v>15</v>
      </c>
      <c r="G36" s="63">
        <f>C36+D36+E36+F36</f>
        <v>137</v>
      </c>
      <c r="H36" s="63">
        <v>138</v>
      </c>
      <c r="I36" s="80">
        <f t="shared" si="0"/>
        <v>275</v>
      </c>
      <c r="J36" s="64">
        <f t="shared" si="1"/>
        <v>-111</v>
      </c>
    </row>
    <row r="37" spans="1:10" x14ac:dyDescent="0.2">
      <c r="A37" s="87">
        <v>2016</v>
      </c>
      <c r="B37" s="88">
        <v>144</v>
      </c>
      <c r="C37" s="80">
        <v>5</v>
      </c>
      <c r="D37" s="63">
        <v>17</v>
      </c>
      <c r="E37" s="63">
        <v>26</v>
      </c>
      <c r="F37" s="63">
        <v>1</v>
      </c>
      <c r="G37" s="63">
        <f>C37+D37+E37+F37</f>
        <v>49</v>
      </c>
      <c r="H37" s="63">
        <v>68</v>
      </c>
      <c r="I37" s="80">
        <f t="shared" si="0"/>
        <v>117</v>
      </c>
      <c r="J37" s="64">
        <f t="shared" si="1"/>
        <v>27</v>
      </c>
    </row>
    <row r="38" spans="1:10" ht="13.5" thickBot="1" x14ac:dyDescent="0.25">
      <c r="A38" s="155">
        <v>2017</v>
      </c>
      <c r="B38" s="156">
        <v>140</v>
      </c>
      <c r="C38" s="156">
        <v>59</v>
      </c>
      <c r="D38" s="156">
        <v>20</v>
      </c>
      <c r="E38" s="156">
        <v>111</v>
      </c>
      <c r="F38" s="156">
        <v>4</v>
      </c>
      <c r="G38" s="156">
        <f>C38+D38+E38+F38</f>
        <v>194</v>
      </c>
      <c r="H38" s="156">
        <v>108</v>
      </c>
      <c r="I38" s="156">
        <f>G38+H38</f>
        <v>302</v>
      </c>
      <c r="J38" s="157">
        <f t="shared" si="1"/>
        <v>-162</v>
      </c>
    </row>
    <row r="39" spans="1:10" x14ac:dyDescent="0.2">
      <c r="A39" s="65"/>
      <c r="B39" s="66"/>
      <c r="C39" s="66"/>
      <c r="D39" s="66"/>
      <c r="E39" s="66"/>
      <c r="F39" s="66"/>
      <c r="G39" s="66"/>
      <c r="H39" s="66"/>
      <c r="I39" s="66"/>
      <c r="J39" s="66"/>
    </row>
    <row r="66" spans="1:4" x14ac:dyDescent="0.2">
      <c r="A66" s="158"/>
      <c r="B66" s="158"/>
      <c r="C66" s="158"/>
      <c r="D66" s="104"/>
    </row>
    <row r="67" spans="1:4" ht="15.95" customHeight="1" x14ac:dyDescent="0.2">
      <c r="A67" s="158" t="s">
        <v>185</v>
      </c>
      <c r="B67" s="158"/>
      <c r="C67" s="158"/>
      <c r="D67" s="104"/>
    </row>
    <row r="68" spans="1:4" ht="15.95" customHeight="1" x14ac:dyDescent="0.2">
      <c r="A68" s="104" t="s">
        <v>186</v>
      </c>
      <c r="B68" s="104"/>
      <c r="C68" s="104"/>
      <c r="D68" s="104"/>
    </row>
    <row r="69" spans="1:4" ht="15.95" customHeight="1" x14ac:dyDescent="0.2">
      <c r="A69" s="86" t="s">
        <v>187</v>
      </c>
      <c r="B69" s="104"/>
      <c r="C69" s="104"/>
      <c r="D69" s="104"/>
    </row>
    <row r="74" spans="1:4" s="117" customFormat="1" x14ac:dyDescent="0.2">
      <c r="A74"/>
      <c r="B74"/>
      <c r="C74"/>
      <c r="D74"/>
    </row>
    <row r="96" spans="1:10" ht="15.95" customHeight="1" x14ac:dyDescent="0.2">
      <c r="A96" s="118" t="s">
        <v>166</v>
      </c>
      <c r="B96" s="118"/>
      <c r="C96" s="118"/>
      <c r="D96" s="118"/>
      <c r="E96" s="118"/>
      <c r="F96" s="118"/>
      <c r="G96" s="118"/>
      <c r="H96" s="118"/>
      <c r="I96" s="118"/>
      <c r="J96" s="118"/>
    </row>
  </sheetData>
  <mergeCells count="16">
    <mergeCell ref="A66:C66"/>
    <mergeCell ref="A67:C67"/>
    <mergeCell ref="C6:G6"/>
    <mergeCell ref="A1:J1"/>
    <mergeCell ref="A3:J3"/>
    <mergeCell ref="C5:I5"/>
    <mergeCell ref="I6:I8"/>
    <mergeCell ref="J5:J8"/>
    <mergeCell ref="B5:B8"/>
    <mergeCell ref="A5:A8"/>
    <mergeCell ref="C7:C8"/>
    <mergeCell ref="E7:E8"/>
    <mergeCell ref="F7:F8"/>
    <mergeCell ref="G7:G8"/>
    <mergeCell ref="H6:H8"/>
    <mergeCell ref="D7:D8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C56"/>
  <sheetViews>
    <sheetView tabSelected="1" view="pageBreakPreview" topLeftCell="A46" zoomScaleNormal="75" zoomScaleSheetLayoutView="100" workbookViewId="0">
      <selection activeCell="A9" sqref="A9"/>
    </sheetView>
  </sheetViews>
  <sheetFormatPr baseColWidth="10" defaultRowHeight="12.75" x14ac:dyDescent="0.2"/>
  <cols>
    <col min="1" max="1" width="42.28515625" bestFit="1" customWidth="1"/>
    <col min="2" max="2" width="26.7109375" customWidth="1"/>
  </cols>
  <sheetData>
    <row r="1" spans="1:3" ht="18" x14ac:dyDescent="0.25">
      <c r="A1" s="162" t="s">
        <v>10</v>
      </c>
      <c r="B1" s="162"/>
    </row>
    <row r="3" spans="1:3" ht="15" customHeight="1" x14ac:dyDescent="0.2">
      <c r="A3" s="180" t="s">
        <v>189</v>
      </c>
      <c r="B3" s="180"/>
    </row>
    <row r="4" spans="1:3" ht="15" customHeight="1" x14ac:dyDescent="0.2">
      <c r="A4" s="180" t="s">
        <v>194</v>
      </c>
      <c r="B4" s="180"/>
      <c r="C4" s="26"/>
    </row>
    <row r="5" spans="1:3" ht="13.5" thickBot="1" x14ac:dyDescent="0.25">
      <c r="A5" s="7"/>
      <c r="B5" s="7"/>
    </row>
    <row r="6" spans="1:3" ht="29.25" customHeight="1" x14ac:dyDescent="0.2">
      <c r="A6" s="181" t="s">
        <v>11</v>
      </c>
      <c r="B6" s="183" t="s">
        <v>12</v>
      </c>
    </row>
    <row r="7" spans="1:3" ht="29.25" customHeight="1" thickBot="1" x14ac:dyDescent="0.25">
      <c r="A7" s="182"/>
      <c r="B7" s="184"/>
    </row>
    <row r="8" spans="1:3" ht="21" customHeight="1" x14ac:dyDescent="0.2">
      <c r="A8" s="114" t="s">
        <v>90</v>
      </c>
      <c r="B8" s="62">
        <v>1170</v>
      </c>
    </row>
    <row r="9" spans="1:3" s="5" customFormat="1" ht="17.45" customHeight="1" x14ac:dyDescent="0.2">
      <c r="A9" s="8" t="s">
        <v>13</v>
      </c>
      <c r="B9" s="9">
        <v>1170</v>
      </c>
    </row>
    <row r="10" spans="1:3" s="5" customFormat="1" ht="17.45" customHeight="1" x14ac:dyDescent="0.2">
      <c r="A10" s="8"/>
      <c r="B10" s="9"/>
    </row>
    <row r="11" spans="1:3" x14ac:dyDescent="0.2">
      <c r="A11" s="10" t="s">
        <v>14</v>
      </c>
      <c r="B11" s="64">
        <v>116</v>
      </c>
    </row>
    <row r="12" spans="1:3" x14ac:dyDescent="0.2">
      <c r="A12" s="10" t="s">
        <v>15</v>
      </c>
      <c r="B12" s="64">
        <v>104</v>
      </c>
    </row>
    <row r="13" spans="1:3" x14ac:dyDescent="0.2">
      <c r="A13" s="10" t="s">
        <v>16</v>
      </c>
      <c r="B13" s="64">
        <v>255</v>
      </c>
    </row>
    <row r="14" spans="1:3" x14ac:dyDescent="0.2">
      <c r="A14" s="10" t="s">
        <v>17</v>
      </c>
      <c r="B14" s="64">
        <v>417</v>
      </c>
    </row>
    <row r="15" spans="1:3" x14ac:dyDescent="0.2">
      <c r="A15" s="10" t="s">
        <v>18</v>
      </c>
      <c r="B15" s="64">
        <v>323</v>
      </c>
    </row>
    <row r="16" spans="1:3" x14ac:dyDescent="0.2">
      <c r="A16" s="10" t="s">
        <v>19</v>
      </c>
      <c r="B16" s="64">
        <v>66</v>
      </c>
    </row>
    <row r="17" spans="1:2" x14ac:dyDescent="0.2">
      <c r="A17" s="10" t="s">
        <v>20</v>
      </c>
      <c r="B17" s="64">
        <v>6</v>
      </c>
    </row>
    <row r="18" spans="1:2" x14ac:dyDescent="0.2">
      <c r="A18" s="10" t="s">
        <v>21</v>
      </c>
      <c r="B18" s="64">
        <v>653</v>
      </c>
    </row>
    <row r="19" spans="1:2" x14ac:dyDescent="0.2">
      <c r="A19" s="10" t="s">
        <v>22</v>
      </c>
      <c r="B19" s="64">
        <v>360</v>
      </c>
    </row>
    <row r="20" spans="1:2" x14ac:dyDescent="0.2">
      <c r="A20" s="10" t="s">
        <v>23</v>
      </c>
      <c r="B20" s="64">
        <v>130</v>
      </c>
    </row>
    <row r="21" spans="1:2" x14ac:dyDescent="0.2">
      <c r="A21" s="10" t="s">
        <v>24</v>
      </c>
      <c r="B21" s="64">
        <v>388</v>
      </c>
    </row>
    <row r="22" spans="1:2" x14ac:dyDescent="0.2">
      <c r="A22" s="10" t="s">
        <v>25</v>
      </c>
      <c r="B22" s="64">
        <v>13</v>
      </c>
    </row>
    <row r="23" spans="1:2" s="5" customFormat="1" ht="17.45" customHeight="1" x14ac:dyDescent="0.2">
      <c r="A23" s="8" t="s">
        <v>89</v>
      </c>
      <c r="B23" s="9">
        <f>SUM(B11:B22)</f>
        <v>2831</v>
      </c>
    </row>
    <row r="24" spans="1:2" s="5" customFormat="1" ht="17.45" customHeight="1" x14ac:dyDescent="0.2">
      <c r="A24" s="8"/>
      <c r="B24" s="9"/>
    </row>
    <row r="25" spans="1:2" x14ac:dyDescent="0.2">
      <c r="A25" s="10" t="s">
        <v>26</v>
      </c>
      <c r="B25" s="64">
        <v>10</v>
      </c>
    </row>
    <row r="26" spans="1:2" x14ac:dyDescent="0.2">
      <c r="A26" s="10" t="s">
        <v>27</v>
      </c>
      <c r="B26" s="64">
        <v>174</v>
      </c>
    </row>
    <row r="27" spans="1:2" x14ac:dyDescent="0.2">
      <c r="A27" s="10" t="s">
        <v>28</v>
      </c>
      <c r="B27" s="64">
        <v>204</v>
      </c>
    </row>
    <row r="28" spans="1:2" x14ac:dyDescent="0.2">
      <c r="A28" s="10" t="s">
        <v>29</v>
      </c>
      <c r="B28" s="64">
        <v>226</v>
      </c>
    </row>
    <row r="29" spans="1:2" x14ac:dyDescent="0.2">
      <c r="A29" s="10" t="s">
        <v>160</v>
      </c>
      <c r="B29" s="64">
        <v>18</v>
      </c>
    </row>
    <row r="30" spans="1:2" x14ac:dyDescent="0.2">
      <c r="A30" s="10" t="s">
        <v>159</v>
      </c>
      <c r="B30" s="64">
        <v>1</v>
      </c>
    </row>
    <row r="31" spans="1:2" x14ac:dyDescent="0.2">
      <c r="A31" s="10" t="s">
        <v>161</v>
      </c>
      <c r="B31" s="64">
        <v>25</v>
      </c>
    </row>
    <row r="32" spans="1:2" x14ac:dyDescent="0.2">
      <c r="A32" s="10" t="s">
        <v>30</v>
      </c>
      <c r="B32" s="64">
        <v>421</v>
      </c>
    </row>
    <row r="33" spans="1:2" x14ac:dyDescent="0.2">
      <c r="A33" s="10" t="s">
        <v>31</v>
      </c>
      <c r="B33" s="64">
        <v>47</v>
      </c>
    </row>
    <row r="34" spans="1:2" x14ac:dyDescent="0.2">
      <c r="A34" s="10" t="s">
        <v>32</v>
      </c>
      <c r="B34" s="64">
        <v>340</v>
      </c>
    </row>
    <row r="35" spans="1:2" x14ac:dyDescent="0.2">
      <c r="A35" s="10" t="s">
        <v>33</v>
      </c>
      <c r="B35" s="64">
        <v>450</v>
      </c>
    </row>
    <row r="36" spans="1:2" x14ac:dyDescent="0.2">
      <c r="A36" s="10" t="s">
        <v>34</v>
      </c>
      <c r="B36" s="64">
        <v>19</v>
      </c>
    </row>
    <row r="37" spans="1:2" x14ac:dyDescent="0.2">
      <c r="A37" s="10" t="s">
        <v>35</v>
      </c>
      <c r="B37" s="64">
        <v>21</v>
      </c>
    </row>
    <row r="38" spans="1:2" s="5" customFormat="1" ht="17.45" customHeight="1" x14ac:dyDescent="0.2">
      <c r="A38" s="10" t="s">
        <v>36</v>
      </c>
      <c r="B38" s="64">
        <v>25</v>
      </c>
    </row>
    <row r="39" spans="1:2" s="5" customFormat="1" ht="17.45" customHeight="1" x14ac:dyDescent="0.2">
      <c r="A39" s="8" t="s">
        <v>37</v>
      </c>
      <c r="B39" s="9">
        <f>SUM(B25:B38)</f>
        <v>1981</v>
      </c>
    </row>
    <row r="40" spans="1:2" x14ac:dyDescent="0.2">
      <c r="A40" s="8"/>
      <c r="B40" s="9"/>
    </row>
    <row r="41" spans="1:2" x14ac:dyDescent="0.2">
      <c r="A41" s="10" t="s">
        <v>38</v>
      </c>
      <c r="B41" s="64">
        <v>464</v>
      </c>
    </row>
    <row r="42" spans="1:2" x14ac:dyDescent="0.2">
      <c r="A42" s="10" t="s">
        <v>39</v>
      </c>
      <c r="B42" s="64">
        <v>91</v>
      </c>
    </row>
    <row r="43" spans="1:2" x14ac:dyDescent="0.2">
      <c r="A43" s="10" t="s">
        <v>40</v>
      </c>
      <c r="B43" s="64">
        <v>372</v>
      </c>
    </row>
    <row r="44" spans="1:2" x14ac:dyDescent="0.2">
      <c r="A44" s="10" t="s">
        <v>41</v>
      </c>
      <c r="B44" s="64">
        <v>378</v>
      </c>
    </row>
    <row r="45" spans="1:2" x14ac:dyDescent="0.2">
      <c r="A45" s="10" t="s">
        <v>42</v>
      </c>
      <c r="B45" s="64">
        <v>418</v>
      </c>
    </row>
    <row r="46" spans="1:2" x14ac:dyDescent="0.2">
      <c r="A46" s="10" t="s">
        <v>43</v>
      </c>
      <c r="B46" s="64">
        <v>269</v>
      </c>
    </row>
    <row r="47" spans="1:2" x14ac:dyDescent="0.2">
      <c r="A47" s="10" t="s">
        <v>44</v>
      </c>
      <c r="B47" s="64">
        <v>17</v>
      </c>
    </row>
    <row r="48" spans="1:2" s="5" customFormat="1" ht="17.45" customHeight="1" x14ac:dyDescent="0.2">
      <c r="A48" s="10" t="s">
        <v>45</v>
      </c>
      <c r="B48" s="64">
        <v>187</v>
      </c>
    </row>
    <row r="49" spans="1:2" s="5" customFormat="1" ht="17.45" customHeight="1" x14ac:dyDescent="0.2">
      <c r="A49" s="8" t="s">
        <v>47</v>
      </c>
      <c r="B49" s="9">
        <f>SUM(B41:B48)</f>
        <v>2196</v>
      </c>
    </row>
    <row r="50" spans="1:2" x14ac:dyDescent="0.2">
      <c r="A50" s="8"/>
      <c r="B50" s="9"/>
    </row>
    <row r="51" spans="1:2" x14ac:dyDescent="0.2">
      <c r="A51" s="10" t="s">
        <v>48</v>
      </c>
      <c r="B51" s="64">
        <v>785</v>
      </c>
    </row>
    <row r="52" spans="1:2" s="5" customFormat="1" ht="17.45" customHeight="1" x14ac:dyDescent="0.2">
      <c r="A52" s="10" t="s">
        <v>49</v>
      </c>
      <c r="B52" s="64">
        <v>15</v>
      </c>
    </row>
    <row r="53" spans="1:2" x14ac:dyDescent="0.2">
      <c r="A53" s="8" t="s">
        <v>50</v>
      </c>
      <c r="B53" s="9">
        <f>B51+B52</f>
        <v>800</v>
      </c>
    </row>
    <row r="54" spans="1:2" s="2" customFormat="1" x14ac:dyDescent="0.2">
      <c r="A54" s="10"/>
      <c r="B54" s="64"/>
    </row>
    <row r="55" spans="1:2" ht="13.5" thickBot="1" x14ac:dyDescent="0.25">
      <c r="A55" s="15" t="s">
        <v>51</v>
      </c>
      <c r="B55" s="16">
        <f>B53+B49+B39+B23+B9</f>
        <v>8978</v>
      </c>
    </row>
    <row r="56" spans="1:2" ht="24" customHeight="1" x14ac:dyDescent="0.2">
      <c r="A56" s="42" t="s">
        <v>195</v>
      </c>
      <c r="B56" s="12"/>
    </row>
  </sheetData>
  <mergeCells count="5">
    <mergeCell ref="A1:B1"/>
    <mergeCell ref="A3:B3"/>
    <mergeCell ref="A6:A7"/>
    <mergeCell ref="B6:B7"/>
    <mergeCell ref="A4:B4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6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F37"/>
  <sheetViews>
    <sheetView tabSelected="1" view="pageBreakPreview" zoomScaleNormal="75" workbookViewId="0">
      <selection activeCell="A9" sqref="A9"/>
    </sheetView>
  </sheetViews>
  <sheetFormatPr baseColWidth="10" defaultRowHeight="12.75" x14ac:dyDescent="0.2"/>
  <cols>
    <col min="1" max="1" width="18" customWidth="1"/>
    <col min="2" max="2" width="15.7109375" customWidth="1"/>
    <col min="3" max="3" width="26.85546875" customWidth="1"/>
    <col min="4" max="4" width="28.7109375" customWidth="1"/>
  </cols>
  <sheetData>
    <row r="1" spans="1:6" ht="18" x14ac:dyDescent="0.25">
      <c r="A1" s="162" t="s">
        <v>10</v>
      </c>
      <c r="B1" s="162"/>
      <c r="C1" s="162"/>
      <c r="D1" s="162"/>
    </row>
    <row r="2" spans="1:6" ht="12.75" customHeight="1" x14ac:dyDescent="0.2"/>
    <row r="3" spans="1:6" ht="15" customHeight="1" x14ac:dyDescent="0.2">
      <c r="A3" s="186" t="s">
        <v>196</v>
      </c>
      <c r="B3" s="186"/>
      <c r="C3" s="186"/>
      <c r="D3" s="186"/>
    </row>
    <row r="4" spans="1:6" ht="15" customHeight="1" x14ac:dyDescent="0.2">
      <c r="A4" s="186" t="s">
        <v>173</v>
      </c>
      <c r="B4" s="186"/>
      <c r="C4" s="186"/>
      <c r="D4" s="186"/>
      <c r="E4" s="26"/>
      <c r="F4" s="26"/>
    </row>
    <row r="5" spans="1:6" ht="13.5" thickBot="1" x14ac:dyDescent="0.25">
      <c r="A5" s="7"/>
      <c r="B5" s="7"/>
      <c r="C5" s="7"/>
      <c r="D5" s="7"/>
    </row>
    <row r="6" spans="1:6" ht="24" customHeight="1" x14ac:dyDescent="0.2">
      <c r="A6" s="181" t="s">
        <v>57</v>
      </c>
      <c r="B6" s="164" t="s">
        <v>52</v>
      </c>
      <c r="C6" s="165"/>
      <c r="D6" s="165"/>
    </row>
    <row r="7" spans="1:6" ht="28.5" customHeight="1" thickBot="1" x14ac:dyDescent="0.25">
      <c r="A7" s="182"/>
      <c r="B7" s="29" t="s">
        <v>53</v>
      </c>
      <c r="C7" s="29" t="s">
        <v>54</v>
      </c>
      <c r="D7" s="30" t="s">
        <v>55</v>
      </c>
    </row>
    <row r="8" spans="1:6" ht="24.75" customHeight="1" x14ac:dyDescent="0.2">
      <c r="A8" s="114" t="s">
        <v>1</v>
      </c>
      <c r="B8" s="61">
        <v>3729</v>
      </c>
      <c r="C8" s="61">
        <v>2837</v>
      </c>
      <c r="D8" s="62">
        <v>2371</v>
      </c>
      <c r="E8" s="12"/>
    </row>
    <row r="9" spans="1:6" ht="14.1" customHeight="1" x14ac:dyDescent="0.2">
      <c r="A9" s="67" t="s">
        <v>56</v>
      </c>
      <c r="B9" s="63">
        <v>100</v>
      </c>
      <c r="C9" s="63">
        <v>66</v>
      </c>
      <c r="D9" s="64">
        <v>6</v>
      </c>
      <c r="E9" s="12"/>
    </row>
    <row r="10" spans="1:6" ht="14.1" customHeight="1" thickBot="1" x14ac:dyDescent="0.25">
      <c r="A10" s="83" t="s">
        <v>174</v>
      </c>
      <c r="B10" s="68">
        <v>1859</v>
      </c>
      <c r="C10" s="68">
        <v>2145</v>
      </c>
      <c r="D10" s="69">
        <v>1543</v>
      </c>
      <c r="E10" s="12"/>
    </row>
    <row r="11" spans="1:6" x14ac:dyDescent="0.2">
      <c r="A11" s="82" t="s">
        <v>197</v>
      </c>
      <c r="B11" s="12"/>
    </row>
    <row r="12" spans="1:6" x14ac:dyDescent="0.2">
      <c r="A12" s="185"/>
      <c r="B12" s="185"/>
      <c r="C12" s="185"/>
    </row>
    <row r="32" spans="1:2" x14ac:dyDescent="0.2">
      <c r="A32" s="185"/>
      <c r="B32" s="185"/>
    </row>
    <row r="33" spans="1:2" x14ac:dyDescent="0.2">
      <c r="A33" s="185"/>
      <c r="B33" s="185"/>
    </row>
    <row r="34" spans="1:2" x14ac:dyDescent="0.2">
      <c r="A34" s="185"/>
      <c r="B34" s="185"/>
    </row>
    <row r="37" spans="1:2" x14ac:dyDescent="0.2">
      <c r="A37">
        <v>2016</v>
      </c>
    </row>
  </sheetData>
  <mergeCells count="9">
    <mergeCell ref="A33:B33"/>
    <mergeCell ref="A34:B34"/>
    <mergeCell ref="B6:D6"/>
    <mergeCell ref="A6:A7"/>
    <mergeCell ref="A1:D1"/>
    <mergeCell ref="A3:D3"/>
    <mergeCell ref="A32:B32"/>
    <mergeCell ref="A4:D4"/>
    <mergeCell ref="A12:C12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8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1:L31"/>
  <sheetViews>
    <sheetView tabSelected="1" view="pageBreakPreview" zoomScaleNormal="75" workbookViewId="0">
      <selection activeCell="A9" sqref="A9"/>
    </sheetView>
  </sheetViews>
  <sheetFormatPr baseColWidth="10" defaultRowHeight="12.75" x14ac:dyDescent="0.2"/>
  <cols>
    <col min="1" max="1" width="18.140625" customWidth="1"/>
    <col min="2" max="2" width="25" customWidth="1"/>
    <col min="3" max="5" width="15.7109375" customWidth="1"/>
    <col min="6" max="6" width="7.28515625" customWidth="1"/>
    <col min="12" max="12" width="14.5703125" customWidth="1"/>
    <col min="13" max="13" width="2.5703125" customWidth="1"/>
  </cols>
  <sheetData>
    <row r="1" spans="2:12" ht="18" x14ac:dyDescent="0.25">
      <c r="B1" s="187" t="s">
        <v>10</v>
      </c>
      <c r="C1" s="187"/>
      <c r="D1" s="187"/>
      <c r="E1" s="187"/>
      <c r="F1" s="3"/>
      <c r="G1" s="3"/>
      <c r="H1" s="3"/>
      <c r="I1" s="3"/>
      <c r="J1" s="3"/>
      <c r="K1" s="3"/>
      <c r="L1" s="3"/>
    </row>
    <row r="2" spans="2:12" x14ac:dyDescent="0.2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2:12" ht="15" customHeight="1" x14ac:dyDescent="0.2">
      <c r="B3" s="188" t="s">
        <v>190</v>
      </c>
      <c r="C3" s="188"/>
      <c r="D3" s="188"/>
      <c r="E3" s="188"/>
      <c r="F3" s="4"/>
      <c r="G3" s="4"/>
      <c r="H3" s="4"/>
      <c r="I3" s="4"/>
      <c r="J3" s="4"/>
      <c r="K3" s="4"/>
      <c r="L3" s="4"/>
    </row>
    <row r="4" spans="2:12" ht="15" customHeight="1" x14ac:dyDescent="0.2">
      <c r="B4" s="188" t="s">
        <v>198</v>
      </c>
      <c r="C4" s="188"/>
      <c r="D4" s="188"/>
      <c r="E4" s="188"/>
      <c r="F4" s="4"/>
      <c r="G4" s="4"/>
      <c r="H4" s="4"/>
      <c r="I4" s="4"/>
      <c r="J4" s="4"/>
      <c r="K4" s="4"/>
      <c r="L4" s="4"/>
    </row>
    <row r="5" spans="2:12" ht="13.5" customHeight="1" thickBot="1" x14ac:dyDescent="0.25">
      <c r="B5" s="7"/>
      <c r="C5" s="7"/>
      <c r="D5" s="7"/>
      <c r="E5" s="7"/>
    </row>
    <row r="6" spans="2:12" ht="39.75" customHeight="1" thickBot="1" x14ac:dyDescent="0.25">
      <c r="B6" s="31" t="s">
        <v>91</v>
      </c>
      <c r="C6" s="119" t="s">
        <v>92</v>
      </c>
      <c r="D6" s="32" t="s">
        <v>56</v>
      </c>
      <c r="E6" s="33" t="s">
        <v>84</v>
      </c>
    </row>
    <row r="7" spans="2:12" ht="20.25" customHeight="1" x14ac:dyDescent="0.2">
      <c r="B7" s="120" t="s">
        <v>96</v>
      </c>
      <c r="C7" s="121">
        <v>1730</v>
      </c>
      <c r="D7" s="121">
        <v>26</v>
      </c>
      <c r="E7" s="1">
        <v>1731</v>
      </c>
    </row>
    <row r="8" spans="2:12" ht="14.1" customHeight="1" x14ac:dyDescent="0.2">
      <c r="B8" s="122" t="s">
        <v>97</v>
      </c>
      <c r="C8" s="121">
        <v>481</v>
      </c>
      <c r="D8" s="121">
        <v>9</v>
      </c>
      <c r="E8" s="1">
        <v>473</v>
      </c>
    </row>
    <row r="9" spans="2:12" ht="14.1" customHeight="1" x14ac:dyDescent="0.2">
      <c r="B9" s="122" t="s">
        <v>98</v>
      </c>
      <c r="C9" s="121">
        <v>267</v>
      </c>
      <c r="D9" s="121">
        <v>7</v>
      </c>
      <c r="E9" s="1">
        <v>268</v>
      </c>
    </row>
    <row r="10" spans="2:12" ht="14.1" customHeight="1" x14ac:dyDescent="0.2">
      <c r="B10" s="122" t="s">
        <v>99</v>
      </c>
      <c r="C10" s="121">
        <v>118</v>
      </c>
      <c r="D10" s="121">
        <v>1</v>
      </c>
      <c r="E10" s="1">
        <v>117</v>
      </c>
    </row>
    <row r="11" spans="2:12" ht="14.1" customHeight="1" x14ac:dyDescent="0.2">
      <c r="B11" s="122" t="s">
        <v>100</v>
      </c>
      <c r="C11" s="121">
        <v>199</v>
      </c>
      <c r="D11" s="121">
        <v>7</v>
      </c>
      <c r="E11" s="1">
        <v>192</v>
      </c>
    </row>
    <row r="12" spans="2:12" ht="14.1" customHeight="1" x14ac:dyDescent="0.2">
      <c r="B12" s="122" t="s">
        <v>101</v>
      </c>
      <c r="C12" s="121">
        <v>196</v>
      </c>
      <c r="D12" s="121">
        <v>3</v>
      </c>
      <c r="E12" s="1">
        <v>238</v>
      </c>
    </row>
    <row r="13" spans="2:12" ht="14.1" customHeight="1" x14ac:dyDescent="0.2">
      <c r="B13" s="122" t="s">
        <v>102</v>
      </c>
      <c r="C13" s="121">
        <v>1082</v>
      </c>
      <c r="D13" s="121">
        <v>31</v>
      </c>
      <c r="E13" s="1">
        <v>1098</v>
      </c>
    </row>
    <row r="14" spans="2:12" ht="14.1" customHeight="1" x14ac:dyDescent="0.2">
      <c r="B14" s="122" t="s">
        <v>103</v>
      </c>
      <c r="C14" s="121">
        <v>1243</v>
      </c>
      <c r="D14" s="121">
        <v>19</v>
      </c>
      <c r="E14" s="1">
        <v>1240</v>
      </c>
    </row>
    <row r="15" spans="2:12" ht="14.1" customHeight="1" x14ac:dyDescent="0.2">
      <c r="B15" s="122" t="s">
        <v>104</v>
      </c>
      <c r="C15" s="121">
        <v>490</v>
      </c>
      <c r="D15" s="121">
        <v>7</v>
      </c>
      <c r="E15" s="1">
        <v>506</v>
      </c>
    </row>
    <row r="16" spans="2:12" ht="14.1" customHeight="1" x14ac:dyDescent="0.2">
      <c r="B16" s="122" t="s">
        <v>94</v>
      </c>
      <c r="C16" s="121">
        <v>17</v>
      </c>
      <c r="D16" s="121">
        <v>1</v>
      </c>
      <c r="E16" s="1">
        <v>16</v>
      </c>
    </row>
    <row r="17" spans="2:6" ht="14.1" customHeight="1" x14ac:dyDescent="0.2">
      <c r="B17" s="122" t="s">
        <v>105</v>
      </c>
      <c r="C17" s="121">
        <v>595</v>
      </c>
      <c r="D17" s="121">
        <v>13</v>
      </c>
      <c r="E17" s="1">
        <v>626</v>
      </c>
      <c r="F17" s="14"/>
    </row>
    <row r="18" spans="2:6" ht="14.1" customHeight="1" x14ac:dyDescent="0.2">
      <c r="B18" s="122" t="s">
        <v>106</v>
      </c>
      <c r="C18" s="121">
        <v>902</v>
      </c>
      <c r="D18" s="121">
        <v>7</v>
      </c>
      <c r="E18" s="1">
        <v>919</v>
      </c>
    </row>
    <row r="19" spans="2:6" ht="14.1" customHeight="1" x14ac:dyDescent="0.2">
      <c r="B19" s="122" t="s">
        <v>107</v>
      </c>
      <c r="C19" s="121">
        <v>518</v>
      </c>
      <c r="D19" s="121">
        <v>15</v>
      </c>
      <c r="E19" s="1">
        <v>518</v>
      </c>
    </row>
    <row r="20" spans="2:6" ht="14.1" customHeight="1" x14ac:dyDescent="0.2">
      <c r="B20" s="122" t="s">
        <v>108</v>
      </c>
      <c r="C20" s="121">
        <v>345</v>
      </c>
      <c r="D20" s="121">
        <v>6</v>
      </c>
      <c r="E20" s="1">
        <v>394</v>
      </c>
    </row>
    <row r="21" spans="2:6" ht="14.1" customHeight="1" x14ac:dyDescent="0.2">
      <c r="B21" s="122" t="s">
        <v>95</v>
      </c>
      <c r="C21" s="121">
        <v>26</v>
      </c>
      <c r="D21" s="121">
        <v>1</v>
      </c>
      <c r="E21" s="1">
        <v>25</v>
      </c>
    </row>
    <row r="22" spans="2:6" ht="14.1" customHeight="1" x14ac:dyDescent="0.2">
      <c r="B22" s="122" t="s">
        <v>109</v>
      </c>
      <c r="C22" s="121">
        <v>440</v>
      </c>
      <c r="D22" s="121">
        <v>7</v>
      </c>
      <c r="E22" s="1">
        <v>456</v>
      </c>
    </row>
    <row r="23" spans="2:6" ht="14.1" customHeight="1" x14ac:dyDescent="0.2">
      <c r="B23" s="122" t="s">
        <v>110</v>
      </c>
      <c r="C23" s="121">
        <v>61</v>
      </c>
      <c r="D23" s="121">
        <v>4</v>
      </c>
      <c r="E23" s="1">
        <v>79</v>
      </c>
    </row>
    <row r="24" spans="2:6" ht="14.1" customHeight="1" x14ac:dyDescent="0.2">
      <c r="B24" s="122" t="s">
        <v>111</v>
      </c>
      <c r="C24" s="121">
        <v>180</v>
      </c>
      <c r="D24" s="121">
        <v>7</v>
      </c>
      <c r="E24" s="1">
        <v>173</v>
      </c>
    </row>
    <row r="25" spans="2:6" ht="14.1" customHeight="1" x14ac:dyDescent="0.2">
      <c r="B25" s="122" t="s">
        <v>112</v>
      </c>
      <c r="C25" s="121">
        <v>89</v>
      </c>
      <c r="D25" s="123"/>
      <c r="E25" s="1">
        <v>111</v>
      </c>
    </row>
    <row r="26" spans="2:6" ht="14.1" customHeight="1" x14ac:dyDescent="0.2">
      <c r="B26" s="122" t="s">
        <v>77</v>
      </c>
      <c r="C26" s="121">
        <v>60</v>
      </c>
      <c r="D26" s="123"/>
      <c r="E26" s="1">
        <v>60</v>
      </c>
    </row>
    <row r="27" spans="2:6" x14ac:dyDescent="0.2">
      <c r="B27" s="10"/>
      <c r="C27" s="124"/>
      <c r="D27" s="79"/>
      <c r="E27" s="71"/>
    </row>
    <row r="28" spans="2:6" s="2" customFormat="1" ht="12.75" customHeight="1" thickBot="1" x14ac:dyDescent="0.25">
      <c r="B28" s="15" t="s">
        <v>93</v>
      </c>
      <c r="C28" s="43">
        <f>SUM(C7:C26)</f>
        <v>9039</v>
      </c>
      <c r="D28" s="43">
        <f>SUM(D7:D26)</f>
        <v>171</v>
      </c>
      <c r="E28" s="89">
        <v>8868</v>
      </c>
    </row>
    <row r="30" spans="2:6" x14ac:dyDescent="0.2">
      <c r="B30" s="125" t="s">
        <v>199</v>
      </c>
      <c r="C30" s="1"/>
    </row>
    <row r="31" spans="2:6" x14ac:dyDescent="0.2">
      <c r="B31" s="125"/>
    </row>
  </sheetData>
  <mergeCells count="3">
    <mergeCell ref="B1:E1"/>
    <mergeCell ref="B3:E3"/>
    <mergeCell ref="B4:E4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7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H37"/>
  <sheetViews>
    <sheetView tabSelected="1" view="pageBreakPreview" zoomScaleNormal="75" zoomScaleSheetLayoutView="100" workbookViewId="0">
      <selection activeCell="A9" sqref="A9"/>
    </sheetView>
  </sheetViews>
  <sheetFormatPr baseColWidth="10" defaultRowHeight="12.75" x14ac:dyDescent="0.2"/>
  <cols>
    <col min="1" max="1" width="19.5703125" customWidth="1"/>
    <col min="2" max="6" width="18.42578125" customWidth="1"/>
  </cols>
  <sheetData>
    <row r="1" spans="1:8" ht="18" x14ac:dyDescent="0.25">
      <c r="A1" s="162" t="s">
        <v>10</v>
      </c>
      <c r="B1" s="162"/>
      <c r="C1" s="162"/>
      <c r="D1" s="162"/>
      <c r="E1" s="162"/>
      <c r="F1" s="162"/>
    </row>
    <row r="3" spans="1:8" ht="15" customHeight="1" x14ac:dyDescent="0.2">
      <c r="A3" s="180" t="s">
        <v>191</v>
      </c>
      <c r="B3" s="180"/>
      <c r="C3" s="180"/>
      <c r="D3" s="180"/>
      <c r="E3" s="180"/>
      <c r="F3" s="180"/>
      <c r="G3" s="26"/>
      <c r="H3" s="26"/>
    </row>
    <row r="4" spans="1:8" ht="15" customHeight="1" x14ac:dyDescent="0.2">
      <c r="A4" s="180" t="s">
        <v>200</v>
      </c>
      <c r="B4" s="180"/>
      <c r="C4" s="180"/>
      <c r="D4" s="180"/>
      <c r="E4" s="180"/>
      <c r="F4" s="180"/>
      <c r="G4" s="1"/>
    </row>
    <row r="5" spans="1:8" ht="13.5" thickBot="1" x14ac:dyDescent="0.25">
      <c r="A5" s="7"/>
      <c r="B5" s="7"/>
      <c r="C5" s="7"/>
      <c r="D5" s="7"/>
      <c r="E5" s="7"/>
      <c r="F5" s="7"/>
      <c r="G5" s="1"/>
    </row>
    <row r="6" spans="1:8" ht="24" customHeight="1" x14ac:dyDescent="0.2">
      <c r="A6" s="44"/>
      <c r="B6" s="164" t="s">
        <v>58</v>
      </c>
      <c r="C6" s="165"/>
      <c r="D6" s="165"/>
      <c r="E6" s="165"/>
      <c r="F6" s="165"/>
      <c r="G6" s="1"/>
    </row>
    <row r="7" spans="1:8" ht="18.75" customHeight="1" x14ac:dyDescent="0.2">
      <c r="A7" s="45" t="s">
        <v>57</v>
      </c>
      <c r="B7" s="166" t="s">
        <v>59</v>
      </c>
      <c r="C7" s="166" t="s">
        <v>60</v>
      </c>
      <c r="D7" s="166" t="s">
        <v>61</v>
      </c>
      <c r="E7" s="166" t="s">
        <v>62</v>
      </c>
      <c r="F7" s="189" t="s">
        <v>46</v>
      </c>
      <c r="G7" s="1"/>
    </row>
    <row r="8" spans="1:8" ht="16.5" customHeight="1" thickBot="1" x14ac:dyDescent="0.25">
      <c r="A8" s="46"/>
      <c r="B8" s="168"/>
      <c r="C8" s="168"/>
      <c r="D8" s="168"/>
      <c r="E8" s="168"/>
      <c r="F8" s="171"/>
      <c r="G8" s="1"/>
    </row>
    <row r="9" spans="1:8" ht="21.75" customHeight="1" x14ac:dyDescent="0.2">
      <c r="A9" s="114" t="s">
        <v>1</v>
      </c>
      <c r="B9" s="61">
        <v>1170</v>
      </c>
      <c r="C9" s="61">
        <v>2831</v>
      </c>
      <c r="D9" s="61">
        <v>1981</v>
      </c>
      <c r="E9" s="61">
        <v>2196</v>
      </c>
      <c r="F9" s="62">
        <v>800</v>
      </c>
      <c r="G9" s="13"/>
    </row>
    <row r="10" spans="1:8" ht="14.1" customHeight="1" x14ac:dyDescent="0.2">
      <c r="A10" s="10" t="s">
        <v>56</v>
      </c>
      <c r="B10" s="63">
        <v>6</v>
      </c>
      <c r="C10" s="63">
        <v>45</v>
      </c>
      <c r="D10" s="63">
        <v>66</v>
      </c>
      <c r="E10" s="63">
        <v>44</v>
      </c>
      <c r="F10" s="64">
        <v>10</v>
      </c>
      <c r="G10" s="13"/>
    </row>
    <row r="11" spans="1:8" ht="14.1" customHeight="1" thickBot="1" x14ac:dyDescent="0.25">
      <c r="A11" s="11" t="s">
        <v>165</v>
      </c>
      <c r="B11" s="68">
        <v>1157</v>
      </c>
      <c r="C11" s="68">
        <v>2718</v>
      </c>
      <c r="D11" s="68">
        <v>1813</v>
      </c>
      <c r="E11" s="68">
        <v>2078</v>
      </c>
      <c r="F11" s="69" t="s">
        <v>175</v>
      </c>
      <c r="G11" s="13"/>
    </row>
    <row r="12" spans="1:8" ht="24.75" customHeight="1" x14ac:dyDescent="0.2">
      <c r="A12" s="67" t="s">
        <v>177</v>
      </c>
      <c r="B12" s="72"/>
      <c r="C12" s="72"/>
      <c r="D12" s="72"/>
      <c r="E12" s="72"/>
      <c r="F12" s="72"/>
      <c r="G12" s="13"/>
    </row>
    <row r="13" spans="1:8" x14ac:dyDescent="0.2">
      <c r="A13" t="s">
        <v>176</v>
      </c>
      <c r="G13" s="1"/>
    </row>
    <row r="14" spans="1:8" x14ac:dyDescent="0.2">
      <c r="G14" s="1"/>
    </row>
    <row r="15" spans="1:8" x14ac:dyDescent="0.2">
      <c r="G15" s="1"/>
    </row>
    <row r="16" spans="1:8" x14ac:dyDescent="0.2">
      <c r="G16" s="1"/>
    </row>
    <row r="17" spans="7:7" x14ac:dyDescent="0.2">
      <c r="G17" s="1"/>
    </row>
    <row r="37" spans="1:1" x14ac:dyDescent="0.2">
      <c r="A37">
        <v>2016</v>
      </c>
    </row>
  </sheetData>
  <mergeCells count="9">
    <mergeCell ref="A1:F1"/>
    <mergeCell ref="B6:F6"/>
    <mergeCell ref="B7:B8"/>
    <mergeCell ref="C7:C8"/>
    <mergeCell ref="D7:D8"/>
    <mergeCell ref="E7:E8"/>
    <mergeCell ref="F7:F8"/>
    <mergeCell ref="A4:F4"/>
    <mergeCell ref="A3:F3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7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M82"/>
  <sheetViews>
    <sheetView tabSelected="1" view="pageBreakPreview" topLeftCell="C1" zoomScale="115" zoomScaleNormal="100" zoomScaleSheetLayoutView="115" workbookViewId="0">
      <selection activeCell="A9" sqref="A9"/>
    </sheetView>
  </sheetViews>
  <sheetFormatPr baseColWidth="10" defaultRowHeight="12.75" x14ac:dyDescent="0.2"/>
  <cols>
    <col min="1" max="1" width="16.140625" customWidth="1"/>
    <col min="2" max="2" width="12.7109375" customWidth="1"/>
    <col min="3" max="3" width="0.42578125" customWidth="1"/>
    <col min="4" max="4" width="15.28515625" customWidth="1"/>
    <col min="5" max="5" width="16.28515625" customWidth="1"/>
    <col min="6" max="6" width="15.85546875" customWidth="1"/>
    <col min="7" max="7" width="15.5703125" customWidth="1"/>
    <col min="8" max="8" width="14.85546875" customWidth="1"/>
    <col min="9" max="9" width="12.7109375" customWidth="1"/>
    <col min="10" max="10" width="11.5703125" customWidth="1"/>
    <col min="11" max="11" width="13.85546875" customWidth="1"/>
  </cols>
  <sheetData>
    <row r="1" spans="1:13" ht="18" x14ac:dyDescent="0.25">
      <c r="A1" s="162" t="s">
        <v>10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3" spans="1:13" ht="15" x14ac:dyDescent="0.25">
      <c r="A3" s="163" t="s">
        <v>201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27"/>
      <c r="M3" s="27"/>
    </row>
    <row r="4" spans="1:13" ht="15.75" thickBot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3" ht="38.25" customHeight="1" x14ac:dyDescent="0.2">
      <c r="A5" s="173" t="s">
        <v>0</v>
      </c>
      <c r="B5" s="106"/>
      <c r="C5" s="169"/>
      <c r="D5" s="107"/>
      <c r="E5" s="183" t="s">
        <v>2</v>
      </c>
      <c r="F5" s="192"/>
      <c r="G5" s="192"/>
      <c r="H5" s="192"/>
      <c r="I5" s="192"/>
      <c r="J5" s="193"/>
      <c r="K5" s="169" t="s">
        <v>6</v>
      </c>
    </row>
    <row r="6" spans="1:13" ht="32.25" customHeight="1" x14ac:dyDescent="0.2">
      <c r="A6" s="174"/>
      <c r="B6" s="115" t="s">
        <v>1</v>
      </c>
      <c r="C6" s="170"/>
      <c r="D6" s="197" t="s">
        <v>3</v>
      </c>
      <c r="E6" s="197"/>
      <c r="F6" s="197"/>
      <c r="G6" s="197"/>
      <c r="H6" s="198"/>
      <c r="I6" s="84"/>
      <c r="J6" s="166" t="s">
        <v>88</v>
      </c>
      <c r="K6" s="170"/>
    </row>
    <row r="7" spans="1:13" ht="31.5" customHeight="1" x14ac:dyDescent="0.2">
      <c r="A7" s="174"/>
      <c r="B7" s="105"/>
      <c r="C7" s="170"/>
      <c r="D7" s="199" t="s">
        <v>179</v>
      </c>
      <c r="E7" s="195" t="s">
        <v>180</v>
      </c>
      <c r="F7" s="109" t="s">
        <v>4</v>
      </c>
      <c r="G7" s="109" t="s">
        <v>7</v>
      </c>
      <c r="H7" s="109" t="s">
        <v>8</v>
      </c>
      <c r="I7" s="115" t="s">
        <v>183</v>
      </c>
      <c r="J7" s="167"/>
      <c r="K7" s="170"/>
    </row>
    <row r="8" spans="1:13" ht="12.75" customHeight="1" x14ac:dyDescent="0.2">
      <c r="A8" s="191"/>
      <c r="B8" s="116"/>
      <c r="C8" s="170"/>
      <c r="D8" s="200"/>
      <c r="E8" s="196"/>
      <c r="F8" s="151" t="s">
        <v>181</v>
      </c>
      <c r="G8" s="152" t="s">
        <v>182</v>
      </c>
      <c r="H8" s="109" t="s">
        <v>3</v>
      </c>
      <c r="I8" s="148"/>
      <c r="J8" s="167"/>
      <c r="K8" s="194"/>
    </row>
    <row r="9" spans="1:13" ht="26.25" customHeight="1" x14ac:dyDescent="0.2">
      <c r="A9" s="126" t="s">
        <v>63</v>
      </c>
      <c r="B9" s="153">
        <v>13</v>
      </c>
      <c r="C9" s="127"/>
      <c r="D9" s="134"/>
      <c r="E9" s="128">
        <v>1</v>
      </c>
      <c r="F9" s="149">
        <v>1</v>
      </c>
      <c r="G9" s="150">
        <v>0</v>
      </c>
      <c r="H9" s="129">
        <f>D9+E9+F9+G9</f>
        <v>2</v>
      </c>
      <c r="I9" s="147">
        <v>0</v>
      </c>
      <c r="J9" s="130">
        <f>H9+I9</f>
        <v>2</v>
      </c>
      <c r="K9" s="92">
        <f>B9-J9</f>
        <v>11</v>
      </c>
    </row>
    <row r="10" spans="1:13" ht="14.1" customHeight="1" x14ac:dyDescent="0.2">
      <c r="A10" s="131" t="s">
        <v>64</v>
      </c>
      <c r="B10" s="132">
        <v>8</v>
      </c>
      <c r="C10" s="133">
        <v>13</v>
      </c>
      <c r="D10" s="134"/>
      <c r="E10" s="135">
        <v>6</v>
      </c>
      <c r="F10" s="136">
        <v>0</v>
      </c>
      <c r="G10" s="136">
        <v>0</v>
      </c>
      <c r="H10" s="137">
        <f t="shared" ref="H10:H20" si="0">D10+E10+F10+G10</f>
        <v>6</v>
      </c>
      <c r="I10" s="138">
        <v>9</v>
      </c>
      <c r="J10" s="91">
        <f t="shared" ref="J10:J20" si="1">H10+I10</f>
        <v>15</v>
      </c>
      <c r="K10" s="73">
        <f t="shared" ref="K10:K20" si="2">B10-J10</f>
        <v>-7</v>
      </c>
    </row>
    <row r="11" spans="1:13" ht="14.1" customHeight="1" x14ac:dyDescent="0.2">
      <c r="A11" s="131" t="s">
        <v>65</v>
      </c>
      <c r="B11" s="132">
        <v>10</v>
      </c>
      <c r="C11" s="133"/>
      <c r="D11" s="139">
        <v>1</v>
      </c>
      <c r="E11" s="135">
        <v>1</v>
      </c>
      <c r="F11" s="140">
        <v>9</v>
      </c>
      <c r="G11" s="136">
        <v>0</v>
      </c>
      <c r="H11" s="137">
        <f t="shared" si="0"/>
        <v>11</v>
      </c>
      <c r="I11" s="138">
        <v>6</v>
      </c>
      <c r="J11" s="91">
        <f t="shared" si="1"/>
        <v>17</v>
      </c>
      <c r="K11" s="73">
        <f t="shared" si="2"/>
        <v>-7</v>
      </c>
    </row>
    <row r="12" spans="1:13" ht="14.1" customHeight="1" x14ac:dyDescent="0.2">
      <c r="A12" s="131" t="s">
        <v>66</v>
      </c>
      <c r="B12" s="132">
        <v>15</v>
      </c>
      <c r="C12" s="133"/>
      <c r="D12" s="139">
        <v>5</v>
      </c>
      <c r="E12" s="135">
        <v>2</v>
      </c>
      <c r="F12" s="140">
        <v>15</v>
      </c>
      <c r="G12" s="140">
        <v>1</v>
      </c>
      <c r="H12" s="137">
        <f t="shared" si="0"/>
        <v>23</v>
      </c>
      <c r="I12" s="138">
        <v>14</v>
      </c>
      <c r="J12" s="91">
        <f t="shared" si="1"/>
        <v>37</v>
      </c>
      <c r="K12" s="73">
        <f t="shared" si="2"/>
        <v>-22</v>
      </c>
    </row>
    <row r="13" spans="1:13" ht="14.1" customHeight="1" x14ac:dyDescent="0.2">
      <c r="A13" s="131" t="s">
        <v>67</v>
      </c>
      <c r="B13" s="132">
        <v>16</v>
      </c>
      <c r="C13" s="133"/>
      <c r="D13" s="139">
        <v>10</v>
      </c>
      <c r="E13" s="135">
        <v>2</v>
      </c>
      <c r="F13" s="140">
        <v>23</v>
      </c>
      <c r="G13" s="136">
        <v>0</v>
      </c>
      <c r="H13" s="137">
        <f t="shared" si="0"/>
        <v>35</v>
      </c>
      <c r="I13" s="138">
        <v>15</v>
      </c>
      <c r="J13" s="91">
        <f t="shared" si="1"/>
        <v>50</v>
      </c>
      <c r="K13" s="73">
        <f t="shared" si="2"/>
        <v>-34</v>
      </c>
    </row>
    <row r="14" spans="1:13" ht="14.1" customHeight="1" x14ac:dyDescent="0.2">
      <c r="A14" s="131" t="s">
        <v>68</v>
      </c>
      <c r="B14" s="132">
        <v>9</v>
      </c>
      <c r="C14" s="133"/>
      <c r="D14" s="139">
        <v>10</v>
      </c>
      <c r="E14" s="135">
        <v>1</v>
      </c>
      <c r="F14" s="140">
        <v>19</v>
      </c>
      <c r="G14" s="136">
        <v>0</v>
      </c>
      <c r="H14" s="137">
        <f t="shared" si="0"/>
        <v>30</v>
      </c>
      <c r="I14" s="138">
        <v>7</v>
      </c>
      <c r="J14" s="91">
        <f t="shared" si="1"/>
        <v>37</v>
      </c>
      <c r="K14" s="73">
        <f t="shared" si="2"/>
        <v>-28</v>
      </c>
    </row>
    <row r="15" spans="1:13" ht="14.1" customHeight="1" x14ac:dyDescent="0.2">
      <c r="A15" s="131" t="s">
        <v>69</v>
      </c>
      <c r="B15" s="132">
        <v>20</v>
      </c>
      <c r="C15" s="133"/>
      <c r="D15" s="139">
        <v>13</v>
      </c>
      <c r="E15" s="135">
        <v>2</v>
      </c>
      <c r="F15" s="140">
        <v>16</v>
      </c>
      <c r="G15" s="136">
        <v>0</v>
      </c>
      <c r="H15" s="137">
        <f t="shared" si="0"/>
        <v>31</v>
      </c>
      <c r="I15" s="138">
        <v>14</v>
      </c>
      <c r="J15" s="91">
        <f t="shared" si="1"/>
        <v>45</v>
      </c>
      <c r="K15" s="73">
        <f t="shared" si="2"/>
        <v>-25</v>
      </c>
    </row>
    <row r="16" spans="1:13" ht="14.1" customHeight="1" x14ac:dyDescent="0.2">
      <c r="A16" s="131" t="s">
        <v>70</v>
      </c>
      <c r="B16" s="132">
        <v>11</v>
      </c>
      <c r="C16" s="133"/>
      <c r="D16" s="134"/>
      <c r="E16" s="135"/>
      <c r="F16" s="136">
        <v>0</v>
      </c>
      <c r="G16" s="136">
        <v>0</v>
      </c>
      <c r="H16" s="137">
        <f t="shared" si="0"/>
        <v>0</v>
      </c>
      <c r="I16" s="138">
        <v>5</v>
      </c>
      <c r="J16" s="91">
        <f t="shared" si="1"/>
        <v>5</v>
      </c>
      <c r="K16" s="73">
        <f t="shared" si="2"/>
        <v>6</v>
      </c>
    </row>
    <row r="17" spans="1:11" ht="14.1" customHeight="1" x14ac:dyDescent="0.2">
      <c r="A17" s="131" t="s">
        <v>71</v>
      </c>
      <c r="B17" s="132">
        <v>11</v>
      </c>
      <c r="C17" s="133"/>
      <c r="D17" s="139">
        <v>2</v>
      </c>
      <c r="E17" s="135">
        <v>3</v>
      </c>
      <c r="F17" s="140">
        <v>12</v>
      </c>
      <c r="G17" s="140">
        <v>2</v>
      </c>
      <c r="H17" s="137">
        <f t="shared" si="0"/>
        <v>19</v>
      </c>
      <c r="I17" s="138">
        <v>5</v>
      </c>
      <c r="J17" s="91">
        <f t="shared" si="1"/>
        <v>24</v>
      </c>
      <c r="K17" s="73">
        <f t="shared" si="2"/>
        <v>-13</v>
      </c>
    </row>
    <row r="18" spans="1:11" ht="14.1" customHeight="1" x14ac:dyDescent="0.2">
      <c r="A18" s="131" t="s">
        <v>72</v>
      </c>
      <c r="B18" s="132">
        <v>11</v>
      </c>
      <c r="C18" s="133"/>
      <c r="D18" s="139">
        <v>10</v>
      </c>
      <c r="E18" s="135">
        <v>1</v>
      </c>
      <c r="F18" s="140">
        <v>1</v>
      </c>
      <c r="G18" s="140">
        <v>1</v>
      </c>
      <c r="H18" s="137">
        <f t="shared" si="0"/>
        <v>13</v>
      </c>
      <c r="I18" s="138">
        <v>15</v>
      </c>
      <c r="J18" s="91">
        <f t="shared" si="1"/>
        <v>28</v>
      </c>
      <c r="K18" s="73">
        <f t="shared" si="2"/>
        <v>-17</v>
      </c>
    </row>
    <row r="19" spans="1:11" ht="14.1" customHeight="1" x14ac:dyDescent="0.2">
      <c r="A19" s="131" t="s">
        <v>73</v>
      </c>
      <c r="B19" s="132">
        <v>8</v>
      </c>
      <c r="C19" s="133"/>
      <c r="D19" s="139">
        <v>5</v>
      </c>
      <c r="E19" s="135">
        <v>1</v>
      </c>
      <c r="F19" s="140">
        <v>10</v>
      </c>
      <c r="G19" s="136">
        <v>0</v>
      </c>
      <c r="H19" s="137">
        <f t="shared" si="0"/>
        <v>16</v>
      </c>
      <c r="I19" s="138">
        <v>9</v>
      </c>
      <c r="J19" s="91">
        <f t="shared" si="1"/>
        <v>25</v>
      </c>
      <c r="K19" s="73">
        <f t="shared" si="2"/>
        <v>-17</v>
      </c>
    </row>
    <row r="20" spans="1:11" ht="14.1" customHeight="1" x14ac:dyDescent="0.2">
      <c r="A20" s="131" t="s">
        <v>74</v>
      </c>
      <c r="B20" s="132">
        <v>9</v>
      </c>
      <c r="C20" s="133"/>
      <c r="D20" s="139">
        <v>3</v>
      </c>
      <c r="E20" s="135"/>
      <c r="F20" s="140">
        <v>5</v>
      </c>
      <c r="G20" s="136">
        <v>0</v>
      </c>
      <c r="H20" s="137">
        <f t="shared" si="0"/>
        <v>8</v>
      </c>
      <c r="I20" s="138">
        <v>11</v>
      </c>
      <c r="J20" s="91">
        <f t="shared" si="1"/>
        <v>19</v>
      </c>
      <c r="K20" s="73">
        <f t="shared" si="2"/>
        <v>-10</v>
      </c>
    </row>
    <row r="21" spans="1:11" ht="14.1" customHeight="1" x14ac:dyDescent="0.2">
      <c r="A21" s="131"/>
      <c r="B21" s="141"/>
      <c r="C21" s="133"/>
      <c r="D21" s="142"/>
      <c r="E21" s="135"/>
      <c r="F21" s="141"/>
      <c r="G21" s="135"/>
      <c r="H21" s="137"/>
      <c r="I21" s="143"/>
      <c r="J21" s="91"/>
      <c r="K21" s="73"/>
    </row>
    <row r="22" spans="1:11" ht="14.1" customHeight="1" thickBot="1" x14ac:dyDescent="0.25">
      <c r="A22" s="15" t="s">
        <v>87</v>
      </c>
      <c r="B22" s="47">
        <f>SUM(B9:B20)</f>
        <v>141</v>
      </c>
      <c r="C22" s="48"/>
      <c r="D22" s="90">
        <f>SUM(D9:D20)</f>
        <v>59</v>
      </c>
      <c r="E22" s="47">
        <f t="shared" ref="E22:G22" si="3">SUM(E9:E20)</f>
        <v>20</v>
      </c>
      <c r="F22" s="47">
        <f t="shared" si="3"/>
        <v>111</v>
      </c>
      <c r="G22" s="47">
        <f t="shared" si="3"/>
        <v>4</v>
      </c>
      <c r="H22" s="47">
        <f>D22+E22+F22+G22</f>
        <v>194</v>
      </c>
      <c r="I22" s="47">
        <f>SUM(I9:I20)</f>
        <v>110</v>
      </c>
      <c r="J22" s="47">
        <f>D22+E22+F22+G22+I22</f>
        <v>304</v>
      </c>
      <c r="K22" s="146">
        <v>-162</v>
      </c>
    </row>
    <row r="37" spans="1:1" x14ac:dyDescent="0.2">
      <c r="A37">
        <v>2016</v>
      </c>
    </row>
    <row r="60" s="117" customFormat="1" x14ac:dyDescent="0.2"/>
    <row r="81" spans="1:9" ht="14.1" customHeight="1" x14ac:dyDescent="0.2">
      <c r="A81" t="s">
        <v>167</v>
      </c>
    </row>
    <row r="82" spans="1:9" x14ac:dyDescent="0.2">
      <c r="A82" s="190"/>
      <c r="B82" s="190"/>
      <c r="C82" s="190"/>
      <c r="D82" s="190"/>
      <c r="E82" s="190"/>
      <c r="F82" s="190"/>
      <c r="G82" s="190"/>
      <c r="H82" s="190"/>
      <c r="I82" s="190"/>
    </row>
  </sheetData>
  <mergeCells count="11">
    <mergeCell ref="A82:I82"/>
    <mergeCell ref="A1:K1"/>
    <mergeCell ref="A5:A8"/>
    <mergeCell ref="C5:C8"/>
    <mergeCell ref="E5:J5"/>
    <mergeCell ref="K5:K8"/>
    <mergeCell ref="J6:J8"/>
    <mergeCell ref="A3:K3"/>
    <mergeCell ref="E7:E8"/>
    <mergeCell ref="D6:H6"/>
    <mergeCell ref="D7:D8"/>
  </mergeCells>
  <phoneticPr fontId="3" type="noConversion"/>
  <printOptions horizontalCentered="1"/>
  <pageMargins left="0.59055118110236227" right="0.59055118110236227" top="0.59055118110236227" bottom="0.59055118110236227" header="0" footer="0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K60"/>
  <sheetViews>
    <sheetView tabSelected="1" view="pageBreakPreview" topLeftCell="A25" zoomScaleNormal="100" zoomScaleSheetLayoutView="100" workbookViewId="0">
      <selection activeCell="A9" sqref="A9"/>
    </sheetView>
  </sheetViews>
  <sheetFormatPr baseColWidth="10" defaultColWidth="11.42578125" defaultRowHeight="12.75" x14ac:dyDescent="0.2"/>
  <cols>
    <col min="1" max="1" width="43.28515625" style="17" customWidth="1"/>
    <col min="2" max="2" width="22.7109375" style="17" customWidth="1"/>
    <col min="3" max="3" width="20.42578125" style="17" customWidth="1"/>
    <col min="4" max="4" width="11.42578125" style="17"/>
    <col min="5" max="5" width="25.140625" style="18" customWidth="1"/>
    <col min="6" max="6" width="10.85546875" style="18" customWidth="1"/>
    <col min="7" max="8" width="11.42578125" style="18"/>
    <col min="9" max="9" width="15.5703125" style="18" customWidth="1"/>
    <col min="10" max="11" width="11.42578125" style="18"/>
    <col min="12" max="16384" width="11.42578125" style="17"/>
  </cols>
  <sheetData>
    <row r="1" spans="1:11" ht="18" x14ac:dyDescent="0.25">
      <c r="A1" s="187" t="s">
        <v>10</v>
      </c>
      <c r="B1" s="187"/>
      <c r="C1" s="187"/>
    </row>
    <row r="3" spans="1:11" ht="15" customHeight="1" x14ac:dyDescent="0.2">
      <c r="A3" s="201" t="s">
        <v>184</v>
      </c>
      <c r="B3" s="201"/>
      <c r="C3" s="201"/>
    </row>
    <row r="4" spans="1:11" ht="15" x14ac:dyDescent="0.2">
      <c r="A4" s="201" t="s">
        <v>202</v>
      </c>
      <c r="B4" s="201"/>
      <c r="C4" s="201"/>
    </row>
    <row r="5" spans="1:11" ht="13.5" thickBot="1" x14ac:dyDescent="0.25">
      <c r="A5" s="19"/>
      <c r="B5" s="19"/>
      <c r="C5" s="19"/>
    </row>
    <row r="6" spans="1:11" ht="25.5" customHeight="1" x14ac:dyDescent="0.2">
      <c r="A6" s="173" t="s">
        <v>75</v>
      </c>
      <c r="B6" s="39" t="s">
        <v>57</v>
      </c>
      <c r="C6" s="112" t="s">
        <v>57</v>
      </c>
    </row>
    <row r="7" spans="1:11" ht="25.5" customHeight="1" thickBot="1" x14ac:dyDescent="0.25">
      <c r="A7" s="175"/>
      <c r="B7" s="110" t="s">
        <v>76</v>
      </c>
      <c r="C7" s="113" t="s">
        <v>178</v>
      </c>
    </row>
    <row r="8" spans="1:11" ht="21.75" customHeight="1" x14ac:dyDescent="0.2">
      <c r="A8" s="49" t="s">
        <v>90</v>
      </c>
      <c r="B8" s="52">
        <v>6</v>
      </c>
      <c r="C8" s="74">
        <v>3</v>
      </c>
      <c r="G8" s="20"/>
      <c r="K8" s="20"/>
    </row>
    <row r="9" spans="1:11" s="21" customFormat="1" ht="14.1" customHeight="1" x14ac:dyDescent="0.2">
      <c r="A9" s="51" t="s">
        <v>13</v>
      </c>
      <c r="B9" s="59">
        <v>6</v>
      </c>
      <c r="C9" s="60">
        <v>3</v>
      </c>
      <c r="E9" s="18"/>
      <c r="F9" s="18"/>
      <c r="G9" s="20"/>
      <c r="H9" s="22"/>
      <c r="I9" s="18"/>
      <c r="J9" s="18"/>
      <c r="K9" s="20"/>
    </row>
    <row r="10" spans="1:11" s="21" customFormat="1" ht="14.1" customHeight="1" x14ac:dyDescent="0.2">
      <c r="A10" s="51"/>
      <c r="B10" s="55"/>
      <c r="C10" s="54"/>
      <c r="E10" s="18"/>
      <c r="F10" s="18"/>
      <c r="G10" s="20"/>
      <c r="H10" s="22"/>
      <c r="I10" s="18"/>
      <c r="J10" s="18"/>
      <c r="K10" s="20"/>
    </row>
    <row r="11" spans="1:11" ht="14.1" customHeight="1" x14ac:dyDescent="0.2">
      <c r="A11" s="56" t="s">
        <v>113</v>
      </c>
      <c r="B11" s="57">
        <v>4</v>
      </c>
      <c r="C11" s="71">
        <v>9</v>
      </c>
      <c r="G11" s="20"/>
      <c r="K11" s="20"/>
    </row>
    <row r="12" spans="1:11" ht="14.1" customHeight="1" x14ac:dyDescent="0.2">
      <c r="A12" s="56" t="s">
        <v>114</v>
      </c>
      <c r="B12" s="57">
        <v>0</v>
      </c>
      <c r="C12" s="71">
        <v>0</v>
      </c>
      <c r="G12" s="20"/>
      <c r="K12" s="20"/>
    </row>
    <row r="13" spans="1:11" ht="14.1" customHeight="1" x14ac:dyDescent="0.2">
      <c r="A13" s="56" t="s">
        <v>115</v>
      </c>
      <c r="B13" s="57">
        <v>5</v>
      </c>
      <c r="C13" s="71">
        <v>6</v>
      </c>
      <c r="G13" s="20"/>
      <c r="K13" s="20"/>
    </row>
    <row r="14" spans="1:11" ht="14.1" customHeight="1" x14ac:dyDescent="0.2">
      <c r="A14" s="56" t="s">
        <v>116</v>
      </c>
      <c r="B14" s="57">
        <v>15</v>
      </c>
      <c r="C14" s="71">
        <v>8</v>
      </c>
      <c r="G14" s="20"/>
      <c r="K14" s="20"/>
    </row>
    <row r="15" spans="1:11" ht="14.1" customHeight="1" x14ac:dyDescent="0.2">
      <c r="A15" s="56" t="s">
        <v>117</v>
      </c>
      <c r="B15" s="57">
        <v>2</v>
      </c>
      <c r="C15" s="71">
        <v>1</v>
      </c>
      <c r="G15" s="20"/>
      <c r="K15" s="20"/>
    </row>
    <row r="16" spans="1:11" ht="14.1" customHeight="1" x14ac:dyDescent="0.2">
      <c r="A16" s="56" t="s">
        <v>118</v>
      </c>
      <c r="B16" s="57">
        <v>4</v>
      </c>
      <c r="C16" s="71">
        <v>1</v>
      </c>
      <c r="G16" s="20"/>
      <c r="K16" s="20"/>
    </row>
    <row r="17" spans="1:11" ht="14.1" customHeight="1" x14ac:dyDescent="0.2">
      <c r="A17" s="56" t="s">
        <v>119</v>
      </c>
      <c r="B17" s="57">
        <v>0</v>
      </c>
      <c r="C17" s="71">
        <v>0</v>
      </c>
      <c r="G17" s="20"/>
      <c r="K17" s="20"/>
    </row>
    <row r="18" spans="1:11" ht="14.1" customHeight="1" x14ac:dyDescent="0.2">
      <c r="A18" s="56" t="s">
        <v>120</v>
      </c>
      <c r="B18" s="57">
        <v>1</v>
      </c>
      <c r="C18" s="71">
        <v>8</v>
      </c>
      <c r="G18" s="20"/>
      <c r="K18" s="20"/>
    </row>
    <row r="19" spans="1:11" ht="14.1" customHeight="1" x14ac:dyDescent="0.2">
      <c r="A19" s="56" t="s">
        <v>121</v>
      </c>
      <c r="B19" s="57">
        <v>4</v>
      </c>
      <c r="C19" s="71">
        <v>2</v>
      </c>
      <c r="G19" s="20"/>
      <c r="K19" s="20"/>
    </row>
    <row r="20" spans="1:11" ht="14.1" customHeight="1" x14ac:dyDescent="0.2">
      <c r="A20" s="56" t="s">
        <v>156</v>
      </c>
      <c r="B20" s="57">
        <v>2</v>
      </c>
      <c r="C20" s="71">
        <v>3</v>
      </c>
      <c r="G20" s="20"/>
      <c r="K20" s="20"/>
    </row>
    <row r="21" spans="1:11" ht="14.1" customHeight="1" x14ac:dyDescent="0.2">
      <c r="A21" s="56" t="s">
        <v>157</v>
      </c>
      <c r="B21" s="57">
        <v>1</v>
      </c>
      <c r="C21" s="71">
        <v>3</v>
      </c>
      <c r="G21" s="20"/>
      <c r="K21" s="20"/>
    </row>
    <row r="22" spans="1:11" ht="14.1" customHeight="1" x14ac:dyDescent="0.2">
      <c r="A22" s="56" t="s">
        <v>122</v>
      </c>
      <c r="B22" s="57">
        <v>1</v>
      </c>
      <c r="C22" s="71">
        <v>1</v>
      </c>
      <c r="G22" s="20"/>
      <c r="K22" s="20"/>
    </row>
    <row r="23" spans="1:11" s="21" customFormat="1" ht="14.1" customHeight="1" x14ac:dyDescent="0.2">
      <c r="A23" s="51" t="s">
        <v>89</v>
      </c>
      <c r="B23" s="60">
        <f>SUM(B11:B22)</f>
        <v>39</v>
      </c>
      <c r="C23" s="60">
        <f>SUM(C11:C22)</f>
        <v>42</v>
      </c>
      <c r="E23" s="18"/>
      <c r="F23" s="18"/>
      <c r="G23" s="20"/>
      <c r="H23" s="22"/>
      <c r="I23" s="18"/>
      <c r="J23" s="18"/>
      <c r="K23" s="20"/>
    </row>
    <row r="24" spans="1:11" s="21" customFormat="1" ht="14.1" customHeight="1" x14ac:dyDescent="0.2">
      <c r="A24" s="51"/>
      <c r="B24" s="55"/>
      <c r="C24" s="54"/>
      <c r="E24" s="18"/>
      <c r="F24" s="18"/>
      <c r="G24" s="20"/>
      <c r="H24" s="22"/>
      <c r="I24" s="18"/>
      <c r="J24" s="18"/>
      <c r="K24" s="20"/>
    </row>
    <row r="25" spans="1:11" ht="14.1" customHeight="1" x14ac:dyDescent="0.2">
      <c r="A25" s="56" t="s">
        <v>123</v>
      </c>
      <c r="B25" s="57">
        <v>2</v>
      </c>
      <c r="C25" s="58"/>
      <c r="G25" s="20"/>
      <c r="K25" s="20"/>
    </row>
    <row r="26" spans="1:11" ht="14.1" customHeight="1" x14ac:dyDescent="0.2">
      <c r="A26" s="56" t="s">
        <v>124</v>
      </c>
      <c r="B26" s="57">
        <v>12</v>
      </c>
      <c r="C26" s="58">
        <v>7</v>
      </c>
      <c r="G26" s="20"/>
      <c r="K26" s="20"/>
    </row>
    <row r="27" spans="1:11" ht="14.1" customHeight="1" x14ac:dyDescent="0.2">
      <c r="A27" s="56" t="s">
        <v>162</v>
      </c>
      <c r="B27" s="57">
        <v>0</v>
      </c>
      <c r="C27" s="58"/>
      <c r="G27" s="20"/>
      <c r="K27" s="20"/>
    </row>
    <row r="28" spans="1:11" ht="14.1" customHeight="1" x14ac:dyDescent="0.2">
      <c r="A28" s="56" t="s">
        <v>163</v>
      </c>
      <c r="B28" s="57">
        <v>3</v>
      </c>
      <c r="C28" s="58">
        <v>3</v>
      </c>
      <c r="G28" s="20"/>
      <c r="K28" s="20"/>
    </row>
    <row r="29" spans="1:11" ht="14.1" customHeight="1" x14ac:dyDescent="0.2">
      <c r="A29" s="56" t="s">
        <v>164</v>
      </c>
      <c r="B29" s="57">
        <v>1</v>
      </c>
      <c r="C29" s="58">
        <v>5</v>
      </c>
      <c r="G29" s="20"/>
      <c r="K29" s="20"/>
    </row>
    <row r="30" spans="1:11" ht="14.1" customHeight="1" x14ac:dyDescent="0.2">
      <c r="A30" s="56" t="s">
        <v>125</v>
      </c>
      <c r="B30" s="57">
        <v>2</v>
      </c>
      <c r="C30" s="58">
        <v>5</v>
      </c>
      <c r="G30" s="20"/>
      <c r="K30" s="20"/>
    </row>
    <row r="31" spans="1:11" ht="14.1" customHeight="1" x14ac:dyDescent="0.2">
      <c r="A31" s="56" t="s">
        <v>126</v>
      </c>
      <c r="B31" s="57">
        <v>1</v>
      </c>
      <c r="C31" s="58">
        <v>1</v>
      </c>
      <c r="G31" s="20"/>
      <c r="K31" s="20"/>
    </row>
    <row r="32" spans="1:11" ht="14.1" customHeight="1" x14ac:dyDescent="0.2">
      <c r="A32" s="56" t="s">
        <v>127</v>
      </c>
      <c r="B32" s="57">
        <v>4</v>
      </c>
      <c r="C32" s="58">
        <v>3</v>
      </c>
      <c r="G32" s="20"/>
      <c r="K32" s="20"/>
    </row>
    <row r="33" spans="1:11" ht="14.1" customHeight="1" x14ac:dyDescent="0.2">
      <c r="A33" s="56" t="s">
        <v>128</v>
      </c>
      <c r="B33" s="57">
        <v>2</v>
      </c>
      <c r="C33" s="58">
        <v>4</v>
      </c>
      <c r="G33" s="20"/>
      <c r="K33" s="20"/>
    </row>
    <row r="34" spans="1:11" ht="14.1" customHeight="1" x14ac:dyDescent="0.2">
      <c r="A34" s="56" t="s">
        <v>129</v>
      </c>
      <c r="B34" s="57">
        <v>17</v>
      </c>
      <c r="C34" s="58">
        <v>12</v>
      </c>
      <c r="G34" s="20"/>
      <c r="K34" s="20"/>
    </row>
    <row r="35" spans="1:11" ht="14.1" customHeight="1" x14ac:dyDescent="0.2">
      <c r="A35" s="56" t="s">
        <v>130</v>
      </c>
      <c r="B35" s="57">
        <v>8</v>
      </c>
      <c r="C35" s="58">
        <v>3</v>
      </c>
      <c r="G35" s="20"/>
      <c r="K35" s="20"/>
    </row>
    <row r="36" spans="1:11" s="21" customFormat="1" ht="14.1" customHeight="1" x14ac:dyDescent="0.2">
      <c r="A36" s="56" t="s">
        <v>131</v>
      </c>
      <c r="B36" s="57">
        <v>15</v>
      </c>
      <c r="C36" s="75">
        <v>4</v>
      </c>
      <c r="E36" s="18"/>
      <c r="F36" s="18"/>
      <c r="G36" s="20"/>
      <c r="H36" s="22"/>
      <c r="I36" s="18"/>
      <c r="J36" s="18"/>
      <c r="K36" s="20"/>
    </row>
    <row r="37" spans="1:11" s="21" customFormat="1" ht="14.1" customHeight="1" x14ac:dyDescent="0.2">
      <c r="A37" s="56" t="s">
        <v>132</v>
      </c>
      <c r="B37" s="57">
        <v>2</v>
      </c>
      <c r="C37" s="58">
        <v>5</v>
      </c>
      <c r="E37" s="18"/>
      <c r="F37" s="18"/>
      <c r="G37" s="20"/>
      <c r="H37" s="22"/>
      <c r="I37" s="18"/>
      <c r="J37" s="18"/>
      <c r="K37" s="20"/>
    </row>
    <row r="38" spans="1:11" ht="14.1" customHeight="1" x14ac:dyDescent="0.2">
      <c r="A38" s="56" t="s">
        <v>133</v>
      </c>
      <c r="B38" s="57">
        <v>1</v>
      </c>
      <c r="C38" s="75"/>
      <c r="G38" s="20"/>
      <c r="K38" s="20"/>
    </row>
    <row r="39" spans="1:11" ht="14.1" customHeight="1" x14ac:dyDescent="0.2">
      <c r="A39" s="51" t="s">
        <v>37</v>
      </c>
      <c r="B39" s="60">
        <f>SUM(B25:B38)</f>
        <v>70</v>
      </c>
      <c r="C39" s="60">
        <f>SUM(C25:C38)</f>
        <v>52</v>
      </c>
      <c r="G39" s="20"/>
      <c r="K39" s="20"/>
    </row>
    <row r="40" spans="1:11" ht="14.1" customHeight="1" x14ac:dyDescent="0.2">
      <c r="A40" s="51"/>
      <c r="B40" s="55"/>
      <c r="C40" s="54"/>
      <c r="G40" s="20"/>
      <c r="K40" s="20"/>
    </row>
    <row r="41" spans="1:11" ht="14.1" customHeight="1" x14ac:dyDescent="0.2">
      <c r="A41" s="56" t="s">
        <v>134</v>
      </c>
      <c r="B41" s="57">
        <v>10</v>
      </c>
      <c r="C41" s="58">
        <v>20</v>
      </c>
      <c r="G41" s="20"/>
      <c r="K41" s="20"/>
    </row>
    <row r="42" spans="1:11" ht="14.1" customHeight="1" x14ac:dyDescent="0.2">
      <c r="A42" s="56" t="s">
        <v>135</v>
      </c>
      <c r="B42" s="57">
        <v>1</v>
      </c>
      <c r="C42" s="58">
        <v>0</v>
      </c>
      <c r="G42" s="20"/>
      <c r="K42" s="20"/>
    </row>
    <row r="43" spans="1:11" ht="14.1" customHeight="1" x14ac:dyDescent="0.2">
      <c r="A43" s="56" t="s">
        <v>136</v>
      </c>
      <c r="B43" s="57">
        <v>6</v>
      </c>
      <c r="C43" s="58">
        <v>10</v>
      </c>
      <c r="G43" s="20"/>
      <c r="K43" s="20"/>
    </row>
    <row r="44" spans="1:11" ht="14.1" customHeight="1" x14ac:dyDescent="0.2">
      <c r="A44" s="56" t="s">
        <v>137</v>
      </c>
      <c r="B44" s="57">
        <v>8</v>
      </c>
      <c r="C44" s="58">
        <v>9</v>
      </c>
      <c r="G44" s="20"/>
    </row>
    <row r="45" spans="1:11" ht="14.1" customHeight="1" x14ac:dyDescent="0.2">
      <c r="A45" s="56" t="s">
        <v>138</v>
      </c>
      <c r="B45" s="57">
        <v>9</v>
      </c>
      <c r="C45" s="58">
        <v>8</v>
      </c>
      <c r="G45" s="20"/>
    </row>
    <row r="46" spans="1:11" s="21" customFormat="1" ht="14.1" customHeight="1" x14ac:dyDescent="0.2">
      <c r="A46" s="56" t="s">
        <v>139</v>
      </c>
      <c r="B46" s="57">
        <v>2</v>
      </c>
      <c r="C46" s="58">
        <v>0</v>
      </c>
      <c r="E46" s="18"/>
      <c r="F46" s="18"/>
      <c r="G46" s="20"/>
      <c r="H46" s="22"/>
      <c r="I46" s="22"/>
      <c r="J46" s="22"/>
      <c r="K46" s="22"/>
    </row>
    <row r="47" spans="1:11" s="21" customFormat="1" ht="14.1" customHeight="1" x14ac:dyDescent="0.2">
      <c r="A47" s="56" t="s">
        <v>140</v>
      </c>
      <c r="B47" s="57">
        <v>3</v>
      </c>
      <c r="C47" s="58">
        <v>5</v>
      </c>
      <c r="E47" s="18"/>
      <c r="F47" s="18"/>
      <c r="G47" s="20"/>
      <c r="H47" s="22"/>
      <c r="I47" s="22"/>
      <c r="J47" s="22"/>
      <c r="K47" s="22"/>
    </row>
    <row r="48" spans="1:11" ht="14.1" customHeight="1" x14ac:dyDescent="0.2">
      <c r="A48" s="56" t="s">
        <v>141</v>
      </c>
      <c r="B48" s="57">
        <v>1</v>
      </c>
      <c r="C48" s="58">
        <v>1</v>
      </c>
      <c r="G48" s="20"/>
    </row>
    <row r="49" spans="1:11" ht="14.1" customHeight="1" x14ac:dyDescent="0.2">
      <c r="A49" s="51" t="s">
        <v>47</v>
      </c>
      <c r="B49" s="60">
        <f>SUM(B41:B48)</f>
        <v>40</v>
      </c>
      <c r="C49" s="60">
        <f>SUM(C41:C48)</f>
        <v>53</v>
      </c>
      <c r="G49" s="20"/>
    </row>
    <row r="50" spans="1:11" s="21" customFormat="1" ht="14.1" customHeight="1" x14ac:dyDescent="0.2">
      <c r="A50" s="51"/>
      <c r="B50" s="55"/>
      <c r="C50" s="54"/>
      <c r="E50" s="18"/>
      <c r="F50" s="18"/>
      <c r="G50" s="20"/>
      <c r="H50" s="22"/>
      <c r="I50" s="22"/>
      <c r="J50" s="22"/>
      <c r="K50" s="22"/>
    </row>
    <row r="51" spans="1:11" s="21" customFormat="1" ht="14.1" customHeight="1" x14ac:dyDescent="0.2">
      <c r="A51" s="50" t="s">
        <v>48</v>
      </c>
      <c r="B51" s="53">
        <v>8</v>
      </c>
      <c r="C51" s="71">
        <v>12</v>
      </c>
      <c r="E51" s="18"/>
      <c r="F51" s="18"/>
      <c r="G51" s="20"/>
      <c r="H51" s="22"/>
      <c r="I51" s="22"/>
      <c r="J51" s="22"/>
      <c r="K51" s="22"/>
    </row>
    <row r="52" spans="1:11" ht="14.1" customHeight="1" x14ac:dyDescent="0.2">
      <c r="A52" s="50" t="s">
        <v>49</v>
      </c>
      <c r="B52" s="53">
        <v>0</v>
      </c>
      <c r="C52" s="71">
        <v>0</v>
      </c>
      <c r="G52" s="20"/>
    </row>
    <row r="53" spans="1:11" ht="14.1" customHeight="1" x14ac:dyDescent="0.2">
      <c r="A53" s="51" t="s">
        <v>50</v>
      </c>
      <c r="B53" s="59">
        <v>8</v>
      </c>
      <c r="C53" s="60">
        <v>12</v>
      </c>
      <c r="G53" s="20"/>
    </row>
    <row r="54" spans="1:11" s="23" customFormat="1" ht="14.1" customHeight="1" x14ac:dyDescent="0.2">
      <c r="A54" s="51"/>
      <c r="B54" s="55"/>
      <c r="C54" s="54"/>
      <c r="E54" s="18"/>
      <c r="F54" s="18"/>
      <c r="G54" s="20"/>
      <c r="H54" s="24"/>
      <c r="I54" s="24"/>
      <c r="J54" s="24"/>
      <c r="K54" s="24"/>
    </row>
    <row r="55" spans="1:11" ht="14.1" customHeight="1" x14ac:dyDescent="0.2">
      <c r="A55" s="50" t="s">
        <v>77</v>
      </c>
      <c r="B55" s="53">
        <v>13</v>
      </c>
      <c r="C55" s="71">
        <v>8</v>
      </c>
    </row>
    <row r="56" spans="1:11" x14ac:dyDescent="0.2">
      <c r="A56" s="40"/>
      <c r="B56" s="76"/>
      <c r="C56" s="77"/>
    </row>
    <row r="57" spans="1:11" ht="13.5" thickBot="1" x14ac:dyDescent="0.25">
      <c r="A57" s="34" t="s">
        <v>51</v>
      </c>
      <c r="B57" s="35">
        <v>162</v>
      </c>
      <c r="C57" s="36">
        <f>C55+C53+C49+C39+C23+C9</f>
        <v>170</v>
      </c>
      <c r="D57" s="25"/>
    </row>
    <row r="58" spans="1:11" x14ac:dyDescent="0.2">
      <c r="A58" s="40"/>
      <c r="B58" s="40"/>
      <c r="C58" s="144"/>
      <c r="D58" s="25"/>
    </row>
    <row r="59" spans="1:11" x14ac:dyDescent="0.2">
      <c r="A59" s="40" t="s">
        <v>203</v>
      </c>
      <c r="B59" s="40"/>
      <c r="C59" s="145"/>
      <c r="D59" s="25"/>
    </row>
    <row r="60" spans="1:11" x14ac:dyDescent="0.2">
      <c r="A60" s="40"/>
      <c r="B60" s="40"/>
      <c r="C60" s="154"/>
      <c r="D60" s="18"/>
    </row>
  </sheetData>
  <mergeCells count="4">
    <mergeCell ref="A6:A7"/>
    <mergeCell ref="A1:C1"/>
    <mergeCell ref="A3:C3"/>
    <mergeCell ref="A4:C4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4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K52"/>
  <sheetViews>
    <sheetView tabSelected="1" view="pageBreakPreview" zoomScale="75" zoomScaleNormal="60" zoomScaleSheetLayoutView="75" workbookViewId="0">
      <selection activeCell="A9" sqref="A9"/>
    </sheetView>
  </sheetViews>
  <sheetFormatPr baseColWidth="10" defaultColWidth="11.42578125" defaultRowHeight="12.75" x14ac:dyDescent="0.2"/>
  <cols>
    <col min="1" max="1" width="32.85546875" style="17" customWidth="1"/>
    <col min="2" max="2" width="22.7109375" style="17" customWidth="1"/>
    <col min="3" max="8" width="20.7109375" style="17" customWidth="1"/>
    <col min="9" max="9" width="11.7109375" style="17" customWidth="1"/>
    <col min="10" max="10" width="15.140625" style="17" customWidth="1"/>
    <col min="11" max="11" width="10.5703125" style="17" customWidth="1"/>
    <col min="12" max="16384" width="11.42578125" style="17"/>
  </cols>
  <sheetData>
    <row r="1" spans="1:11" ht="18" x14ac:dyDescent="0.25">
      <c r="A1" s="187" t="s">
        <v>10</v>
      </c>
      <c r="B1" s="187"/>
      <c r="C1" s="187"/>
      <c r="D1" s="187"/>
      <c r="E1" s="187"/>
      <c r="F1" s="187"/>
      <c r="G1" s="187"/>
      <c r="H1" s="187"/>
      <c r="I1" s="187"/>
      <c r="J1" s="187"/>
    </row>
    <row r="3" spans="1:11" ht="15" x14ac:dyDescent="0.25">
      <c r="A3" s="202" t="s">
        <v>204</v>
      </c>
      <c r="B3" s="202"/>
      <c r="C3" s="202"/>
      <c r="D3" s="202"/>
      <c r="E3" s="202"/>
      <c r="F3" s="202"/>
      <c r="G3" s="202"/>
      <c r="H3" s="202"/>
      <c r="I3" s="202"/>
      <c r="J3" s="202"/>
      <c r="K3" s="28"/>
    </row>
    <row r="4" spans="1:11" ht="13.5" thickBot="1" x14ac:dyDescent="0.25">
      <c r="A4" s="19"/>
      <c r="B4" s="19"/>
      <c r="C4" s="19"/>
      <c r="D4" s="19"/>
      <c r="E4" s="19"/>
      <c r="F4" s="19"/>
      <c r="G4" s="19"/>
      <c r="H4" s="19"/>
      <c r="I4" s="19"/>
      <c r="J4" s="18"/>
    </row>
    <row r="5" spans="1:11" ht="23.25" customHeight="1" x14ac:dyDescent="0.2">
      <c r="A5" s="111"/>
      <c r="B5" s="164" t="s">
        <v>79</v>
      </c>
      <c r="C5" s="165"/>
      <c r="D5" s="165"/>
      <c r="E5" s="165"/>
      <c r="F5" s="165"/>
      <c r="G5" s="165"/>
      <c r="H5" s="165"/>
      <c r="I5" s="165"/>
      <c r="J5" s="165"/>
    </row>
    <row r="6" spans="1:11" ht="21.75" customHeight="1" x14ac:dyDescent="0.2">
      <c r="A6" s="41" t="s">
        <v>78</v>
      </c>
      <c r="B6" s="108" t="s">
        <v>152</v>
      </c>
      <c r="C6" s="108" t="s">
        <v>80</v>
      </c>
      <c r="D6" s="108" t="s">
        <v>82</v>
      </c>
      <c r="E6" s="108" t="s">
        <v>150</v>
      </c>
      <c r="F6" s="108" t="s">
        <v>84</v>
      </c>
      <c r="G6" s="108" t="s">
        <v>84</v>
      </c>
      <c r="H6" s="108" t="s">
        <v>84</v>
      </c>
      <c r="I6" s="177" t="s">
        <v>158</v>
      </c>
      <c r="J6" s="78" t="s">
        <v>8</v>
      </c>
    </row>
    <row r="7" spans="1:11" ht="22.5" customHeight="1" x14ac:dyDescent="0.2">
      <c r="A7" s="41"/>
      <c r="B7" s="109" t="s">
        <v>153</v>
      </c>
      <c r="C7" s="109" t="s">
        <v>81</v>
      </c>
      <c r="D7" s="109" t="s">
        <v>83</v>
      </c>
      <c r="E7" s="109" t="s">
        <v>151</v>
      </c>
      <c r="F7" s="109" t="s">
        <v>54</v>
      </c>
      <c r="G7" s="109" t="s">
        <v>85</v>
      </c>
      <c r="H7" s="109" t="s">
        <v>86</v>
      </c>
      <c r="I7" s="203"/>
      <c r="J7" s="85" t="s">
        <v>155</v>
      </c>
    </row>
    <row r="8" spans="1:11" ht="30" customHeight="1" x14ac:dyDescent="0.2">
      <c r="A8" s="100" t="s">
        <v>142</v>
      </c>
      <c r="B8" s="96"/>
      <c r="C8" s="96">
        <v>2</v>
      </c>
      <c r="D8" s="96">
        <v>18</v>
      </c>
      <c r="E8" s="96">
        <v>5</v>
      </c>
      <c r="F8" s="96">
        <v>9</v>
      </c>
      <c r="G8" s="96"/>
      <c r="H8" s="96"/>
      <c r="I8" s="96">
        <v>1</v>
      </c>
      <c r="J8" s="97">
        <v>35</v>
      </c>
    </row>
    <row r="9" spans="1:11" ht="15" customHeight="1" x14ac:dyDescent="0.2">
      <c r="A9" s="101" t="s">
        <v>144</v>
      </c>
      <c r="B9" s="93">
        <v>13</v>
      </c>
      <c r="C9" s="93"/>
      <c r="D9" s="93">
        <v>1</v>
      </c>
      <c r="E9" s="93">
        <v>1</v>
      </c>
      <c r="F9" s="93">
        <v>31</v>
      </c>
      <c r="G9" s="93">
        <v>2</v>
      </c>
      <c r="H9" s="93">
        <v>5</v>
      </c>
      <c r="I9" s="93">
        <v>6</v>
      </c>
      <c r="J9" s="95">
        <v>59</v>
      </c>
    </row>
    <row r="10" spans="1:11" ht="15" customHeight="1" x14ac:dyDescent="0.2">
      <c r="A10" s="101" t="s">
        <v>143</v>
      </c>
      <c r="B10" s="93">
        <v>1</v>
      </c>
      <c r="C10" s="93"/>
      <c r="D10" s="93"/>
      <c r="E10" s="93"/>
      <c r="F10" s="93">
        <v>3</v>
      </c>
      <c r="G10" s="93">
        <v>1</v>
      </c>
      <c r="H10" s="93">
        <v>1</v>
      </c>
      <c r="I10" s="93">
        <v>4</v>
      </c>
      <c r="J10" s="95">
        <v>10</v>
      </c>
    </row>
    <row r="11" spans="1:11" ht="15" customHeight="1" x14ac:dyDescent="0.2">
      <c r="A11" s="101" t="s">
        <v>137</v>
      </c>
      <c r="B11" s="93"/>
      <c r="C11" s="93"/>
      <c r="D11" s="93">
        <v>1</v>
      </c>
      <c r="E11" s="93"/>
      <c r="F11" s="93"/>
      <c r="G11" s="93"/>
      <c r="H11" s="93"/>
      <c r="I11" s="93">
        <v>3</v>
      </c>
      <c r="J11" s="95">
        <v>4</v>
      </c>
    </row>
    <row r="12" spans="1:11" ht="15" customHeight="1" x14ac:dyDescent="0.2">
      <c r="A12" s="101" t="s">
        <v>145</v>
      </c>
      <c r="B12" s="93"/>
      <c r="C12" s="93"/>
      <c r="D12" s="93"/>
      <c r="E12" s="93"/>
      <c r="F12" s="93">
        <v>1</v>
      </c>
      <c r="G12" s="93"/>
      <c r="H12" s="93"/>
      <c r="I12" s="93">
        <v>3</v>
      </c>
      <c r="J12" s="95">
        <v>4</v>
      </c>
    </row>
    <row r="13" spans="1:11" ht="15" customHeight="1" x14ac:dyDescent="0.2">
      <c r="A13" s="101" t="s">
        <v>146</v>
      </c>
      <c r="B13" s="93"/>
      <c r="C13" s="93"/>
      <c r="D13" s="93"/>
      <c r="E13" s="93"/>
      <c r="F13" s="93">
        <v>3</v>
      </c>
      <c r="G13" s="93">
        <v>2</v>
      </c>
      <c r="H13" s="93">
        <v>40</v>
      </c>
      <c r="I13" s="93">
        <v>9</v>
      </c>
      <c r="J13" s="95">
        <v>54</v>
      </c>
    </row>
    <row r="14" spans="1:11" ht="15" customHeight="1" x14ac:dyDescent="0.2">
      <c r="A14" s="101" t="s">
        <v>147</v>
      </c>
      <c r="B14" s="93"/>
      <c r="C14" s="93"/>
      <c r="D14" s="93"/>
      <c r="E14" s="93"/>
      <c r="F14" s="93">
        <v>3</v>
      </c>
      <c r="G14" s="93">
        <v>1</v>
      </c>
      <c r="H14" s="93">
        <v>1</v>
      </c>
      <c r="I14" s="93">
        <v>2</v>
      </c>
      <c r="J14" s="95">
        <v>7</v>
      </c>
    </row>
    <row r="15" spans="1:11" ht="15" customHeight="1" x14ac:dyDescent="0.2">
      <c r="A15" s="101" t="s">
        <v>148</v>
      </c>
      <c r="B15" s="93"/>
      <c r="C15" s="93"/>
      <c r="D15" s="93">
        <v>1</v>
      </c>
      <c r="E15" s="93"/>
      <c r="F15" s="93"/>
      <c r="G15" s="93"/>
      <c r="H15" s="93"/>
      <c r="I15" s="93"/>
      <c r="J15" s="95">
        <v>1</v>
      </c>
    </row>
    <row r="16" spans="1:11" ht="15" customHeight="1" x14ac:dyDescent="0.2">
      <c r="A16" s="101" t="s">
        <v>168</v>
      </c>
      <c r="B16" s="93"/>
      <c r="C16" s="93"/>
      <c r="D16" s="93"/>
      <c r="E16" s="93"/>
      <c r="F16" s="93">
        <v>2</v>
      </c>
      <c r="G16" s="93"/>
      <c r="H16" s="93">
        <v>1</v>
      </c>
      <c r="I16" s="93">
        <v>1</v>
      </c>
      <c r="J16" s="95">
        <v>4</v>
      </c>
    </row>
    <row r="17" spans="1:11" ht="15" customHeight="1" x14ac:dyDescent="0.2">
      <c r="A17" s="101" t="s">
        <v>149</v>
      </c>
      <c r="B17" s="93"/>
      <c r="C17" s="93">
        <v>2</v>
      </c>
      <c r="D17" s="93">
        <v>3</v>
      </c>
      <c r="E17" s="93"/>
      <c r="F17" s="93">
        <v>2</v>
      </c>
      <c r="G17" s="93">
        <v>1</v>
      </c>
      <c r="H17" s="93"/>
      <c r="I17" s="93"/>
      <c r="J17" s="95">
        <v>8</v>
      </c>
    </row>
    <row r="18" spans="1:11" ht="15" customHeight="1" x14ac:dyDescent="0.2">
      <c r="A18" s="102" t="s">
        <v>154</v>
      </c>
      <c r="B18" s="93">
        <v>3</v>
      </c>
      <c r="C18" s="93"/>
      <c r="D18" s="93">
        <v>4</v>
      </c>
      <c r="E18" s="93">
        <v>1</v>
      </c>
      <c r="F18" s="93"/>
      <c r="G18" s="93">
        <v>1</v>
      </c>
      <c r="H18" s="93">
        <v>4</v>
      </c>
      <c r="I18" s="93">
        <v>29</v>
      </c>
      <c r="J18" s="95">
        <v>42</v>
      </c>
    </row>
    <row r="19" spans="1:11" s="23" customFormat="1" ht="15" customHeight="1" x14ac:dyDescent="0.2">
      <c r="A19" s="102" t="s">
        <v>192</v>
      </c>
      <c r="B19" s="94"/>
      <c r="C19" s="94"/>
      <c r="D19" s="94"/>
      <c r="E19" s="94"/>
      <c r="F19" s="94"/>
      <c r="G19" s="94"/>
      <c r="H19" s="94"/>
      <c r="I19" s="94">
        <v>6</v>
      </c>
      <c r="J19" s="95">
        <v>6</v>
      </c>
    </row>
    <row r="20" spans="1:11" s="23" customFormat="1" ht="15" customHeight="1" thickBot="1" x14ac:dyDescent="0.25">
      <c r="A20" s="103" t="s">
        <v>51</v>
      </c>
      <c r="B20" s="98">
        <v>17</v>
      </c>
      <c r="C20" s="98">
        <v>4</v>
      </c>
      <c r="D20" s="98">
        <v>28</v>
      </c>
      <c r="E20" s="98">
        <v>7</v>
      </c>
      <c r="F20" s="98">
        <v>54</v>
      </c>
      <c r="G20" s="98">
        <v>8</v>
      </c>
      <c r="H20" s="98">
        <v>52</v>
      </c>
      <c r="I20" s="98">
        <v>64</v>
      </c>
      <c r="J20" s="99">
        <v>234</v>
      </c>
      <c r="K20" s="25"/>
    </row>
    <row r="23" spans="1:11" x14ac:dyDescent="0.2">
      <c r="C23" s="18"/>
    </row>
    <row r="24" spans="1:11" x14ac:dyDescent="0.2">
      <c r="C24" s="18"/>
    </row>
    <row r="25" spans="1:11" x14ac:dyDescent="0.2">
      <c r="C25" s="18"/>
    </row>
    <row r="26" spans="1:11" x14ac:dyDescent="0.2">
      <c r="C26" s="18"/>
    </row>
    <row r="27" spans="1:11" x14ac:dyDescent="0.2">
      <c r="C27" s="18"/>
    </row>
    <row r="28" spans="1:11" x14ac:dyDescent="0.2">
      <c r="C28" s="18"/>
    </row>
    <row r="29" spans="1:11" x14ac:dyDescent="0.2">
      <c r="C29" s="18"/>
    </row>
    <row r="30" spans="1:11" x14ac:dyDescent="0.2">
      <c r="C30" s="18"/>
    </row>
    <row r="31" spans="1:11" x14ac:dyDescent="0.2">
      <c r="C31" s="18"/>
    </row>
    <row r="32" spans="1:11" x14ac:dyDescent="0.2">
      <c r="C32" s="18"/>
    </row>
    <row r="33" spans="1:3" x14ac:dyDescent="0.2">
      <c r="C33" s="18"/>
    </row>
    <row r="34" spans="1:3" x14ac:dyDescent="0.2">
      <c r="C34" s="18"/>
    </row>
    <row r="35" spans="1:3" x14ac:dyDescent="0.2">
      <c r="C35" s="18"/>
    </row>
    <row r="36" spans="1:3" x14ac:dyDescent="0.2">
      <c r="C36" s="18"/>
    </row>
    <row r="37" spans="1:3" x14ac:dyDescent="0.2">
      <c r="A37" s="17">
        <v>2016</v>
      </c>
      <c r="C37" s="18"/>
    </row>
    <row r="38" spans="1:3" x14ac:dyDescent="0.2">
      <c r="C38" s="18"/>
    </row>
    <row r="39" spans="1:3" x14ac:dyDescent="0.2">
      <c r="C39" s="18"/>
    </row>
    <row r="40" spans="1:3" x14ac:dyDescent="0.2">
      <c r="C40" s="18"/>
    </row>
    <row r="41" spans="1:3" x14ac:dyDescent="0.2">
      <c r="C41" s="18"/>
    </row>
    <row r="42" spans="1:3" x14ac:dyDescent="0.2">
      <c r="C42" s="18"/>
    </row>
    <row r="43" spans="1:3" x14ac:dyDescent="0.2">
      <c r="C43" s="18"/>
    </row>
    <row r="44" spans="1:3" x14ac:dyDescent="0.2">
      <c r="C44" s="18"/>
    </row>
    <row r="45" spans="1:3" x14ac:dyDescent="0.2">
      <c r="C45" s="18"/>
    </row>
    <row r="46" spans="1:3" x14ac:dyDescent="0.2">
      <c r="C46" s="18"/>
    </row>
    <row r="47" spans="1:3" x14ac:dyDescent="0.2">
      <c r="C47" s="18"/>
    </row>
    <row r="48" spans="1:3" x14ac:dyDescent="0.2">
      <c r="C48" s="18"/>
    </row>
    <row r="49" spans="3:3" x14ac:dyDescent="0.2">
      <c r="C49" s="18"/>
    </row>
    <row r="50" spans="3:3" x14ac:dyDescent="0.2">
      <c r="C50" s="18"/>
    </row>
    <row r="51" spans="3:3" x14ac:dyDescent="0.2">
      <c r="C51" s="18"/>
    </row>
    <row r="52" spans="3:3" x14ac:dyDescent="0.2">
      <c r="C52" s="18"/>
    </row>
  </sheetData>
  <mergeCells count="4">
    <mergeCell ref="A1:J1"/>
    <mergeCell ref="B5:J5"/>
    <mergeCell ref="A3:J3"/>
    <mergeCell ref="I6:I7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10.1.1.1</vt:lpstr>
      <vt:lpstr>10.1.1.2</vt:lpstr>
      <vt:lpstr>10.1.1.3</vt:lpstr>
      <vt:lpstr>10.1.1.4</vt:lpstr>
      <vt:lpstr>10.1.1.5</vt:lpstr>
      <vt:lpstr>10.1.2.1</vt:lpstr>
      <vt:lpstr>10.1.2.2</vt:lpstr>
      <vt:lpstr>10.2.1</vt:lpstr>
      <vt:lpstr>'10.1.1.1'!Área_de_impresión</vt:lpstr>
      <vt:lpstr>'10.1.1.2'!Área_de_impresión</vt:lpstr>
      <vt:lpstr>'10.1.1.3'!Área_de_impresión</vt:lpstr>
      <vt:lpstr>'10.1.1.4'!Área_de_impresión</vt:lpstr>
      <vt:lpstr>'10.1.1.5'!Área_de_impresión</vt:lpstr>
      <vt:lpstr>'10.1.2.1'!Área_de_impresión</vt:lpstr>
      <vt:lpstr>'10.1.2.2'!Área_de_impresión</vt:lpstr>
      <vt:lpstr>'10.2.1'!Área_de_impresión</vt:lpstr>
    </vt:vector>
  </TitlesOfParts>
  <Company>Tragsatec - Grupo Tragsa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ldp</dc:creator>
  <cp:lastModifiedBy>www.intercambiosvirtuales.org</cp:lastModifiedBy>
  <cp:lastPrinted>2018-05-17T09:51:41Z</cp:lastPrinted>
  <dcterms:created xsi:type="dcterms:W3CDTF">2009-06-02T08:09:14Z</dcterms:created>
  <dcterms:modified xsi:type="dcterms:W3CDTF">2018-05-18T08:19:12Z</dcterms:modified>
</cp:coreProperties>
</file>