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drawings/drawing13.xml" ContentType="application/vnd.openxmlformats-officedocument.drawing+xml"/>
  <Override PartName="/xl/charts/chart36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drawings/drawing11.xml" ContentType="application/vnd.openxmlformats-officedocument.drawing+xml"/>
  <Override PartName="/xl/charts/chart34.xml" ContentType="application/vnd.openxmlformats-officedocument.drawingml.chart+xml"/>
  <Override PartName="/xl/worksheets/sheet2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drawings/drawing14.xml" ContentType="application/vnd.openxmlformats-officedocument.drawing+xml"/>
  <Override PartName="/xl/externalLinks/externalLink11.xml" ContentType="application/vnd.openxmlformats-officedocument.spreadsheetml.externalLink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285" yWindow="90" windowWidth="12840" windowHeight="11220" tabRatio="601"/>
  </bookViews>
  <sheets>
    <sheet name="16.1.1" sheetId="69" r:id="rId1"/>
    <sheet name="16.1.2" sheetId="124" r:id="rId2"/>
    <sheet name="16.1.3" sheetId="125" r:id="rId3"/>
    <sheet name="16.2.1" sheetId="70" r:id="rId4"/>
    <sheet name="16.2.2" sheetId="117" r:id="rId5"/>
    <sheet name="16.2.3" sheetId="126" r:id="rId6"/>
    <sheet name="16.3.1" sheetId="71" r:id="rId7"/>
    <sheet name="16.3.2" sheetId="128" r:id="rId8"/>
    <sheet name="16.3.3" sheetId="131" r:id="rId9"/>
    <sheet name="16.4.1" sheetId="72" r:id="rId10"/>
    <sheet name="16.4.2" sheetId="133" r:id="rId11"/>
    <sheet name="16.4.3" sheetId="134" r:id="rId12"/>
    <sheet name="16.5.1" sheetId="73" r:id="rId13"/>
    <sheet name="16.5.2" sheetId="115" r:id="rId14"/>
    <sheet name="16.5.3" sheetId="135" r:id="rId15"/>
    <sheet name="16.6" sheetId="112" r:id="rId16"/>
    <sheet name="16.7" sheetId="75" r:id="rId17"/>
    <sheet name="16.8.1" sheetId="76" r:id="rId18"/>
    <sheet name="16.8.2" sheetId="136" r:id="rId19"/>
    <sheet name="16.8.3" sheetId="145" r:id="rId20"/>
    <sheet name="16.9.1" sheetId="77" r:id="rId21"/>
    <sheet name="16.9.2" sheetId="137" r:id="rId22"/>
    <sheet name="16.9.3" sheetId="144" r:id="rId23"/>
    <sheet name="16.10.1" sheetId="78" r:id="rId24"/>
    <sheet name="16.10.2" sheetId="138" r:id="rId25"/>
    <sheet name="16.10.3" sheetId="139" r:id="rId26"/>
    <sheet name="16.11.1" sheetId="79" r:id="rId27"/>
    <sheet name="16.11.2" sheetId="140" r:id="rId28"/>
    <sheet name="16.11.3" sheetId="141" r:id="rId29"/>
    <sheet name="16.12.1 " sheetId="146" r:id="rId30"/>
    <sheet name="16.12.2" sheetId="142" r:id="rId31"/>
    <sheet name="16.13.1" sheetId="35" r:id="rId32"/>
    <sheet name="16.13.2" sheetId="143" r:id="rId33"/>
    <sheet name="16.14" sheetId="82" r:id="rId34"/>
    <sheet name="16.15 " sheetId="151" r:id="rId35"/>
    <sheet name="16.16" sheetId="148" r:id="rId36"/>
    <sheet name="16.17" sheetId="152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 localSheetId="36">#REF!</definedName>
    <definedName name="\A">#REF!</definedName>
    <definedName name="\B" localSheetId="36">#REF!</definedName>
    <definedName name="\B">#REF!</definedName>
    <definedName name="\C" localSheetId="36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M">#REF!</definedName>
    <definedName name="\N">#REF!</definedName>
    <definedName name="\Q">#REF!</definedName>
    <definedName name="\S">#REF!</definedName>
    <definedName name="\T">[2]GANADE10!$B$90</definedName>
    <definedName name="\x">[3]Arlleg01!$IR$8190</definedName>
    <definedName name="\z">[3]Arlleg01!$IR$8190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[4]p122!#REF!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[4]p122!#REF!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[4]p122!#REF!</definedName>
    <definedName name="__123Graph_FCurrent" hidden="1">'[1]19.14-15'!#REF!</definedName>
    <definedName name="__123Graph_FGrßfico1" hidden="1">'[1]19.14-15'!#REF!</definedName>
    <definedName name="__123Graph_X" hidden="1">[4]p122!#REF!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'[1]19.11-12'!$B$53</definedName>
    <definedName name="AÑOSEÑA">#REF!</definedName>
    <definedName name="_xlnm.Print_Area" localSheetId="0">'16.1.1'!$A$1:$F$32</definedName>
    <definedName name="_xlnm.Print_Area" localSheetId="1">'16.1.2'!$A$1:$F$34</definedName>
    <definedName name="_xlnm.Print_Area" localSheetId="2">'16.1.3'!$A$1:$G$36</definedName>
    <definedName name="_xlnm.Print_Area" localSheetId="23">'16.10.1'!$A$1:$H$88</definedName>
    <definedName name="_xlnm.Print_Area" localSheetId="24">'16.10.2'!$A$1:$H$39</definedName>
    <definedName name="_xlnm.Print_Area" localSheetId="25">'16.10.3'!$A$1:$H$38</definedName>
    <definedName name="_xlnm.Print_Area" localSheetId="26">'16.11.1'!$A$1:$E$31</definedName>
    <definedName name="_xlnm.Print_Area" localSheetId="27">'16.11.2'!$A$1:$E$14</definedName>
    <definedName name="_xlnm.Print_Area" localSheetId="28">'16.11.3'!$A$1:$E$14</definedName>
    <definedName name="_xlnm.Print_Area" localSheetId="29">'16.12.1 '!$A$1:$K$48</definedName>
    <definedName name="_xlnm.Print_Area" localSheetId="30">'16.12.2'!$A$1:$K$11</definedName>
    <definedName name="_xlnm.Print_Area" localSheetId="31">'16.13.1'!$A$1:$E$47</definedName>
    <definedName name="_xlnm.Print_Area" localSheetId="32">'16.13.2'!$A$1:$E$11</definedName>
    <definedName name="_xlnm.Print_Area" localSheetId="33">'16.14'!$A$1:$F$55</definedName>
    <definedName name="_xlnm.Print_Area" localSheetId="34">'16.15 '!$A$1:$E$81</definedName>
    <definedName name="_xlnm.Print_Area" localSheetId="35">'16.16'!$A$1:$G$104</definedName>
    <definedName name="_xlnm.Print_Area" localSheetId="36">'16.17'!$A$1:$J$102</definedName>
    <definedName name="_xlnm.Print_Area" localSheetId="3">'16.2.1'!$A$1:$H$87</definedName>
    <definedName name="_xlnm.Print_Area" localSheetId="4">'16.2.2'!$A$1:$H$79</definedName>
    <definedName name="_xlnm.Print_Area" localSheetId="5">'16.2.3'!$A$1:$F$76</definedName>
    <definedName name="_xlnm.Print_Area" localSheetId="6">'16.3.1'!$A$1:$H$85</definedName>
    <definedName name="_xlnm.Print_Area" localSheetId="7">'16.3.2'!$A$1:$H$69</definedName>
    <definedName name="_xlnm.Print_Area" localSheetId="8">'16.3.3'!$A$1:$H$77</definedName>
    <definedName name="_xlnm.Print_Area" localSheetId="9">'16.4.1'!$A$1:$J$28</definedName>
    <definedName name="_xlnm.Print_Area" localSheetId="10">'16.4.2'!$A$1:$J$18</definedName>
    <definedName name="_xlnm.Print_Area" localSheetId="11">'16.4.3'!$A$1:$J$18</definedName>
    <definedName name="_xlnm.Print_Area" localSheetId="12">'16.5.1'!$A$1:$I$53</definedName>
    <definedName name="_xlnm.Print_Area" localSheetId="13">'16.5.2'!$A$1:$G$19</definedName>
    <definedName name="_xlnm.Print_Area" localSheetId="14">'16.5.3'!$A$1:$G$17</definedName>
    <definedName name="_xlnm.Print_Area" localSheetId="15">'16.6'!$A$1:$I$55</definedName>
    <definedName name="_xlnm.Print_Area" localSheetId="16">'16.7'!$A$1:$I$56</definedName>
    <definedName name="_xlnm.Print_Area" localSheetId="17">'16.8.1'!$A$1:$H$79</definedName>
    <definedName name="_xlnm.Print_Area" localSheetId="18">'16.8.2'!$A$1:$H$42</definedName>
    <definedName name="_xlnm.Print_Area" localSheetId="19">'16.8.3'!$A$1:$H$35</definedName>
    <definedName name="_xlnm.Print_Area" localSheetId="20">'16.9.1'!$A$1:$E$27</definedName>
    <definedName name="_xlnm.Print_Area" localSheetId="21">'16.9.2'!$A$1:$E$14</definedName>
    <definedName name="_xlnm.Print_Area" localSheetId="22">'16.9.3'!$A$1:$E$12</definedName>
    <definedName name="balan.xls" hidden="1">'[10]7.24'!$D$6:$D$27</definedName>
    <definedName name="_xlnm.Database" localSheetId="36">#REF!</definedName>
    <definedName name="_xlnm.Database">#REF!</definedName>
    <definedName name="BUSCARC" localSheetId="36">#REF!</definedName>
    <definedName name="BUSCARC">#REF!</definedName>
    <definedName name="BUSCARG" localSheetId="36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8" i="144"/>
  <c r="G22" i="76"/>
  <c r="D22"/>
  <c r="G20"/>
  <c r="D20"/>
  <c r="G17"/>
  <c r="D17"/>
  <c r="G15"/>
  <c r="D15"/>
  <c r="G14"/>
  <c r="D14"/>
  <c r="G13"/>
  <c r="D13"/>
  <c r="G12"/>
  <c r="D12"/>
  <c r="G11"/>
  <c r="D11"/>
  <c r="G10"/>
  <c r="D10"/>
  <c r="G9"/>
  <c r="D9"/>
  <c r="G8"/>
  <c r="D8"/>
  <c r="G7"/>
  <c r="D7"/>
  <c r="F11" i="135"/>
  <c r="E11"/>
  <c r="D11"/>
  <c r="C11"/>
  <c r="B11"/>
  <c r="F13" i="115"/>
  <c r="E13"/>
  <c r="D13"/>
  <c r="C13"/>
  <c r="B13"/>
  <c r="F17" i="72"/>
  <c r="D17"/>
  <c r="E15" s="1"/>
  <c r="B17"/>
  <c r="H17" s="1"/>
  <c r="G15"/>
  <c r="C15"/>
  <c r="G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G15" i="71"/>
  <c r="D15"/>
  <c r="G14"/>
  <c r="D14"/>
  <c r="G13"/>
  <c r="D13"/>
  <c r="G12"/>
  <c r="D12"/>
  <c r="G11"/>
  <c r="D11"/>
  <c r="G10"/>
  <c r="D10"/>
  <c r="G9"/>
  <c r="D9"/>
  <c r="G8"/>
  <c r="D8"/>
  <c r="D13" i="126"/>
  <c r="B13"/>
  <c r="C10" s="1"/>
  <c r="F11"/>
  <c r="E11"/>
  <c r="C11"/>
  <c r="F10"/>
  <c r="E10"/>
  <c r="F9"/>
  <c r="F13" s="1"/>
  <c r="E9"/>
  <c r="F8"/>
  <c r="E8"/>
  <c r="E13" s="1"/>
  <c r="C8"/>
  <c r="D13" i="117"/>
  <c r="B13"/>
  <c r="C11" s="1"/>
  <c r="F11"/>
  <c r="E11"/>
  <c r="F10"/>
  <c r="E10"/>
  <c r="E13" s="1"/>
  <c r="F9"/>
  <c r="F13" s="1"/>
  <c r="E9"/>
  <c r="C9"/>
  <c r="F17" i="70"/>
  <c r="D17"/>
  <c r="E14" s="1"/>
  <c r="B17"/>
  <c r="E15"/>
  <c r="C15"/>
  <c r="C14"/>
  <c r="E13"/>
  <c r="C13"/>
  <c r="C12"/>
  <c r="E11"/>
  <c r="C11"/>
  <c r="C10"/>
  <c r="E9"/>
  <c r="C9"/>
  <c r="C8"/>
  <c r="C17" s="1"/>
  <c r="I15" i="72" l="1"/>
  <c r="I14"/>
  <c r="I13"/>
  <c r="I12"/>
  <c r="I11"/>
  <c r="I10"/>
  <c r="I9"/>
  <c r="I8"/>
  <c r="E14"/>
  <c r="C9" i="126"/>
  <c r="C13" s="1"/>
  <c r="C10" i="117"/>
  <c r="C13" s="1"/>
  <c r="E8" i="70"/>
  <c r="E10"/>
  <c r="E12"/>
  <c r="E21" i="82" l="1"/>
  <c r="D21"/>
  <c r="G8" i="139"/>
  <c r="G7"/>
  <c r="G9" i="138"/>
  <c r="G8"/>
  <c r="G7"/>
  <c r="G26" i="78"/>
  <c r="G24"/>
  <c r="G22"/>
  <c r="G21"/>
  <c r="G20"/>
  <c r="G19"/>
  <c r="G17"/>
  <c r="G15"/>
  <c r="G14"/>
  <c r="G13"/>
  <c r="G12"/>
  <c r="G11"/>
  <c r="G10"/>
  <c r="G9"/>
  <c r="G8"/>
  <c r="G7"/>
  <c r="D8" i="139"/>
  <c r="D7"/>
  <c r="D9" i="138"/>
  <c r="D8"/>
  <c r="D7"/>
  <c r="D26" i="78"/>
  <c r="D24"/>
  <c r="D22"/>
  <c r="D21"/>
  <c r="D20"/>
  <c r="D19"/>
  <c r="D17"/>
  <c r="D15"/>
  <c r="D14"/>
  <c r="D13"/>
  <c r="D12"/>
  <c r="D11"/>
  <c r="D10"/>
  <c r="D9"/>
  <c r="D8"/>
  <c r="D7"/>
  <c r="D27" i="69"/>
  <c r="E24" s="1"/>
  <c r="B27"/>
  <c r="C23" s="1"/>
  <c r="E23" l="1"/>
  <c r="E21"/>
  <c r="E15"/>
  <c r="E13"/>
  <c r="E11"/>
  <c r="E19"/>
  <c r="E9"/>
  <c r="E17"/>
  <c r="E25"/>
  <c r="C8"/>
  <c r="C25"/>
  <c r="C21"/>
  <c r="C24"/>
  <c r="C13"/>
  <c r="C16"/>
  <c r="C11"/>
  <c r="C19"/>
  <c r="C10"/>
  <c r="C18"/>
  <c r="C12"/>
  <c r="C15"/>
  <c r="C20"/>
  <c r="C9"/>
  <c r="C14"/>
  <c r="C17"/>
  <c r="C22"/>
  <c r="E8"/>
  <c r="E10"/>
  <c r="E12"/>
  <c r="E14"/>
  <c r="E16"/>
  <c r="E18"/>
  <c r="E20"/>
  <c r="E22"/>
  <c r="C27" l="1"/>
  <c r="E27"/>
  <c r="D9" i="143" l="1"/>
  <c r="D8"/>
  <c r="D45" i="35"/>
  <c r="D41"/>
  <c r="D42"/>
  <c r="D43"/>
  <c r="D40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9"/>
  <c r="D8"/>
  <c r="D8" i="142"/>
  <c r="D7"/>
  <c r="D44" i="146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9" i="141"/>
  <c r="D8"/>
  <c r="D9" i="140"/>
  <c r="D10"/>
  <c r="D8"/>
  <c r="D20" i="79"/>
  <c r="D21"/>
  <c r="D22"/>
  <c r="D23"/>
  <c r="D25"/>
  <c r="D27"/>
  <c r="D18"/>
  <c r="D10"/>
  <c r="D11"/>
  <c r="D12"/>
  <c r="D13"/>
  <c r="D14"/>
  <c r="D15"/>
  <c r="D16"/>
  <c r="D9"/>
  <c r="D8"/>
  <c r="D7" i="145" l="1"/>
  <c r="E13" i="128" l="1"/>
  <c r="G8" i="146" l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9"/>
  <c r="G40"/>
  <c r="G41"/>
  <c r="G42"/>
  <c r="G44"/>
  <c r="G7"/>
  <c r="G8" i="142"/>
  <c r="G7"/>
  <c r="B28" i="125"/>
  <c r="C11" s="1"/>
  <c r="E14" i="131"/>
  <c r="B14"/>
  <c r="G7" i="145"/>
  <c r="F14" i="131"/>
  <c r="G14" s="1"/>
  <c r="D10"/>
  <c r="D11"/>
  <c r="D12"/>
  <c r="C14"/>
  <c r="F13" i="128"/>
  <c r="G13" s="1"/>
  <c r="C13"/>
  <c r="D13" s="1"/>
  <c r="G9" i="131"/>
  <c r="G10"/>
  <c r="G11"/>
  <c r="G12"/>
  <c r="H13" i="134"/>
  <c r="I9" s="1"/>
  <c r="F13"/>
  <c r="G8" s="1"/>
  <c r="D13"/>
  <c r="E9" s="1"/>
  <c r="B13"/>
  <c r="C9" s="1"/>
  <c r="H13" i="133"/>
  <c r="I10" s="1"/>
  <c r="F13"/>
  <c r="G9" s="1"/>
  <c r="D13"/>
  <c r="E11" s="1"/>
  <c r="B13"/>
  <c r="C10" s="1"/>
  <c r="D9" i="131"/>
  <c r="G11" i="128"/>
  <c r="D11"/>
  <c r="G10"/>
  <c r="D10"/>
  <c r="G9"/>
  <c r="D9"/>
  <c r="D28" i="125"/>
  <c r="E11" s="1"/>
  <c r="D28" i="124"/>
  <c r="E11" s="1"/>
  <c r="B28"/>
  <c r="C11" s="1"/>
  <c r="D14" i="131" l="1"/>
  <c r="C22" i="125"/>
  <c r="C14"/>
  <c r="C19"/>
  <c r="C24"/>
  <c r="C20"/>
  <c r="C16"/>
  <c r="C12"/>
  <c r="C26"/>
  <c r="C18"/>
  <c r="C10"/>
  <c r="C23"/>
  <c r="C15"/>
  <c r="C25"/>
  <c r="C21"/>
  <c r="C17"/>
  <c r="C13"/>
  <c r="C9"/>
  <c r="I11" i="134"/>
  <c r="G10"/>
  <c r="G11"/>
  <c r="G9"/>
  <c r="E11"/>
  <c r="C11"/>
  <c r="C10"/>
  <c r="C8"/>
  <c r="G11" i="133"/>
  <c r="G10"/>
  <c r="E9"/>
  <c r="E10"/>
  <c r="C11"/>
  <c r="C9"/>
  <c r="E25" i="125"/>
  <c r="E21"/>
  <c r="E13"/>
  <c r="E17"/>
  <c r="E19"/>
  <c r="E15"/>
  <c r="E9"/>
  <c r="E24"/>
  <c r="E20"/>
  <c r="E16"/>
  <c r="E12"/>
  <c r="E26"/>
  <c r="E22"/>
  <c r="E18"/>
  <c r="E14"/>
  <c r="E23"/>
  <c r="E24" i="124"/>
  <c r="E20"/>
  <c r="E16"/>
  <c r="E10"/>
  <c r="E23"/>
  <c r="E15"/>
  <c r="E25"/>
  <c r="E21"/>
  <c r="E17"/>
  <c r="E12"/>
  <c r="E19"/>
  <c r="E26"/>
  <c r="E22"/>
  <c r="E18"/>
  <c r="E14"/>
  <c r="C22"/>
  <c r="C26"/>
  <c r="C20"/>
  <c r="C24"/>
  <c r="C18"/>
  <c r="C23"/>
  <c r="C19"/>
  <c r="C12"/>
  <c r="C15"/>
  <c r="C25"/>
  <c r="C21"/>
  <c r="C16"/>
  <c r="C10"/>
  <c r="C14"/>
  <c r="C17"/>
  <c r="C13"/>
  <c r="C9"/>
  <c r="E13"/>
  <c r="E9"/>
  <c r="I11" i="133"/>
  <c r="E10" i="134"/>
  <c r="I10"/>
  <c r="E10" i="125"/>
  <c r="I9" i="133"/>
  <c r="E8" i="134"/>
  <c r="I8"/>
  <c r="I13" l="1"/>
  <c r="I13" i="133"/>
  <c r="G13"/>
  <c r="C13"/>
  <c r="C28" i="125"/>
  <c r="G13" i="134"/>
  <c r="E13"/>
  <c r="C13"/>
  <c r="E13" i="133"/>
  <c r="E28" i="125"/>
  <c r="C28" i="124"/>
  <c r="E28"/>
</calcChain>
</file>

<file path=xl/sharedStrings.xml><?xml version="1.0" encoding="utf-8"?>
<sst xmlns="http://schemas.openxmlformats.org/spreadsheetml/2006/main" count="1079" uniqueCount="356">
  <si>
    <t>Comunidad Autónoma</t>
  </si>
  <si>
    <t>Empresas</t>
  </si>
  <si>
    <t>Establecimientos</t>
  </si>
  <si>
    <t>Número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</si>
  <si>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</si>
  <si>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</si>
  <si>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</si>
  <si>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</si>
  <si>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</si>
  <si>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</si>
  <si>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</si>
  <si>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</si>
  <si>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</si>
  <si>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</si>
  <si>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</si>
  <si>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</si>
  <si>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</si>
  <si>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</si>
  <si>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</si>
  <si>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</si>
  <si>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</si>
  <si>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</si>
  <si>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TOTAL</t>
  </si>
  <si>
    <t>% s/ total</t>
  </si>
  <si>
    <t>Ventas netas producto</t>
  </si>
  <si>
    <t>Personas ocupadas</t>
  </si>
  <si>
    <t>Gastos de personal</t>
  </si>
  <si>
    <t>1º Sem.</t>
  </si>
  <si>
    <t>2º Sem.</t>
  </si>
  <si>
    <t>Media</t>
  </si>
  <si>
    <t>Pastas alimenticias</t>
  </si>
  <si>
    <t>Personas    ocupadas           (%)</t>
  </si>
  <si>
    <t>Ventas de producto                (%)</t>
  </si>
  <si>
    <t>Gastos de personal            (%)</t>
  </si>
  <si>
    <t>Fuente: I.N.E.</t>
  </si>
  <si>
    <t>Madrid (Comunidad de)</t>
  </si>
  <si>
    <t>Navarra (Comunidad Foral de)</t>
  </si>
  <si>
    <t>Hogares</t>
  </si>
  <si>
    <t>Huevos</t>
  </si>
  <si>
    <t>Leche líquida</t>
  </si>
  <si>
    <t>Derivados lácteos</t>
  </si>
  <si>
    <t>Pan</t>
  </si>
  <si>
    <t>Arroz</t>
  </si>
  <si>
    <t>Azúcar</t>
  </si>
  <si>
    <t>Aceites</t>
  </si>
  <si>
    <t>Margarina</t>
  </si>
  <si>
    <t>Frutas frescas</t>
  </si>
  <si>
    <t>Aceitunas</t>
  </si>
  <si>
    <t>Frutos secos</t>
  </si>
  <si>
    <t>Cervezas</t>
  </si>
  <si>
    <t>Otras bebidas alcohólicas</t>
  </si>
  <si>
    <t>Productos</t>
  </si>
  <si>
    <t>Frutas y hortalizas transformadas</t>
  </si>
  <si>
    <t>Gaseosas y bebidas refrescantes</t>
  </si>
  <si>
    <t>TOTAL ALIMENTOS</t>
  </si>
  <si>
    <t>Pesca</t>
  </si>
  <si>
    <t>Legumbres</t>
  </si>
  <si>
    <t>Leche</t>
  </si>
  <si>
    <t>Alimentos sin elaboración</t>
  </si>
  <si>
    <t>Activos</t>
  </si>
  <si>
    <t>Ocupados</t>
  </si>
  <si>
    <t>Parados</t>
  </si>
  <si>
    <t>Tasa de paro (%)</t>
  </si>
  <si>
    <t>Años</t>
  </si>
  <si>
    <t>Carne de porcino</t>
  </si>
  <si>
    <t>Carne de aves</t>
  </si>
  <si>
    <t>Frutas en conserva y frutos secos</t>
  </si>
  <si>
    <t>Legumbres y hortalizas frescas</t>
  </si>
  <si>
    <t>Patatas y sus preparados</t>
  </si>
  <si>
    <t>Café, cacao e infusiones</t>
  </si>
  <si>
    <t>Agua mineral, refrescos  y zumos</t>
  </si>
  <si>
    <t>Otros productos diversos</t>
  </si>
  <si>
    <r>
      <t xml:space="preserve">(1) </t>
    </r>
    <r>
      <rPr>
        <sz val="10"/>
        <rFont val="Arial"/>
        <family val="2"/>
      </rPr>
      <t>No incluye la malta.</t>
    </r>
  </si>
  <si>
    <t>I. Establecimientos convencionales</t>
  </si>
  <si>
    <t xml:space="preserve"> por persona</t>
  </si>
  <si>
    <t>Hipermercados</t>
  </si>
  <si>
    <t>Tiendas tradicionales</t>
  </si>
  <si>
    <t xml:space="preserve">     </t>
  </si>
  <si>
    <t>Subclases</t>
  </si>
  <si>
    <t>en activos</t>
  </si>
  <si>
    <t>Inversiones</t>
  </si>
  <si>
    <t>De 50 a 199 asalariados</t>
  </si>
  <si>
    <t>De 200 o más asalariados</t>
  </si>
  <si>
    <t>Invers. activos materiales</t>
  </si>
  <si>
    <t>Mercado Interior</t>
  </si>
  <si>
    <t>Comunidad Europea</t>
  </si>
  <si>
    <t>Resto del Mundo</t>
  </si>
  <si>
    <t>Destino geográfico de las ventas (*)</t>
  </si>
  <si>
    <t>% sobre total</t>
  </si>
  <si>
    <t>Otras leches</t>
  </si>
  <si>
    <t>Salsas</t>
  </si>
  <si>
    <t xml:space="preserve"> materiales (%) (*)</t>
  </si>
  <si>
    <t xml:space="preserve">Metodología EPA-2005 </t>
  </si>
  <si>
    <t>Alimentos elaborados</t>
  </si>
  <si>
    <t>Alimentos con elaboración, bebidas y tabaco</t>
  </si>
  <si>
    <t>Alimentos y bebidas</t>
  </si>
  <si>
    <r>
      <t>(1)</t>
    </r>
    <r>
      <rPr>
        <sz val="10"/>
        <rFont val="Arial"/>
        <family val="2"/>
      </rPr>
      <t xml:space="preserve"> No incluye la malta.</t>
    </r>
  </si>
  <si>
    <t>TOTAL INDUSTRIA FORESTAL</t>
  </si>
  <si>
    <t>Fabricación de muebles</t>
  </si>
  <si>
    <t>Distribución de agua</t>
  </si>
  <si>
    <t>Recogida de basura</t>
  </si>
  <si>
    <t>División</t>
  </si>
  <si>
    <t>Los datos por división están referidos a CNAE-2009.</t>
  </si>
  <si>
    <t>10.5. Fabricación de productos lácteos</t>
  </si>
  <si>
    <t>10.8. Fabricación de otros productos alimenticios</t>
  </si>
  <si>
    <t>11.0.2. Elaboración de vinos</t>
  </si>
  <si>
    <t xml:space="preserve">17. Industria del papel               </t>
  </si>
  <si>
    <t>31. Fabricación de muebles</t>
  </si>
  <si>
    <t>División, grupos y clases</t>
  </si>
  <si>
    <t>Los datos por división, grupos y clases están referidos a CNAE-2009.</t>
  </si>
  <si>
    <t>36. Captación, depuración y distribución de agua</t>
  </si>
  <si>
    <t>según subsector de actividad</t>
  </si>
  <si>
    <t>TOTAL INDUSTRIA MEDIO AMBIENTE</t>
  </si>
  <si>
    <t>Industria de madera y corcho, excepto  muebles;</t>
  </si>
  <si>
    <t>Platos preparados</t>
  </si>
  <si>
    <t>LA INDUSTRIA DE LA ALIMENTACIÓN Y MEDIO AMBIENTE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</si>
  <si>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</si>
  <si>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</si>
  <si>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</si>
  <si>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</si>
  <si>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</si>
  <si>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</si>
  <si>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>ESPAÑA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</si>
  <si>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</si>
  <si>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</si>
  <si>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</si>
  <si>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</si>
  <si>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t>Miles de euros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</si>
  <si>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</si>
  <si>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</si>
  <si>
    <r>
      <t>(*)</t>
    </r>
    <r>
      <rPr>
        <sz val="10"/>
        <rFont val="Arial"/>
        <family val="2"/>
      </rPr>
      <t xml:space="preserve"> Datos correspondientes a empresas con 20 o más ocupados.</t>
    </r>
  </si>
  <si>
    <t>Autoconsumo</t>
  </si>
  <si>
    <t>ÍNDICE GENERAL (IPRI)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</si>
  <si>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</si>
  <si>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Hasta el año 2008 se utiliza la CNAE-93, para años posteriores se utiliza la CNAE-2009</t>
    </r>
  </si>
  <si>
    <t>16.1.2. Análisis autonómico de empresas y establecimientos</t>
  </si>
  <si>
    <t>16.1.3. Análisis autonómico de empresas y establecimientos</t>
  </si>
  <si>
    <t>16.3.1. Evolución del número de empresas y establecimientos de la Industria de la Alimentación</t>
  </si>
  <si>
    <t>16.3.2. Evolución del número de empresas y establecimientos de la Industria Forestal</t>
  </si>
  <si>
    <t>16.3.3. Evolución del número de empresas y establecimientos de la Industria de Medio Ambiente</t>
  </si>
  <si>
    <t>16.4.1. Estructura de los subsectores de actividad de la  Industria de la Alimentación</t>
  </si>
  <si>
    <t>16.4.2. Estructura de los subsectores de actividad de la  Industria Forestal</t>
  </si>
  <si>
    <t>16.4.3. Estructura de los subsectores de actividad de la  Industria de Medio Ambiente</t>
  </si>
  <si>
    <t>16.9.1. Tasas de variación (%) del Índice de Producción  Industria de la Alimentación y Fabricación de Bebidas</t>
  </si>
  <si>
    <t>16.9.2. Tasas de variación (%) del Índice de Producción  Industria Forestal</t>
  </si>
  <si>
    <t>16.11.1. Tasas de variación (%) del Índice de Precios de la Industria de la Alimentación y Fabricación de Bebidas</t>
  </si>
  <si>
    <t>16.11.2. Tasas de variación (%) del Índice de Precios de la Industria Forestal</t>
  </si>
  <si>
    <t>16.11.3. Tasas de variación (%) del Índice de Precios de la Industria de Medio Ambiente</t>
  </si>
  <si>
    <t>16.13.1. Tasa de variación (%) del Índice de Precios de Consumo de la Industria de la Alimentación y General</t>
  </si>
  <si>
    <t>16.13.2. Tasa de variación (%) del Índice de Precios de Consumo de la Industria de Medio Ambiente</t>
  </si>
  <si>
    <t>16.14. Serie histórica de población activa, ocupada y parada</t>
  </si>
  <si>
    <t>Los datos por subsectores de actividad están referidos a CNAE-2009</t>
  </si>
  <si>
    <t>1083 a 1089</t>
  </si>
  <si>
    <t>1101,1103,1105,1106</t>
  </si>
  <si>
    <t>Los datos por subsectores de actividad están referidos a CNAE-2009.</t>
  </si>
  <si>
    <t>Compra de materias primas</t>
  </si>
  <si>
    <t>Valor añadido (+)</t>
  </si>
  <si>
    <t>Nº</t>
  </si>
  <si>
    <t xml:space="preserve">Total Adquisicion, Mejora y Produccion Propia de Activos Materiales                                                                  </t>
  </si>
  <si>
    <r>
      <t xml:space="preserve">Ingresos financieros </t>
    </r>
    <r>
      <rPr>
        <vertAlign val="superscript"/>
        <sz val="10"/>
        <rFont val="Arial"/>
        <family val="2"/>
      </rPr>
      <t>(*)</t>
    </r>
  </si>
  <si>
    <r>
      <t xml:space="preserve">Gastos financieros </t>
    </r>
    <r>
      <rPr>
        <vertAlign val="superscript"/>
        <sz val="10"/>
        <rFont val="Arial"/>
        <family val="2"/>
      </rPr>
      <t>(*)</t>
    </r>
  </si>
  <si>
    <t>Valor  añadido (*)</t>
  </si>
  <si>
    <t>Compra de materias primas (%)</t>
  </si>
  <si>
    <t>Valor             añadido (*)                   (%)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</si>
  <si>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</si>
  <si>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</si>
  <si>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</si>
  <si>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</si>
  <si>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10.6. Fabricación de productos de molinería, almidones y productos amiláceos</t>
  </si>
  <si>
    <t>10.7. Fabricación de productos de panadería y pastas alimenticias</t>
  </si>
  <si>
    <t>10.9. Fabricación de productos para la alimentación animal</t>
  </si>
  <si>
    <t>11.0.1. Destilación, rectificación y mezcla de bebidas alcohólicas</t>
  </si>
  <si>
    <t>11.0.7. Producción de aguas minerales y bebidas analcohólicas</t>
  </si>
  <si>
    <t>11.0.5. Fabricación de cerveza(1)</t>
  </si>
  <si>
    <t>Los datos por subsectores de actividad están referidos a CNAE-2009,</t>
  </si>
  <si>
    <t xml:space="preserve">cestería y espartería  </t>
  </si>
  <si>
    <t xml:space="preserve">Industria del papel  </t>
  </si>
  <si>
    <t>Captación, depuración y distribución de agua</t>
  </si>
  <si>
    <t>Fuente: Directorio Central de Empresas del I.N.E. (grupos CNAE-2009)</t>
  </si>
  <si>
    <t>35 Suministro de energía eléctrica, gas, vapor y aire acondicionado</t>
  </si>
  <si>
    <t>16.9.3. Tasas de variación (%) del Índice de Industria de Medio Ambiente</t>
  </si>
  <si>
    <t xml:space="preserve">35 Suministro de energía eléctrica, gas, vapor y aire acondicionado    </t>
  </si>
  <si>
    <t>Producción, transporte y distribución de energía eléctrica</t>
  </si>
  <si>
    <t>Producción y distribución de gas, vapor y aire acondicionado (1)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</si>
  <si>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</si>
  <si>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</si>
  <si>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</si>
  <si>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Actividades de saneamiento, gestión de residuos y descontaminación (2)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</si>
  <si>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</si>
  <si>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</si>
  <si>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</si>
  <si>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</si>
  <si>
    <t>Establecimiento</t>
  </si>
  <si>
    <t>Compras netas de materias primas</t>
  </si>
  <si>
    <t xml:space="preserve">Compras netas de materias primas </t>
  </si>
  <si>
    <t>Actividades de saneamiento, gestión de residuos y contaminación. (1)</t>
  </si>
  <si>
    <t>(1) Actividades de saneamiento, gestión de residuos y contaminación incluye</t>
  </si>
  <si>
    <t xml:space="preserve">                                                                                                                                      los sectores 37, 38 y 39</t>
  </si>
  <si>
    <t>Pasta alimenticia</t>
  </si>
  <si>
    <t>Harinas y cereales</t>
  </si>
  <si>
    <t>Carnes de vacuno</t>
  </si>
  <si>
    <t>Carnes de ovino</t>
  </si>
  <si>
    <t>Preparados de carnes</t>
  </si>
  <si>
    <t>Otras carnes y casqueria</t>
  </si>
  <si>
    <t xml:space="preserve">Pescado fresco </t>
  </si>
  <si>
    <t>Pescado congelado</t>
  </si>
  <si>
    <t>Crustáceos, moluscos</t>
  </si>
  <si>
    <t>Pescado en conserva y preparados</t>
  </si>
  <si>
    <t>Otros productos lácteos</t>
  </si>
  <si>
    <t>Mantequilla y margarina</t>
  </si>
  <si>
    <t xml:space="preserve">Aceites </t>
  </si>
  <si>
    <t>Legumbres y hortalizas secas</t>
  </si>
  <si>
    <t>Legumbres y hortalizas congeladas y en conserva</t>
  </si>
  <si>
    <t>Espirituosos y licores</t>
  </si>
  <si>
    <t>Vinos</t>
  </si>
  <si>
    <t>Cerveza</t>
  </si>
  <si>
    <t>Huevos (kgs)</t>
  </si>
  <si>
    <t xml:space="preserve">Carne </t>
  </si>
  <si>
    <t>Bollería/pastelería/galletas/cereales</t>
  </si>
  <si>
    <t>Chocolates/cacaos/sucedaneos</t>
  </si>
  <si>
    <t>Cafes e infusiones</t>
  </si>
  <si>
    <t>Azucar</t>
  </si>
  <si>
    <t>Aceites oliva</t>
  </si>
  <si>
    <t>Aceites girasol</t>
  </si>
  <si>
    <t>Patatas frescas</t>
  </si>
  <si>
    <t>Patatas congeladas</t>
  </si>
  <si>
    <t>Patatas procesadas</t>
  </si>
  <si>
    <t>Verduras/hortalizas frescas</t>
  </si>
  <si>
    <t>T.vinos vinos.cprd tranquilo</t>
  </si>
  <si>
    <t>Vino de mesa</t>
  </si>
  <si>
    <t>Espumosos y cavas</t>
  </si>
  <si>
    <t>Otros vinos (***)</t>
  </si>
  <si>
    <t>Bebidas espirituosas (*****)</t>
  </si>
  <si>
    <t>Zumos</t>
  </si>
  <si>
    <t>Agua mineral</t>
  </si>
  <si>
    <t>Otros productos en peso (*)</t>
  </si>
  <si>
    <t>Otros productos en volumen (**)</t>
  </si>
  <si>
    <t>Kg/l</t>
  </si>
  <si>
    <t xml:space="preserve">17. Industria del papel </t>
  </si>
  <si>
    <t>31.Fabricación de muebles.</t>
  </si>
  <si>
    <t>16. Industria de la madera y del corcho, excepto muebeles; cesteria y espartería</t>
  </si>
  <si>
    <t xml:space="preserve">Incluye las actividades: </t>
  </si>
  <si>
    <t>36.  Captación, depuración y distribución de agua</t>
  </si>
  <si>
    <t>37. Recogida y tratamiento de aguas residuales</t>
  </si>
  <si>
    <t xml:space="preserve">38. Recogida, tratamiento y eliminación de residuos; valorización </t>
  </si>
  <si>
    <t>39. Actividades de descontaminación y otros servicios de gestión de residuos.</t>
  </si>
  <si>
    <t xml:space="preserve">  Hasta 49 asalariados (*)</t>
  </si>
  <si>
    <t>(*) Desde sin asalariados hasta 49 asalariados</t>
  </si>
  <si>
    <t xml:space="preserve">16. Industria de la madera y corcho, excepto  muebles; cestería y espartería   </t>
  </si>
  <si>
    <t>16. Industria de la madera y corcho, excepto muebles; cestería y espartería</t>
  </si>
  <si>
    <t>16. Industria de la madera y corcho, excepto muebles; cestería y espartería.</t>
  </si>
  <si>
    <t>16.12.1. Índice de Precios de Consumo de la  Industria de la Alimentación y General (Base 2011 = 100)</t>
  </si>
  <si>
    <t>16.12.2. Índice de Precios de Consumo de la  Industria de Medio Ambiente (Base 2011 = 100)</t>
  </si>
  <si>
    <t xml:space="preserve"> (Base 2011 = 100) sobre el mismo periodo del año anterior</t>
  </si>
  <si>
    <t>2008 (1)</t>
  </si>
  <si>
    <t>16. Industria de madera y corcho, excepto  muebles;</t>
  </si>
  <si>
    <t xml:space="preserve">17. Industria del papel  </t>
  </si>
  <si>
    <t>37.  Recogida y tratamiento de aguas residuales</t>
  </si>
  <si>
    <t>38. Recogida, tratamiento y eliminación de residuos; valorización</t>
  </si>
  <si>
    <t>39. Actividades de descontaminación y otros servicios de gestión de residuos</t>
  </si>
  <si>
    <t>16.10.1. Evolución del Índice de Precios de la Industria de la Alimentación y Fabricación de Bebidas (Base 2010 = 100)</t>
  </si>
  <si>
    <t>16.10.2. Evolución del Índice de Precios de la Industria Forestal (Base 2010 = 100)</t>
  </si>
  <si>
    <t>16.10.3. Evolución del Índice de Precios de la Industria de Medio Ambiente (Base 2010 = 100)</t>
  </si>
  <si>
    <t>(Base 2010 = 100) sobre el mismo período del año anterior</t>
  </si>
  <si>
    <t>Fuente: I.N.E</t>
  </si>
  <si>
    <t>Media de los cuatro trimestres del año</t>
  </si>
  <si>
    <t>16.8.1. Evolución del Índice de Producción de la Industria de la Alimentación y Fabricación de Bebidas (Base 2010 = 100)</t>
  </si>
  <si>
    <t>16.8.2. Evolución del Índice de Producción de la Industria Forestal (Base 2010 = 100)</t>
  </si>
  <si>
    <t>16.8.3. Evolución del Índice de Producción de la Industria de Medio Ambiente (Base 2010 = 100)</t>
  </si>
  <si>
    <t xml:space="preserve"> (Base 2010 = 100) sobre el mismo período del año anterior</t>
  </si>
  <si>
    <t>16.10  Aserrado y cepillado de la madera</t>
  </si>
  <si>
    <t>16.21 Fabricación de chapas, tableros y panales de madera</t>
  </si>
  <si>
    <t>Estructuras de madera y piezas de carpintería y ebanistería para la construcción</t>
  </si>
  <si>
    <t>16.29 Fabricación de artículos de corcho, cestería y espartería y otros productos de madera</t>
  </si>
  <si>
    <t>17.1  Fabricación de pasta papelera, papel y cartón</t>
  </si>
  <si>
    <t xml:space="preserve">17.2 Fabricación de artículos de papel y cartón </t>
  </si>
  <si>
    <t>17. Industria del papel   (2)</t>
  </si>
  <si>
    <t xml:space="preserve"> (1) Incluye las actividades:</t>
  </si>
  <si>
    <t xml:space="preserve">(2) Incluye las actividades </t>
  </si>
  <si>
    <t xml:space="preserve">31. Fabricación de muebles </t>
  </si>
  <si>
    <t>16. Industria de madera y corcho, excepto  muebles; cestería y espartería (1)</t>
  </si>
  <si>
    <t>Var 14/13</t>
  </si>
  <si>
    <t>P: Datos provisionales</t>
  </si>
  <si>
    <r>
      <t xml:space="preserve">16.16. Evolución de la cantidad comprada total  (millones de kg/litros) y por persona </t>
    </r>
    <r>
      <rPr>
        <b/>
        <vertAlign val="superscript"/>
        <sz val="11"/>
        <rFont val="Arial"/>
        <family val="2"/>
      </rPr>
      <t>(1)</t>
    </r>
  </si>
  <si>
    <r>
      <t xml:space="preserve">16.17. Evolución de la cuota de mercado en hogares (porcentaje del valor de venta) </t>
    </r>
    <r>
      <rPr>
        <b/>
        <vertAlign val="superscript"/>
        <sz val="11"/>
        <rFont val="Arial"/>
        <family val="2"/>
      </rPr>
      <t>(1)</t>
    </r>
  </si>
  <si>
    <t>Bebidas espirituosas</t>
  </si>
  <si>
    <r>
      <t>16.15. Valor de los alimentos comprados (millones de euros)</t>
    </r>
    <r>
      <rPr>
        <b/>
        <vertAlign val="superscript"/>
        <sz val="11"/>
        <rFont val="Arial"/>
        <family val="2"/>
      </rPr>
      <t xml:space="preserve"> (1)</t>
    </r>
  </si>
  <si>
    <t>Fuente: Directorio Central de Empresas 2015 del I.N.E.</t>
  </si>
  <si>
    <t>Fuente: Directorio Central de Empresas 2015</t>
  </si>
  <si>
    <t xml:space="preserve">Fuente: Encuesta Industrial Anual de Empresas 2014 del I.N.E. </t>
  </si>
  <si>
    <t>Supermercados y Autoservicios</t>
  </si>
  <si>
    <t>Tiendas descuento</t>
  </si>
  <si>
    <t>Vinos tranquilos con DOP</t>
  </si>
  <si>
    <t>Vinos espumosos (inc. Cava)/Gasificados con DOP</t>
  </si>
  <si>
    <t>Vinos con IGP</t>
  </si>
  <si>
    <t>Vinos sin DOP/IGP</t>
  </si>
  <si>
    <t>Zumos y néctares</t>
  </si>
  <si>
    <t>Agua envasada</t>
  </si>
  <si>
    <t>Otros productos en peso</t>
  </si>
  <si>
    <t>Otros productos en volumen</t>
  </si>
  <si>
    <t>II. Establecimientos no convencionales: otros canales</t>
  </si>
  <si>
    <t xml:space="preserve">Economato / Cooperativa </t>
  </si>
  <si>
    <t>Mercadillos</t>
  </si>
  <si>
    <t>Venta a domicilio</t>
  </si>
  <si>
    <t>Compra directa al productor</t>
  </si>
  <si>
    <t>Resto (incluye e-commerce)</t>
  </si>
  <si>
    <t>Inversión neta</t>
  </si>
  <si>
    <t>Principado de Asturias</t>
  </si>
  <si>
    <t>Islas Baleares</t>
  </si>
  <si>
    <t>Comunidad de Madrid</t>
  </si>
  <si>
    <t>Región de Murcia</t>
  </si>
  <si>
    <t>Comunidad Foral Navarra</t>
  </si>
  <si>
    <t>La Rioja</t>
  </si>
  <si>
    <t>16.5.1. Indicadores de la Industria de la Alimentación según subsectores de actividad, 2014</t>
  </si>
  <si>
    <t>Inversión neta en activos materiales</t>
  </si>
  <si>
    <t>16.6. Análisis autonómico de los indicadores de la Industria de la Alimentación, 2014</t>
  </si>
  <si>
    <t>16.7. Participación autonómica en la Industria de la Alimentación, 2014</t>
  </si>
  <si>
    <t>Inversión neta en activos materiales (%)</t>
  </si>
  <si>
    <t>%</t>
  </si>
  <si>
    <t>de la Industria Forestal, 2016</t>
  </si>
  <si>
    <t>Fuente: Directorio Central de Empresas 2016 del I.N.E.</t>
  </si>
  <si>
    <t>de la Industria de Medio Ambiente, 2016</t>
  </si>
  <si>
    <t>16.2.2. Empresas y establecimientos de la Industria Forestal según subsector de actividad, 2016</t>
  </si>
  <si>
    <t>16.2.3. Empresas y establecimientos de la Industria de Medio Ambiente según subsector de actividad, 2016</t>
  </si>
  <si>
    <t>Var 16/15</t>
  </si>
  <si>
    <t>según asalariados del establecimiento, 2016</t>
  </si>
  <si>
    <t>2016/2015</t>
  </si>
  <si>
    <t>2015/2016</t>
  </si>
  <si>
    <t>2016 (P)</t>
  </si>
  <si>
    <t>16.1.1. Análisis autonómico de empresas y establecimientos de la Industria de la Alimentación, 2016</t>
  </si>
  <si>
    <t>(*) Encuesta Industrial de Empresas 2015 del I.N.E.</t>
  </si>
  <si>
    <t xml:space="preserve">Incluye la actividad principal </t>
  </si>
  <si>
    <t>10: Industria de la alimentación</t>
  </si>
  <si>
    <t xml:space="preserve">11: Industria de bebidas </t>
  </si>
  <si>
    <t>16.2.1. Empresas y establecimientos de la Industria de la Alimentación según subsector de actividad, 2016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</si>
  <si>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</si>
  <si>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</si>
  <si>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</si>
  <si>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</si>
  <si>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</si>
  <si>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</si>
  <si>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</si>
  <si>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</si>
  <si>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Fabricación de productos para la alimentación animal</t>
  </si>
  <si>
    <t>Vinos y otras bebidas no destiladas</t>
  </si>
  <si>
    <t>Fabricación de bebidas no alcohólicas y aguas minerales</t>
  </si>
  <si>
    <t>Otros productos diversos (1)</t>
  </si>
  <si>
    <t>Otras bebidas alcohólicas (2)</t>
  </si>
  <si>
    <t>Fuente: Directorio Central de Empresas 2016 y Encuesta Industrial de Empresas 2014 del I.N.E.</t>
  </si>
  <si>
    <t xml:space="preserve">(*) Encuesta Industrial de Empresas 2014 del I.N.E. </t>
  </si>
  <si>
    <t>A partir del año de referencia 2015 esta operación pasa a denominarse Estadística estructural de empresas: sector industrial y los primeros resultados se publicarán en junio de 2017.</t>
  </si>
  <si>
    <r>
      <t xml:space="preserve">(*) </t>
    </r>
    <r>
      <rPr>
        <sz val="10"/>
        <rFont val="Arial"/>
        <family val="2"/>
      </rPr>
      <t>Encuesta Industrial de Empresas 2014 del I.N.E.</t>
    </r>
  </si>
  <si>
    <t>16.5.2. Indicadores de la Industria Forestal según subsectores de actividad, 2014</t>
  </si>
  <si>
    <t>16.5.3. Indicadores de la Industria de Medio Ambiente según subsectores de actividad, 2014</t>
  </si>
  <si>
    <t>Evolución en hogares 2016/2015 (%)</t>
  </si>
  <si>
    <t>I.NE.: Población referida al año 2016: 18.326.032 personas</t>
  </si>
</sst>
</file>

<file path=xl/styles.xml><?xml version="1.0" encoding="utf-8"?>
<styleSheet xmlns="http://schemas.openxmlformats.org/spreadsheetml/2006/main">
  <numFmts count="16">
    <numFmt numFmtId="164" formatCode="_(* #,##0_);_(* \(#,##0\);_(* &quot;-&quot;_);_(@_)"/>
    <numFmt numFmtId="165" formatCode="#,##0\ "/>
    <numFmt numFmtId="166" formatCode="0.00\ "/>
    <numFmt numFmtId="167" formatCode="0.0"/>
    <numFmt numFmtId="168" formatCode="#,##0.0_);\(#,##0.0\)"/>
    <numFmt numFmtId="169" formatCode="#,##0_);\(#,##0\)"/>
    <numFmt numFmtId="170" formatCode="#,##0.000\ "/>
    <numFmt numFmtId="171" formatCode="#,##0.000"/>
    <numFmt numFmtId="172" formatCode="0.000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__;\–#,##0.0__;0.0__;@__"/>
    <numFmt numFmtId="177" formatCode="#,##0.00__;\–#,##0.00__;0.00__;@__"/>
    <numFmt numFmtId="178" formatCode="#,##0\ \ "/>
    <numFmt numFmtId="179" formatCode="0.00\ \ "/>
  </numFmts>
  <fonts count="2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2"/>
    </font>
    <font>
      <sz val="9"/>
      <name val="Univers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b/>
      <vertAlign val="superscript"/>
      <sz val="11"/>
      <name val="Arial"/>
      <family val="2"/>
    </font>
    <font>
      <sz val="10"/>
      <name val="Univers"/>
    </font>
    <font>
      <sz val="10"/>
      <color rgb="FF333333"/>
      <name val="Arial"/>
      <family val="2"/>
    </font>
    <font>
      <sz val="9"/>
      <name val="Arial"/>
      <family val="2"/>
    </font>
    <font>
      <vertAlign val="superscript"/>
      <sz val="16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medium">
        <color indexed="60"/>
      </left>
      <right style="thin">
        <color indexed="60"/>
      </right>
      <top style="medium">
        <color indexed="60"/>
      </top>
      <bottom/>
      <diagonal/>
    </border>
    <border>
      <left style="medium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6">
    <xf numFmtId="0" fontId="0" fillId="0" borderId="0"/>
    <xf numFmtId="174" fontId="1" fillId="0" borderId="0" applyFont="0" applyFill="0" applyBorder="0" applyAlignment="0" applyProtection="0"/>
    <xf numFmtId="0" fontId="16" fillId="0" borderId="0"/>
    <xf numFmtId="0" fontId="1" fillId="0" borderId="0"/>
    <xf numFmtId="173" fontId="3" fillId="0" borderId="1">
      <alignment horizontal="right"/>
    </xf>
    <xf numFmtId="0" fontId="3" fillId="0" borderId="0"/>
  </cellStyleXfs>
  <cellXfs count="622">
    <xf numFmtId="0" fontId="0" fillId="0" borderId="0" xfId="0"/>
    <xf numFmtId="3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2" fontId="3" fillId="0" borderId="0" xfId="0" applyNumberFormat="1" applyFont="1" applyFill="1"/>
    <xf numFmtId="0" fontId="2" fillId="0" borderId="0" xfId="0" applyFont="1" applyFill="1"/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0" fontId="2" fillId="0" borderId="0" xfId="0" applyNumberFormat="1" applyFont="1" applyBorder="1" applyAlignment="1">
      <alignment vertical="center"/>
    </xf>
    <xf numFmtId="170" fontId="8" fillId="0" borderId="0" xfId="0" applyNumberFormat="1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Border="1" applyAlignment="1"/>
    <xf numFmtId="0" fontId="3" fillId="0" borderId="0" xfId="0" applyFont="1" applyFill="1" applyProtection="1"/>
    <xf numFmtId="0" fontId="2" fillId="0" borderId="0" xfId="0" applyFont="1" applyFill="1" applyProtection="1"/>
    <xf numFmtId="168" fontId="3" fillId="0" borderId="0" xfId="0" applyNumberFormat="1" applyFont="1" applyFill="1" applyProtection="1"/>
    <xf numFmtId="4" fontId="2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 applyProtection="1">
      <alignment horizontal="center"/>
    </xf>
    <xf numFmtId="167" fontId="3" fillId="0" borderId="0" xfId="0" applyNumberFormat="1" applyFont="1" applyFill="1"/>
    <xf numFmtId="0" fontId="0" fillId="0" borderId="0" xfId="0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0" fillId="0" borderId="0" xfId="0" applyNumberFormat="1"/>
    <xf numFmtId="1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vertical="center"/>
    </xf>
    <xf numFmtId="2" fontId="5" fillId="0" borderId="0" xfId="0" applyNumberFormat="1" applyFont="1" applyFill="1"/>
    <xf numFmtId="0" fontId="10" fillId="0" borderId="0" xfId="0" applyFont="1" applyFill="1"/>
    <xf numFmtId="0" fontId="3" fillId="0" borderId="0" xfId="0" applyFont="1" applyFill="1" applyBorder="1" applyAlignment="1">
      <alignment horizontal="center" wrapText="1" shrinkToFit="1"/>
    </xf>
    <xf numFmtId="2" fontId="3" fillId="0" borderId="0" xfId="0" applyNumberFormat="1" applyFont="1" applyFill="1" applyBorder="1"/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/>
    <xf numFmtId="2" fontId="8" fillId="0" borderId="0" xfId="0" applyNumberFormat="1" applyFont="1" applyFill="1"/>
    <xf numFmtId="3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/>
    <xf numFmtId="175" fontId="3" fillId="2" borderId="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/>
    <xf numFmtId="177" fontId="3" fillId="0" borderId="0" xfId="0" applyNumberFormat="1" applyFont="1" applyFill="1" applyBorder="1" applyAlignment="1" applyProtection="1">
      <alignment horizontal="right"/>
    </xf>
    <xf numFmtId="177" fontId="2" fillId="0" borderId="0" xfId="0" applyNumberFormat="1" applyFont="1" applyFill="1" applyBorder="1" applyAlignment="1" applyProtection="1">
      <alignment horizontal="right"/>
    </xf>
    <xf numFmtId="0" fontId="13" fillId="0" borderId="0" xfId="0" applyFont="1" applyFill="1"/>
    <xf numFmtId="0" fontId="0" fillId="2" borderId="0" xfId="0" applyFill="1"/>
    <xf numFmtId="2" fontId="3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left"/>
    </xf>
    <xf numFmtId="167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Fill="1" applyBorder="1"/>
    <xf numFmtId="175" fontId="3" fillId="2" borderId="6" xfId="0" applyNumberFormat="1" applyFont="1" applyFill="1" applyBorder="1" applyAlignment="1" applyProtection="1">
      <alignment horizontal="right"/>
    </xf>
    <xf numFmtId="177" fontId="3" fillId="2" borderId="6" xfId="0" applyNumberFormat="1" applyFont="1" applyFill="1" applyBorder="1" applyAlignment="1" applyProtection="1">
      <alignment horizontal="right"/>
    </xf>
    <xf numFmtId="177" fontId="3" fillId="2" borderId="7" xfId="0" applyNumberFormat="1" applyFont="1" applyFill="1" applyBorder="1" applyAlignment="1" applyProtection="1">
      <alignment horizontal="right"/>
    </xf>
    <xf numFmtId="0" fontId="3" fillId="0" borderId="8" xfId="0" applyFont="1" applyFill="1" applyBorder="1"/>
    <xf numFmtId="175" fontId="3" fillId="2" borderId="9" xfId="0" applyNumberFormat="1" applyFont="1" applyFill="1" applyBorder="1" applyAlignment="1" applyProtection="1">
      <alignment horizontal="right"/>
    </xf>
    <xf numFmtId="177" fontId="3" fillId="2" borderId="9" xfId="0" applyNumberFormat="1" applyFont="1" applyFill="1" applyBorder="1" applyAlignment="1" applyProtection="1">
      <alignment horizontal="right"/>
    </xf>
    <xf numFmtId="177" fontId="3" fillId="2" borderId="10" xfId="0" applyNumberFormat="1" applyFont="1" applyFill="1" applyBorder="1" applyAlignment="1" applyProtection="1">
      <alignment horizontal="right"/>
    </xf>
    <xf numFmtId="0" fontId="3" fillId="0" borderId="8" xfId="0" quotePrefix="1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3" fontId="3" fillId="0" borderId="9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175" fontId="3" fillId="2" borderId="7" xfId="0" applyNumberFormat="1" applyFont="1" applyFill="1" applyBorder="1" applyAlignment="1" applyProtection="1">
      <alignment horizontal="right"/>
    </xf>
    <xf numFmtId="0" fontId="3" fillId="0" borderId="11" xfId="0" quotePrefix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quotePrefix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 indent="1"/>
    </xf>
    <xf numFmtId="0" fontId="3" fillId="0" borderId="11" xfId="0" applyFont="1" applyFill="1" applyBorder="1" applyAlignment="1">
      <alignment horizontal="left"/>
    </xf>
    <xf numFmtId="2" fontId="3" fillId="0" borderId="4" xfId="0" applyNumberFormat="1" applyFont="1" applyBorder="1" applyAlignment="1">
      <alignment vertical="center"/>
    </xf>
    <xf numFmtId="167" fontId="2" fillId="0" borderId="11" xfId="0" quotePrefix="1" applyNumberFormat="1" applyFont="1" applyFill="1" applyBorder="1" applyAlignment="1">
      <alignment horizontal="left"/>
    </xf>
    <xf numFmtId="0" fontId="0" fillId="2" borderId="4" xfId="0" applyFill="1" applyBorder="1"/>
    <xf numFmtId="0" fontId="3" fillId="2" borderId="5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 indent="1"/>
    </xf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/>
    <xf numFmtId="0" fontId="3" fillId="2" borderId="11" xfId="0" applyFont="1" applyFill="1" applyBorder="1" applyAlignment="1">
      <alignment horizontal="left"/>
    </xf>
    <xf numFmtId="167" fontId="2" fillId="2" borderId="11" xfId="0" quotePrefix="1" applyNumberFormat="1" applyFont="1" applyFill="1" applyBorder="1" applyAlignment="1">
      <alignment horizontal="left"/>
    </xf>
    <xf numFmtId="167" fontId="3" fillId="2" borderId="11" xfId="0" applyNumberFormat="1" applyFont="1" applyFill="1" applyBorder="1" applyAlignment="1">
      <alignment horizontal="center"/>
    </xf>
    <xf numFmtId="2" fontId="3" fillId="0" borderId="4" xfId="0" applyNumberFormat="1" applyFont="1" applyFill="1" applyBorder="1"/>
    <xf numFmtId="167" fontId="3" fillId="0" borderId="11" xfId="0" applyNumberFormat="1" applyFont="1" applyFill="1" applyBorder="1" applyAlignment="1"/>
    <xf numFmtId="0" fontId="3" fillId="0" borderId="15" xfId="0" applyFont="1" applyFill="1" applyBorder="1"/>
    <xf numFmtId="170" fontId="2" fillId="0" borderId="11" xfId="0" applyNumberFormat="1" applyFont="1" applyFill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vertical="center"/>
    </xf>
    <xf numFmtId="0" fontId="3" fillId="0" borderId="11" xfId="0" applyFont="1" applyFill="1" applyBorder="1"/>
    <xf numFmtId="0" fontId="7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0" fillId="0" borderId="11" xfId="0" applyNumberFormat="1" applyBorder="1"/>
    <xf numFmtId="0" fontId="6" fillId="0" borderId="4" xfId="0" applyFont="1" applyFill="1" applyBorder="1"/>
    <xf numFmtId="2" fontId="7" fillId="0" borderId="4" xfId="0" applyNumberFormat="1" applyFont="1" applyFill="1" applyBorder="1"/>
    <xf numFmtId="176" fontId="3" fillId="2" borderId="6" xfId="0" applyNumberFormat="1" applyFont="1" applyFill="1" applyBorder="1" applyAlignment="1" applyProtection="1">
      <alignment horizontal="right"/>
    </xf>
    <xf numFmtId="176" fontId="3" fillId="2" borderId="7" xfId="0" applyNumberFormat="1" applyFont="1" applyFill="1" applyBorder="1" applyAlignment="1" applyProtection="1">
      <alignment horizontal="right"/>
    </xf>
    <xf numFmtId="176" fontId="3" fillId="2" borderId="9" xfId="0" applyNumberFormat="1" applyFont="1" applyFill="1" applyBorder="1" applyAlignment="1" applyProtection="1">
      <alignment horizontal="right"/>
    </xf>
    <xf numFmtId="176" fontId="3" fillId="2" borderId="10" xfId="0" applyNumberFormat="1" applyFont="1" applyFill="1" applyBorder="1" applyAlignment="1" applyProtection="1">
      <alignment horizontal="right"/>
    </xf>
    <xf numFmtId="176" fontId="3" fillId="0" borderId="9" xfId="0" applyNumberFormat="1" applyFont="1" applyFill="1" applyBorder="1" applyAlignment="1" applyProtection="1">
      <alignment horizontal="right"/>
    </xf>
    <xf numFmtId="176" fontId="3" fillId="0" borderId="10" xfId="0" applyNumberFormat="1" applyFont="1" applyFill="1" applyBorder="1" applyAlignment="1" applyProtection="1">
      <alignment horizontal="right"/>
    </xf>
    <xf numFmtId="0" fontId="3" fillId="0" borderId="8" xfId="0" quotePrefix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76" fontId="2" fillId="2" borderId="9" xfId="0" applyNumberFormat="1" applyFont="1" applyFill="1" applyBorder="1" applyAlignment="1" applyProtection="1">
      <alignment horizontal="right"/>
    </xf>
    <xf numFmtId="176" fontId="2" fillId="2" borderId="10" xfId="0" applyNumberFormat="1" applyFont="1" applyFill="1" applyBorder="1" applyAlignment="1" applyProtection="1">
      <alignment horizontal="right"/>
    </xf>
    <xf numFmtId="0" fontId="2" fillId="0" borderId="8" xfId="0" applyFont="1" applyBorder="1" applyAlignment="1">
      <alignment vertical="center"/>
    </xf>
    <xf numFmtId="0" fontId="2" fillId="0" borderId="8" xfId="0" quotePrefix="1" applyFont="1" applyFill="1" applyBorder="1" applyAlignment="1">
      <alignment horizontal="left" vertical="center"/>
    </xf>
    <xf numFmtId="0" fontId="2" fillId="0" borderId="15" xfId="0" applyFont="1" applyFill="1" applyBorder="1"/>
    <xf numFmtId="176" fontId="2" fillId="2" borderId="16" xfId="0" applyNumberFormat="1" applyFont="1" applyFill="1" applyBorder="1" applyAlignment="1" applyProtection="1">
      <alignment horizontal="right"/>
    </xf>
    <xf numFmtId="176" fontId="2" fillId="2" borderId="12" xfId="0" applyNumberFormat="1" applyFont="1" applyFill="1" applyBorder="1" applyAlignment="1" applyProtection="1">
      <alignment horizontal="right"/>
    </xf>
    <xf numFmtId="0" fontId="3" fillId="0" borderId="11" xfId="0" quotePrefix="1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center" vertical="center"/>
    </xf>
    <xf numFmtId="2" fontId="3" fillId="3" borderId="13" xfId="0" quotePrefix="1" applyNumberFormat="1" applyFont="1" applyFill="1" applyBorder="1" applyAlignment="1">
      <alignment horizontal="center" vertical="center"/>
    </xf>
    <xf numFmtId="2" fontId="3" fillId="3" borderId="13" xfId="0" applyNumberFormat="1" applyFont="1" applyFill="1" applyBorder="1" applyAlignment="1">
      <alignment horizontal="center" vertical="center"/>
    </xf>
    <xf numFmtId="2" fontId="3" fillId="3" borderId="14" xfId="0" quotePrefix="1" applyNumberFormat="1" applyFont="1" applyFill="1" applyBorder="1" applyAlignment="1">
      <alignment horizontal="center" vertical="center"/>
    </xf>
    <xf numFmtId="176" fontId="3" fillId="2" borderId="16" xfId="0" applyNumberFormat="1" applyFont="1" applyFill="1" applyBorder="1" applyAlignment="1" applyProtection="1">
      <alignment horizontal="right"/>
    </xf>
    <xf numFmtId="176" fontId="3" fillId="2" borderId="12" xfId="0" applyNumberFormat="1" applyFont="1" applyFill="1" applyBorder="1" applyAlignment="1" applyProtection="1">
      <alignment horizontal="right"/>
    </xf>
    <xf numFmtId="176" fontId="2" fillId="0" borderId="9" xfId="0" applyNumberFormat="1" applyFont="1" applyFill="1" applyBorder="1" applyAlignment="1" applyProtection="1">
      <alignment horizontal="right"/>
    </xf>
    <xf numFmtId="176" fontId="2" fillId="0" borderId="10" xfId="0" applyNumberFormat="1" applyFont="1" applyFill="1" applyBorder="1" applyAlignment="1" applyProtection="1">
      <alignment horizontal="right"/>
    </xf>
    <xf numFmtId="2" fontId="3" fillId="0" borderId="11" xfId="0" applyNumberFormat="1" applyFont="1" applyFill="1" applyBorder="1" applyAlignment="1">
      <alignment vertical="center"/>
    </xf>
    <xf numFmtId="0" fontId="0" fillId="0" borderId="5" xfId="0" applyBorder="1"/>
    <xf numFmtId="0" fontId="0" fillId="0" borderId="8" xfId="0" applyBorder="1"/>
    <xf numFmtId="0" fontId="2" fillId="0" borderId="8" xfId="0" applyFont="1" applyFill="1" applyBorder="1"/>
    <xf numFmtId="0" fontId="3" fillId="0" borderId="11" xfId="0" applyFont="1" applyFill="1" applyBorder="1" applyAlignment="1"/>
    <xf numFmtId="0" fontId="0" fillId="0" borderId="15" xfId="0" applyBorder="1"/>
    <xf numFmtId="0" fontId="2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left"/>
    </xf>
    <xf numFmtId="176" fontId="3" fillId="0" borderId="16" xfId="0" applyNumberFormat="1" applyFont="1" applyFill="1" applyBorder="1" applyAlignment="1" applyProtection="1">
      <alignment horizontal="right"/>
    </xf>
    <xf numFmtId="176" fontId="3" fillId="0" borderId="12" xfId="0" applyNumberFormat="1" applyFont="1" applyFill="1" applyBorder="1" applyAlignment="1" applyProtection="1">
      <alignment horizontal="right"/>
    </xf>
    <xf numFmtId="0" fontId="7" fillId="0" borderId="4" xfId="0" applyFont="1" applyFill="1" applyBorder="1" applyAlignment="1"/>
    <xf numFmtId="4" fontId="7" fillId="0" borderId="4" xfId="0" applyNumberFormat="1" applyFont="1" applyFill="1" applyBorder="1" applyAlignment="1"/>
    <xf numFmtId="170" fontId="8" fillId="0" borderId="0" xfId="0" applyNumberFormat="1" applyFont="1" applyBorder="1" applyAlignment="1">
      <alignment vertical="center"/>
    </xf>
    <xf numFmtId="0" fontId="3" fillId="2" borderId="0" xfId="0" applyFont="1" applyFill="1" applyBorder="1"/>
    <xf numFmtId="49" fontId="10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left"/>
    </xf>
    <xf numFmtId="49" fontId="14" fillId="0" borderId="0" xfId="0" applyNumberFormat="1" applyFont="1" applyFill="1" applyBorder="1" applyAlignment="1"/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171" fontId="3" fillId="0" borderId="0" xfId="2" applyNumberFormat="1" applyFont="1" applyAlignment="1">
      <alignment horizontal="left" vertical="justify" wrapText="1"/>
    </xf>
    <xf numFmtId="171" fontId="3" fillId="0" borderId="0" xfId="2" applyNumberFormat="1" applyFont="1" applyFill="1" applyAlignment="1">
      <alignment horizontal="left" vertical="justify" wrapText="1"/>
    </xf>
    <xf numFmtId="0" fontId="3" fillId="0" borderId="8" xfId="0" applyFont="1" applyFill="1" applyBorder="1" applyAlignment="1">
      <alignment horizontal="left" vertical="justify" wrapText="1"/>
    </xf>
    <xf numFmtId="2" fontId="3" fillId="3" borderId="20" xfId="0" applyNumberFormat="1" applyFont="1" applyFill="1" applyBorder="1" applyAlignment="1">
      <alignment horizontal="center" vertical="center"/>
    </xf>
    <xf numFmtId="2" fontId="3" fillId="0" borderId="12" xfId="0" quotePrefix="1" applyNumberFormat="1" applyFont="1" applyFill="1" applyBorder="1" applyAlignment="1">
      <alignment horizontal="center" vertical="center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6" fillId="2" borderId="0" xfId="0" applyFont="1" applyFill="1" applyBorder="1" applyAlignment="1"/>
    <xf numFmtId="0" fontId="6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1" xfId="0" quotePrefix="1" applyFont="1" applyFill="1" applyBorder="1" applyAlignment="1">
      <alignment horizontal="left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/>
    </xf>
    <xf numFmtId="167" fontId="3" fillId="2" borderId="0" xfId="0" applyNumberFormat="1" applyFont="1" applyFill="1"/>
    <xf numFmtId="2" fontId="3" fillId="0" borderId="7" xfId="0" quotePrefix="1" applyNumberFormat="1" applyFont="1" applyFill="1" applyBorder="1" applyAlignment="1">
      <alignment horizontal="center" vertical="center"/>
    </xf>
    <xf numFmtId="2" fontId="3" fillId="3" borderId="20" xfId="0" quotePrefix="1" applyNumberFormat="1" applyFont="1" applyFill="1" applyBorder="1" applyAlignment="1">
      <alignment horizontal="center" vertical="center"/>
    </xf>
    <xf numFmtId="2" fontId="3" fillId="3" borderId="21" xfId="0" quotePrefix="1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 applyProtection="1">
      <alignment horizontal="right"/>
    </xf>
    <xf numFmtId="2" fontId="3" fillId="0" borderId="0" xfId="0" quotePrefix="1" applyNumberFormat="1" applyFont="1" applyFill="1" applyBorder="1" applyAlignment="1">
      <alignment horizontal="center" vertical="center"/>
    </xf>
    <xf numFmtId="176" fontId="3" fillId="2" borderId="22" xfId="0" applyNumberFormat="1" applyFont="1" applyFill="1" applyBorder="1" applyAlignment="1" applyProtection="1">
      <alignment horizontal="right"/>
    </xf>
    <xf numFmtId="176" fontId="3" fillId="2" borderId="23" xfId="0" applyNumberFormat="1" applyFont="1" applyFill="1" applyBorder="1" applyAlignment="1" applyProtection="1">
      <alignment horizontal="right"/>
    </xf>
    <xf numFmtId="175" fontId="2" fillId="2" borderId="0" xfId="0" applyNumberFormat="1" applyFont="1" applyFill="1" applyBorder="1" applyAlignment="1" applyProtection="1">
      <alignment horizontal="right"/>
    </xf>
    <xf numFmtId="177" fontId="2" fillId="2" borderId="0" xfId="0" applyNumberFormat="1" applyFont="1" applyFill="1" applyBorder="1" applyAlignment="1" applyProtection="1">
      <alignment horizontal="right"/>
    </xf>
    <xf numFmtId="167" fontId="2" fillId="2" borderId="0" xfId="0" quotePrefix="1" applyNumberFormat="1" applyFont="1" applyFill="1" applyBorder="1" applyAlignment="1">
      <alignment horizontal="left"/>
    </xf>
    <xf numFmtId="167" fontId="3" fillId="0" borderId="6" xfId="0" applyNumberFormat="1" applyFont="1" applyFill="1" applyBorder="1"/>
    <xf numFmtId="167" fontId="3" fillId="0" borderId="9" xfId="0" applyNumberFormat="1" applyFont="1" applyFill="1" applyBorder="1"/>
    <xf numFmtId="2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49" fontId="2" fillId="3" borderId="15" xfId="0" applyNumberFormat="1" applyFont="1" applyFill="1" applyBorder="1" applyAlignment="1">
      <alignment horizontal="left"/>
    </xf>
    <xf numFmtId="175" fontId="2" fillId="3" borderId="16" xfId="0" applyNumberFormat="1" applyFont="1" applyFill="1" applyBorder="1" applyAlignment="1" applyProtection="1">
      <alignment horizontal="right"/>
    </xf>
    <xf numFmtId="177" fontId="2" fillId="3" borderId="16" xfId="0" applyNumberFormat="1" applyFont="1" applyFill="1" applyBorder="1" applyAlignment="1" applyProtection="1">
      <alignment horizontal="right"/>
    </xf>
    <xf numFmtId="177" fontId="2" fillId="3" borderId="12" xfId="0" applyNumberFormat="1" applyFont="1" applyFill="1" applyBorder="1" applyAlignment="1" applyProtection="1">
      <alignment horizontal="right"/>
    </xf>
    <xf numFmtId="0" fontId="2" fillId="3" borderId="15" xfId="0" applyFont="1" applyFill="1" applyBorder="1"/>
    <xf numFmtId="2" fontId="2" fillId="3" borderId="16" xfId="0" applyNumberFormat="1" applyFont="1" applyFill="1" applyBorder="1" applyAlignment="1">
      <alignment horizontal="right" indent="1"/>
    </xf>
    <xf numFmtId="175" fontId="2" fillId="3" borderId="12" xfId="0" applyNumberFormat="1" applyFont="1" applyFill="1" applyBorder="1" applyAlignment="1" applyProtection="1">
      <alignment horizontal="right"/>
    </xf>
    <xf numFmtId="176" fontId="2" fillId="3" borderId="16" xfId="0" applyNumberFormat="1" applyFont="1" applyFill="1" applyBorder="1" applyAlignment="1" applyProtection="1">
      <alignment horizontal="right"/>
    </xf>
    <xf numFmtId="176" fontId="2" fillId="3" borderId="12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Border="1" applyAlignment="1">
      <alignment horizontal="center" vertical="center"/>
    </xf>
    <xf numFmtId="168" fontId="3" fillId="3" borderId="13" xfId="0" applyNumberFormat="1" applyFont="1" applyFill="1" applyBorder="1" applyAlignment="1" applyProtection="1">
      <alignment horizontal="center" vertical="center"/>
    </xf>
    <xf numFmtId="168" fontId="3" fillId="3" borderId="14" xfId="0" applyNumberFormat="1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0" fillId="0" borderId="0" xfId="0" applyBorder="1"/>
    <xf numFmtId="168" fontId="3" fillId="0" borderId="0" xfId="0" applyNumberFormat="1" applyFont="1" applyFill="1" applyBorder="1"/>
    <xf numFmtId="176" fontId="3" fillId="0" borderId="11" xfId="0" applyNumberFormat="1" applyFont="1" applyFill="1" applyBorder="1" applyAlignment="1" applyProtection="1">
      <alignment horizontal="right"/>
    </xf>
    <xf numFmtId="176" fontId="3" fillId="0" borderId="7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right"/>
    </xf>
    <xf numFmtId="0" fontId="3" fillId="3" borderId="13" xfId="0" applyFont="1" applyFill="1" applyBorder="1" applyAlignment="1">
      <alignment horizontal="center" vertical="center"/>
    </xf>
    <xf numFmtId="167" fontId="3" fillId="3" borderId="13" xfId="0" applyNumberFormat="1" applyFont="1" applyFill="1" applyBorder="1" applyAlignment="1">
      <alignment horizontal="center" vertical="center"/>
    </xf>
    <xf numFmtId="167" fontId="3" fillId="3" borderId="14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171" fontId="3" fillId="0" borderId="0" xfId="2" applyNumberFormat="1" applyFont="1" applyAlignment="1">
      <alignment horizontal="left" wrapText="1"/>
    </xf>
    <xf numFmtId="176" fontId="2" fillId="4" borderId="16" xfId="0" applyNumberFormat="1" applyFont="1" applyFill="1" applyBorder="1" applyAlignment="1" applyProtection="1">
      <alignment horizontal="right"/>
    </xf>
    <xf numFmtId="176" fontId="2" fillId="4" borderId="10" xfId="0" applyNumberFormat="1" applyFont="1" applyFill="1" applyBorder="1" applyAlignment="1" applyProtection="1">
      <alignment horizontal="right"/>
    </xf>
    <xf numFmtId="171" fontId="3" fillId="0" borderId="0" xfId="2" applyNumberFormat="1" applyFont="1" applyFill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8" xfId="0" applyFont="1" applyBorder="1" applyAlignment="1"/>
    <xf numFmtId="0" fontId="2" fillId="0" borderId="8" xfId="0" quotePrefix="1" applyFont="1" applyFill="1" applyBorder="1" applyAlignment="1">
      <alignment horizontal="left"/>
    </xf>
    <xf numFmtId="0" fontId="2" fillId="3" borderId="15" xfId="0" applyFont="1" applyFill="1" applyBorder="1" applyAlignment="1"/>
    <xf numFmtId="176" fontId="2" fillId="4" borderId="12" xfId="0" applyNumberFormat="1" applyFont="1" applyFill="1" applyBorder="1" applyAlignment="1" applyProtection="1">
      <alignment horizontal="right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indent="1"/>
    </xf>
    <xf numFmtId="4" fontId="0" fillId="0" borderId="10" xfId="0" applyNumberFormat="1" applyBorder="1" applyAlignment="1">
      <alignment horizontal="right" indent="1"/>
    </xf>
    <xf numFmtId="4" fontId="2" fillId="3" borderId="12" xfId="0" applyNumberFormat="1" applyFont="1" applyFill="1" applyBorder="1" applyAlignment="1" applyProtection="1">
      <alignment horizontal="right" indent="2"/>
    </xf>
    <xf numFmtId="4" fontId="0" fillId="0" borderId="7" xfId="0" applyNumberFormat="1" applyBorder="1" applyAlignment="1">
      <alignment horizontal="right" indent="2"/>
    </xf>
    <xf numFmtId="4" fontId="0" fillId="0" borderId="10" xfId="0" applyNumberFormat="1" applyBorder="1" applyAlignment="1">
      <alignment horizontal="right" indent="2"/>
    </xf>
    <xf numFmtId="0" fontId="5" fillId="0" borderId="0" xfId="5" applyFont="1" applyFill="1" applyAlignment="1"/>
    <xf numFmtId="0" fontId="2" fillId="3" borderId="15" xfId="5" applyFont="1" applyFill="1" applyBorder="1"/>
    <xf numFmtId="177" fontId="2" fillId="3" borderId="16" xfId="5" applyNumberFormat="1" applyFont="1" applyFill="1" applyBorder="1" applyAlignment="1" applyProtection="1">
      <alignment horizontal="right"/>
    </xf>
    <xf numFmtId="177" fontId="2" fillId="3" borderId="12" xfId="5" applyNumberFormat="1" applyFont="1" applyFill="1" applyBorder="1" applyAlignment="1" applyProtection="1">
      <alignment horizontal="right"/>
    </xf>
    <xf numFmtId="0" fontId="17" fillId="0" borderId="0" xfId="5" applyFont="1"/>
    <xf numFmtId="0" fontId="1" fillId="0" borderId="0" xfId="5" applyFont="1" applyFill="1" applyBorder="1"/>
    <xf numFmtId="0" fontId="1" fillId="0" borderId="0" xfId="5" applyFont="1" applyFill="1" applyAlignment="1"/>
    <xf numFmtId="0" fontId="1" fillId="3" borderId="5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1" fillId="3" borderId="8" xfId="5" applyFont="1" applyFill="1" applyBorder="1" applyAlignment="1">
      <alignment horizontal="center" vertical="center"/>
    </xf>
    <xf numFmtId="0" fontId="1" fillId="3" borderId="15" xfId="5" applyFont="1" applyFill="1" applyBorder="1" applyAlignment="1">
      <alignment vertical="center"/>
    </xf>
    <xf numFmtId="0" fontId="1" fillId="3" borderId="13" xfId="5" applyFont="1" applyFill="1" applyBorder="1" applyAlignment="1">
      <alignment horizontal="center" vertical="center"/>
    </xf>
    <xf numFmtId="0" fontId="1" fillId="0" borderId="5" xfId="5" applyFont="1" applyFill="1" applyBorder="1"/>
    <xf numFmtId="177" fontId="1" fillId="2" borderId="6" xfId="5" applyNumberFormat="1" applyFont="1" applyFill="1" applyBorder="1" applyAlignment="1" applyProtection="1">
      <alignment horizontal="right"/>
    </xf>
    <xf numFmtId="177" fontId="1" fillId="2" borderId="7" xfId="5" applyNumberFormat="1" applyFont="1" applyFill="1" applyBorder="1" applyAlignment="1" applyProtection="1">
      <alignment horizontal="right"/>
    </xf>
    <xf numFmtId="0" fontId="1" fillId="0" borderId="8" xfId="5" applyFont="1" applyFill="1" applyBorder="1"/>
    <xf numFmtId="177" fontId="1" fillId="2" borderId="9" xfId="5" applyNumberFormat="1" applyFont="1" applyFill="1" applyBorder="1" applyAlignment="1" applyProtection="1">
      <alignment horizontal="right"/>
    </xf>
    <xf numFmtId="177" fontId="1" fillId="2" borderId="10" xfId="5" applyNumberFormat="1" applyFont="1" applyFill="1" applyBorder="1" applyAlignment="1" applyProtection="1">
      <alignment horizontal="right"/>
    </xf>
    <xf numFmtId="2" fontId="1" fillId="0" borderId="0" xfId="5" applyNumberFormat="1" applyFont="1" applyFill="1" applyAlignment="1"/>
    <xf numFmtId="4" fontId="1" fillId="0" borderId="8" xfId="5" applyNumberFormat="1" applyFont="1" applyFill="1" applyBorder="1"/>
    <xf numFmtId="0" fontId="18" fillId="0" borderId="8" xfId="5" applyFont="1" applyFill="1" applyBorder="1"/>
    <xf numFmtId="0" fontId="1" fillId="2" borderId="11" xfId="5" applyFont="1" applyFill="1" applyBorder="1"/>
    <xf numFmtId="177" fontId="1" fillId="2" borderId="11" xfId="5" applyNumberFormat="1" applyFont="1" applyFill="1" applyBorder="1"/>
    <xf numFmtId="0" fontId="1" fillId="0" borderId="11" xfId="5" applyFont="1" applyFill="1" applyBorder="1" applyAlignment="1"/>
    <xf numFmtId="0" fontId="1" fillId="0" borderId="0" xfId="5" applyFont="1" applyFill="1" applyBorder="1" applyAlignment="1"/>
    <xf numFmtId="0" fontId="1" fillId="0" borderId="4" xfId="5" applyFont="1" applyFill="1" applyBorder="1" applyAlignment="1"/>
    <xf numFmtId="0" fontId="1" fillId="3" borderId="8" xfId="5" applyFont="1" applyFill="1" applyBorder="1" applyAlignment="1">
      <alignment vertical="center"/>
    </xf>
    <xf numFmtId="0" fontId="10" fillId="0" borderId="11" xfId="5" applyFont="1" applyFill="1" applyBorder="1"/>
    <xf numFmtId="0" fontId="1" fillId="0" borderId="11" xfId="5" applyFont="1" applyFill="1" applyBorder="1"/>
    <xf numFmtId="169" fontId="1" fillId="0" borderId="11" xfId="5" applyNumberFormat="1" applyFont="1" applyFill="1" applyBorder="1"/>
    <xf numFmtId="167" fontId="9" fillId="0" borderId="11" xfId="5" applyNumberFormat="1" applyFont="1" applyFill="1" applyBorder="1" applyAlignment="1">
      <alignment horizontal="center"/>
    </xf>
    <xf numFmtId="0" fontId="19" fillId="0" borderId="0" xfId="5" applyFont="1" applyFill="1" applyAlignment="1">
      <alignment horizontal="left"/>
    </xf>
    <xf numFmtId="0" fontId="1" fillId="0" borderId="0" xfId="5" applyFont="1" applyFill="1" applyAlignment="1">
      <alignment horizontal="left"/>
    </xf>
    <xf numFmtId="0" fontId="1" fillId="3" borderId="7" xfId="0" applyFont="1" applyFill="1" applyBorder="1" applyAlignment="1">
      <alignment horizontal="center" wrapText="1" shrinkToFit="1"/>
    </xf>
    <xf numFmtId="0" fontId="1" fillId="3" borderId="10" xfId="0" applyFont="1" applyFill="1" applyBorder="1" applyAlignment="1">
      <alignment horizontal="center" wrapText="1" shrinkToFit="1"/>
    </xf>
    <xf numFmtId="1" fontId="1" fillId="3" borderId="12" xfId="0" applyNumberFormat="1" applyFont="1" applyFill="1" applyBorder="1" applyAlignment="1">
      <alignment horizontal="center"/>
    </xf>
    <xf numFmtId="0" fontId="1" fillId="0" borderId="5" xfId="0" applyFont="1" applyFill="1" applyBorder="1"/>
    <xf numFmtId="177" fontId="1" fillId="2" borderId="6" xfId="0" applyNumberFormat="1" applyFont="1" applyFill="1" applyBorder="1" applyAlignment="1" applyProtection="1">
      <alignment horizontal="right"/>
    </xf>
    <xf numFmtId="0" fontId="1" fillId="0" borderId="8" xfId="0" applyFont="1" applyFill="1" applyBorder="1"/>
    <xf numFmtId="178" fontId="1" fillId="0" borderId="9" xfId="3" applyNumberFormat="1" applyFont="1" applyBorder="1" applyAlignment="1">
      <alignment horizontal="right" vertical="center"/>
    </xf>
    <xf numFmtId="177" fontId="1" fillId="2" borderId="9" xfId="0" applyNumberFormat="1" applyFont="1" applyFill="1" applyBorder="1" applyAlignment="1" applyProtection="1">
      <alignment horizontal="right"/>
    </xf>
    <xf numFmtId="0" fontId="1" fillId="0" borderId="8" xfId="0" quotePrefix="1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3" fontId="1" fillId="0" borderId="9" xfId="0" applyNumberFormat="1" applyFont="1" applyFill="1" applyBorder="1" applyAlignment="1">
      <alignment horizontal="center"/>
    </xf>
    <xf numFmtId="175" fontId="1" fillId="2" borderId="9" xfId="0" applyNumberFormat="1" applyFont="1" applyFill="1" applyBorder="1" applyAlignment="1" applyProtection="1">
      <alignment horizontal="right"/>
    </xf>
    <xf numFmtId="177" fontId="1" fillId="2" borderId="10" xfId="0" applyNumberFormat="1" applyFont="1" applyFill="1" applyBorder="1" applyAlignment="1" applyProtection="1">
      <alignment horizontal="right"/>
    </xf>
    <xf numFmtId="49" fontId="2" fillId="0" borderId="15" xfId="0" applyNumberFormat="1" applyFont="1" applyFill="1" applyBorder="1" applyAlignment="1">
      <alignment horizontal="left"/>
    </xf>
    <xf numFmtId="175" fontId="2" fillId="2" borderId="16" xfId="0" applyNumberFormat="1" applyFont="1" applyFill="1" applyBorder="1" applyAlignment="1" applyProtection="1">
      <alignment horizontal="right"/>
    </xf>
    <xf numFmtId="177" fontId="2" fillId="2" borderId="16" xfId="0" applyNumberFormat="1" applyFont="1" applyFill="1" applyBorder="1" applyAlignment="1" applyProtection="1">
      <alignment horizontal="right"/>
    </xf>
    <xf numFmtId="0" fontId="1" fillId="0" borderId="5" xfId="0" applyFont="1" applyFill="1" applyBorder="1" applyAlignment="1">
      <alignment horizontal="left"/>
    </xf>
    <xf numFmtId="175" fontId="1" fillId="2" borderId="7" xfId="0" applyNumberFormat="1" applyFont="1" applyFill="1" applyBorder="1" applyAlignment="1" applyProtection="1">
      <alignment horizontal="right"/>
    </xf>
    <xf numFmtId="0" fontId="1" fillId="0" borderId="11" xfId="0" quotePrefix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79" fontId="1" fillId="0" borderId="0" xfId="3" applyNumberFormat="1" applyFont="1" applyBorder="1" applyAlignment="1">
      <alignment vertical="center"/>
    </xf>
    <xf numFmtId="0" fontId="1" fillId="0" borderId="0" xfId="0" applyFont="1" applyFill="1" applyBorder="1"/>
    <xf numFmtId="177" fontId="1" fillId="2" borderId="0" xfId="0" applyNumberFormat="1" applyFont="1" applyFill="1" applyBorder="1" applyAlignment="1" applyProtection="1">
      <alignment horizontal="right"/>
    </xf>
    <xf numFmtId="177" fontId="2" fillId="2" borderId="12" xfId="0" applyNumberFormat="1" applyFont="1" applyFill="1" applyBorder="1" applyAlignment="1" applyProtection="1">
      <alignment horizontal="right"/>
    </xf>
    <xf numFmtId="0" fontId="1" fillId="0" borderId="11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wrapText="1"/>
    </xf>
    <xf numFmtId="0" fontId="1" fillId="3" borderId="13" xfId="0" applyFont="1" applyFill="1" applyBorder="1" applyAlignment="1">
      <alignment horizontal="center"/>
    </xf>
    <xf numFmtId="167" fontId="1" fillId="3" borderId="13" xfId="0" applyNumberFormat="1" applyFont="1" applyFill="1" applyBorder="1" applyAlignment="1">
      <alignment horizontal="center"/>
    </xf>
    <xf numFmtId="0" fontId="1" fillId="0" borderId="5" xfId="0" applyFont="1" applyFill="1" applyBorder="1" applyAlignment="1"/>
    <xf numFmtId="177" fontId="1" fillId="2" borderId="11" xfId="0" applyNumberFormat="1" applyFont="1" applyFill="1" applyBorder="1" applyAlignment="1" applyProtection="1">
      <alignment horizontal="right"/>
    </xf>
    <xf numFmtId="0" fontId="1" fillId="0" borderId="8" xfId="0" applyFont="1" applyFill="1" applyBorder="1" applyAlignment="1"/>
    <xf numFmtId="167" fontId="1" fillId="0" borderId="1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/>
    <xf numFmtId="165" fontId="1" fillId="0" borderId="0" xfId="0" applyNumberFormat="1" applyFont="1" applyFill="1" applyAlignment="1">
      <alignment horizontal="center"/>
    </xf>
    <xf numFmtId="3" fontId="1" fillId="0" borderId="0" xfId="0" applyNumberFormat="1" applyFont="1" applyFill="1"/>
    <xf numFmtId="177" fontId="1" fillId="0" borderId="6" xfId="0" applyNumberFormat="1" applyFont="1" applyFill="1" applyBorder="1" applyAlignment="1" applyProtection="1">
      <alignment horizontal="right"/>
    </xf>
    <xf numFmtId="175" fontId="1" fillId="2" borderId="6" xfId="0" applyNumberFormat="1" applyFont="1" applyFill="1" applyBorder="1" applyAlignment="1" applyProtection="1">
      <alignment horizontal="right"/>
    </xf>
    <xf numFmtId="177" fontId="1" fillId="2" borderId="7" xfId="0" applyNumberFormat="1" applyFont="1" applyFill="1" applyBorder="1" applyAlignment="1" applyProtection="1">
      <alignment horizontal="right"/>
    </xf>
    <xf numFmtId="177" fontId="1" fillId="0" borderId="9" xfId="0" applyNumberFormat="1" applyFont="1" applyFill="1" applyBorder="1" applyAlignment="1" applyProtection="1">
      <alignment horizontal="right"/>
    </xf>
    <xf numFmtId="167" fontId="1" fillId="0" borderId="11" xfId="0" applyNumberFormat="1" applyFont="1" applyFill="1" applyBorder="1" applyAlignment="1"/>
    <xf numFmtId="167" fontId="1" fillId="0" borderId="0" xfId="0" applyNumberFormat="1" applyFont="1" applyFill="1" applyBorder="1" applyAlignment="1"/>
    <xf numFmtId="0" fontId="1" fillId="0" borderId="0" xfId="0" applyFont="1" applyFill="1" applyAlignment="1"/>
    <xf numFmtId="0" fontId="1" fillId="3" borderId="11" xfId="0" applyFont="1" applyFill="1" applyBorder="1" applyAlignment="1">
      <alignment horizontal="center"/>
    </xf>
    <xf numFmtId="0" fontId="20" fillId="5" borderId="0" xfId="0" applyFont="1" applyFill="1"/>
    <xf numFmtId="0" fontId="1" fillId="3" borderId="8" xfId="0" applyFont="1" applyFill="1" applyBorder="1" applyAlignment="1">
      <alignment horizontal="center"/>
    </xf>
    <xf numFmtId="0" fontId="1" fillId="3" borderId="15" xfId="0" applyFont="1" applyFill="1" applyBorder="1"/>
    <xf numFmtId="165" fontId="1" fillId="3" borderId="13" xfId="0" applyNumberFormat="1" applyFont="1" applyFill="1" applyBorder="1" applyAlignment="1">
      <alignment horizontal="center"/>
    </xf>
    <xf numFmtId="175" fontId="1" fillId="2" borderId="10" xfId="0" applyNumberFormat="1" applyFont="1" applyFill="1" applyBorder="1" applyAlignment="1" applyProtection="1">
      <alignment horizontal="right"/>
    </xf>
    <xf numFmtId="0" fontId="1" fillId="0" borderId="8" xfId="0" applyFont="1" applyBorder="1" applyAlignment="1">
      <alignment vertical="center"/>
    </xf>
    <xf numFmtId="175" fontId="1" fillId="0" borderId="0" xfId="0" applyNumberFormat="1" applyFont="1" applyFill="1" applyBorder="1" applyAlignment="1" applyProtection="1">
      <alignment horizontal="right"/>
    </xf>
    <xf numFmtId="0" fontId="1" fillId="0" borderId="8" xfId="0" applyFont="1" applyFill="1" applyBorder="1" applyAlignment="1">
      <alignment horizontal="left" indent="1"/>
    </xf>
    <xf numFmtId="0" fontId="1" fillId="0" borderId="11" xfId="0" applyFont="1" applyFill="1" applyBorder="1"/>
    <xf numFmtId="0" fontId="1" fillId="0" borderId="0" xfId="0" applyFont="1" applyFill="1" applyBorder="1" applyAlignment="1">
      <alignment horizontal="center"/>
    </xf>
    <xf numFmtId="175" fontId="1" fillId="2" borderId="0" xfId="0" applyNumberFormat="1" applyFont="1" applyFill="1" applyBorder="1" applyAlignment="1" applyProtection="1">
      <alignment horizontal="right"/>
    </xf>
    <xf numFmtId="3" fontId="18" fillId="0" borderId="0" xfId="3" applyNumberFormat="1" applyFont="1" applyBorder="1" applyAlignment="1">
      <alignment horizontal="center" vertical="center"/>
    </xf>
    <xf numFmtId="165" fontId="18" fillId="0" borderId="0" xfId="3" applyNumberFormat="1" applyFont="1" applyBorder="1" applyAlignment="1">
      <alignment vertical="center"/>
    </xf>
    <xf numFmtId="0" fontId="1" fillId="3" borderId="15" xfId="0" applyFont="1" applyFill="1" applyBorder="1" applyAlignment="1">
      <alignment horizontal="center"/>
    </xf>
    <xf numFmtId="2" fontId="1" fillId="0" borderId="11" xfId="0" applyNumberFormat="1" applyFont="1" applyFill="1" applyBorder="1"/>
    <xf numFmtId="2" fontId="1" fillId="0" borderId="0" xfId="0" applyNumberFormat="1" applyFont="1" applyFill="1"/>
    <xf numFmtId="165" fontId="1" fillId="3" borderId="16" xfId="0" applyNumberFormat="1" applyFont="1" applyFill="1" applyBorder="1" applyAlignment="1">
      <alignment horizontal="center"/>
    </xf>
    <xf numFmtId="167" fontId="1" fillId="3" borderId="13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/>
    </xf>
    <xf numFmtId="167" fontId="1" fillId="3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178" fontId="1" fillId="0" borderId="6" xfId="3" applyNumberFormat="1" applyFont="1" applyBorder="1" applyAlignment="1">
      <alignment horizontal="right"/>
    </xf>
    <xf numFmtId="179" fontId="1" fillId="0" borderId="11" xfId="3" applyNumberFormat="1" applyFont="1" applyBorder="1" applyAlignment="1"/>
    <xf numFmtId="49" fontId="2" fillId="6" borderId="15" xfId="0" applyNumberFormat="1" applyFont="1" applyFill="1" applyBorder="1" applyAlignment="1">
      <alignment horizontal="left"/>
    </xf>
    <xf numFmtId="175" fontId="2" fillId="6" borderId="16" xfId="0" applyNumberFormat="1" applyFont="1" applyFill="1" applyBorder="1" applyAlignment="1" applyProtection="1">
      <alignment horizontal="right"/>
    </xf>
    <xf numFmtId="177" fontId="2" fillId="6" borderId="16" xfId="0" applyNumberFormat="1" applyFont="1" applyFill="1" applyBorder="1" applyAlignment="1" applyProtection="1">
      <alignment horizontal="right"/>
    </xf>
    <xf numFmtId="177" fontId="2" fillId="6" borderId="12" xfId="0" applyNumberFormat="1" applyFont="1" applyFill="1" applyBorder="1" applyAlignment="1" applyProtection="1">
      <alignment horizontal="right"/>
    </xf>
    <xf numFmtId="175" fontId="2" fillId="6" borderId="12" xfId="0" applyNumberFormat="1" applyFont="1" applyFill="1" applyBorder="1" applyAlignment="1" applyProtection="1">
      <alignment horizontal="right"/>
    </xf>
    <xf numFmtId="3" fontId="1" fillId="3" borderId="13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6" fillId="2" borderId="0" xfId="0" applyFont="1" applyFill="1" applyBorder="1" applyAlignment="1">
      <alignment horizontal="center"/>
    </xf>
    <xf numFmtId="165" fontId="1" fillId="3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8" xfId="0" applyFont="1" applyBorder="1"/>
    <xf numFmtId="170" fontId="1" fillId="0" borderId="2" xfId="0" applyNumberFormat="1" applyFont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Fill="1" applyBorder="1"/>
    <xf numFmtId="0" fontId="1" fillId="0" borderId="4" xfId="0" applyFont="1" applyFill="1" applyBorder="1" applyAlignment="1">
      <alignment horizontal="left"/>
    </xf>
    <xf numFmtId="165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70" fontId="1" fillId="0" borderId="0" xfId="0" applyNumberFormat="1" applyFont="1" applyBorder="1" applyAlignment="1">
      <alignment vertical="center"/>
    </xf>
    <xf numFmtId="0" fontId="1" fillId="2" borderId="0" xfId="0" applyFont="1" applyFill="1" applyBorder="1"/>
    <xf numFmtId="170" fontId="1" fillId="3" borderId="0" xfId="0" applyNumberFormat="1" applyFont="1" applyFill="1" applyBorder="1" applyAlignment="1">
      <alignment vertical="center"/>
    </xf>
    <xf numFmtId="2" fontId="1" fillId="2" borderId="0" xfId="0" applyNumberFormat="1" applyFont="1" applyFill="1" applyBorder="1"/>
    <xf numFmtId="2" fontId="1" fillId="0" borderId="0" xfId="0" applyNumberFormat="1" applyFont="1" applyFill="1" applyAlignment="1">
      <alignment horizontal="center"/>
    </xf>
    <xf numFmtId="170" fontId="1" fillId="0" borderId="3" xfId="0" applyNumberFormat="1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 wrapText="1" shrinkToFit="1"/>
    </xf>
    <xf numFmtId="0" fontId="1" fillId="3" borderId="10" xfId="0" applyFont="1" applyFill="1" applyBorder="1" applyAlignment="1">
      <alignment horizontal="center" vertical="center" wrapText="1" shrinkToFit="1"/>
    </xf>
    <xf numFmtId="1" fontId="1" fillId="3" borderId="12" xfId="0" applyNumberFormat="1" applyFont="1" applyFill="1" applyBorder="1" applyAlignment="1">
      <alignment horizontal="center" vertical="center"/>
    </xf>
    <xf numFmtId="177" fontId="1" fillId="5" borderId="7" xfId="0" applyNumberFormat="1" applyFont="1" applyFill="1" applyBorder="1" applyAlignment="1" applyProtection="1">
      <alignment horizontal="right"/>
    </xf>
    <xf numFmtId="177" fontId="1" fillId="5" borderId="1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>
      <alignment horizontal="left" indent="8"/>
    </xf>
    <xf numFmtId="3" fontId="1" fillId="0" borderId="0" xfId="0" applyNumberFormat="1" applyFont="1" applyFill="1" applyAlignment="1">
      <alignment horizontal="left" indent="8"/>
    </xf>
    <xf numFmtId="0" fontId="1" fillId="0" borderId="0" xfId="0" applyFont="1" applyFill="1" applyAlignment="1">
      <alignment horizontal="left" indent="8"/>
    </xf>
    <xf numFmtId="2" fontId="1" fillId="0" borderId="0" xfId="0" applyNumberFormat="1" applyFont="1" applyFill="1" applyAlignment="1">
      <alignment horizontal="left" indent="8"/>
    </xf>
    <xf numFmtId="0" fontId="1" fillId="0" borderId="0" xfId="0" applyFont="1" applyFill="1" applyBorder="1" applyAlignment="1"/>
    <xf numFmtId="2" fontId="1" fillId="0" borderId="4" xfId="0" applyNumberFormat="1" applyFont="1" applyBorder="1" applyAlignment="1">
      <alignment vertical="center"/>
    </xf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Border="1" applyAlignment="1">
      <alignment horizontal="right"/>
    </xf>
    <xf numFmtId="2" fontId="1" fillId="0" borderId="4" xfId="0" applyNumberFormat="1" applyFont="1" applyFill="1" applyBorder="1"/>
    <xf numFmtId="172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3" borderId="15" xfId="0" applyFont="1" applyFill="1" applyBorder="1" applyAlignment="1">
      <alignment vertical="center"/>
    </xf>
    <xf numFmtId="165" fontId="1" fillId="3" borderId="13" xfId="0" applyNumberFormat="1" applyFont="1" applyFill="1" applyBorder="1" applyAlignment="1">
      <alignment horizontal="center" vertical="center"/>
    </xf>
    <xf numFmtId="166" fontId="1" fillId="3" borderId="13" xfId="0" applyNumberFormat="1" applyFont="1" applyFill="1" applyBorder="1" applyAlignment="1">
      <alignment horizontal="center" vertical="center"/>
    </xf>
    <xf numFmtId="165" fontId="1" fillId="3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/>
    <xf numFmtId="0" fontId="1" fillId="2" borderId="5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49" fontId="2" fillId="7" borderId="15" xfId="0" applyNumberFormat="1" applyFont="1" applyFill="1" applyBorder="1" applyAlignment="1">
      <alignment horizontal="left"/>
    </xf>
    <xf numFmtId="175" fontId="2" fillId="7" borderId="16" xfId="0" applyNumberFormat="1" applyFont="1" applyFill="1" applyBorder="1" applyAlignment="1" applyProtection="1">
      <alignment horizontal="right"/>
    </xf>
    <xf numFmtId="175" fontId="2" fillId="7" borderId="12" xfId="0" applyNumberFormat="1" applyFont="1" applyFill="1" applyBorder="1" applyAlignment="1" applyProtection="1">
      <alignment horizontal="right"/>
    </xf>
    <xf numFmtId="1" fontId="1" fillId="0" borderId="0" xfId="0" applyNumberFormat="1" applyFont="1" applyFill="1" applyAlignment="1">
      <alignment horizontal="center"/>
    </xf>
    <xf numFmtId="177" fontId="2" fillId="7" borderId="16" xfId="0" applyNumberFormat="1" applyFont="1" applyFill="1" applyBorder="1" applyAlignment="1" applyProtection="1">
      <alignment horizontal="right"/>
    </xf>
    <xf numFmtId="177" fontId="2" fillId="7" borderId="12" xfId="0" applyNumberFormat="1" applyFont="1" applyFill="1" applyBorder="1" applyAlignment="1" applyProtection="1">
      <alignment horizontal="right"/>
    </xf>
    <xf numFmtId="2" fontId="1" fillId="3" borderId="13" xfId="0" quotePrefix="1" applyNumberFormat="1" applyFont="1" applyFill="1" applyBorder="1" applyAlignment="1">
      <alignment horizontal="center" vertical="center"/>
    </xf>
    <xf numFmtId="2" fontId="1" fillId="3" borderId="14" xfId="0" quotePrefix="1" applyNumberFormat="1" applyFont="1" applyFill="1" applyBorder="1" applyAlignment="1">
      <alignment horizontal="center" vertical="center"/>
    </xf>
    <xf numFmtId="171" fontId="1" fillId="0" borderId="0" xfId="2" applyNumberFormat="1" applyFont="1" applyAlignment="1">
      <alignment horizontal="left" wrapText="1"/>
    </xf>
    <xf numFmtId="176" fontId="1" fillId="2" borderId="6" xfId="0" applyNumberFormat="1" applyFont="1" applyFill="1" applyBorder="1" applyAlignment="1" applyProtection="1">
      <alignment horizontal="right"/>
    </xf>
    <xf numFmtId="176" fontId="1" fillId="2" borderId="7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/>
    <xf numFmtId="171" fontId="1" fillId="0" borderId="0" xfId="2" applyNumberFormat="1" applyFont="1" applyAlignment="1">
      <alignment horizontal="left" vertical="justify" wrapText="1"/>
    </xf>
    <xf numFmtId="176" fontId="1" fillId="2" borderId="9" xfId="0" applyNumberFormat="1" applyFont="1" applyFill="1" applyBorder="1" applyAlignment="1" applyProtection="1">
      <alignment horizontal="right"/>
    </xf>
    <xf numFmtId="176" fontId="1" fillId="2" borderId="10" xfId="0" applyNumberFormat="1" applyFont="1" applyFill="1" applyBorder="1" applyAlignment="1" applyProtection="1">
      <alignment horizontal="right"/>
    </xf>
    <xf numFmtId="171" fontId="1" fillId="0" borderId="0" xfId="2" applyNumberFormat="1" applyFont="1" applyFill="1" applyAlignment="1">
      <alignment horizontal="left" vertical="justify" wrapText="1"/>
    </xf>
    <xf numFmtId="0" fontId="1" fillId="0" borderId="8" xfId="0" applyFont="1" applyFill="1" applyBorder="1" applyAlignment="1">
      <alignment horizontal="left" vertical="justify" wrapText="1"/>
    </xf>
    <xf numFmtId="0" fontId="1" fillId="0" borderId="8" xfId="0" quotePrefix="1" applyFont="1" applyFill="1" applyBorder="1" applyAlignment="1">
      <alignment horizontal="left" vertical="center"/>
    </xf>
    <xf numFmtId="0" fontId="1" fillId="0" borderId="11" xfId="0" quotePrefix="1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 horizontal="center" vertical="center"/>
    </xf>
    <xf numFmtId="0" fontId="1" fillId="2" borderId="0" xfId="0" applyFont="1" applyFill="1"/>
    <xf numFmtId="2" fontId="1" fillId="2" borderId="0" xfId="0" applyNumberFormat="1" applyFont="1" applyFill="1"/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/>
    </xf>
    <xf numFmtId="176" fontId="1" fillId="2" borderId="12" xfId="0" applyNumberFormat="1" applyFont="1" applyFill="1" applyBorder="1" applyAlignment="1" applyProtection="1">
      <alignment horizontal="right"/>
    </xf>
    <xf numFmtId="0" fontId="1" fillId="2" borderId="11" xfId="0" quotePrefix="1" applyFont="1" applyFill="1" applyBorder="1" applyAlignment="1">
      <alignment horizontal="left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center"/>
    </xf>
    <xf numFmtId="167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 vertical="center"/>
    </xf>
    <xf numFmtId="1" fontId="1" fillId="3" borderId="24" xfId="0" applyNumberFormat="1" applyFont="1" applyFill="1" applyBorder="1" applyAlignment="1">
      <alignment horizontal="center" vertical="center"/>
    </xf>
    <xf numFmtId="0" fontId="1" fillId="0" borderId="5" xfId="0" applyFont="1" applyBorder="1"/>
    <xf numFmtId="4" fontId="1" fillId="2" borderId="7" xfId="0" applyNumberFormat="1" applyFont="1" applyFill="1" applyBorder="1" applyAlignment="1" applyProtection="1">
      <alignment horizontal="right" indent="2"/>
    </xf>
    <xf numFmtId="4" fontId="1" fillId="2" borderId="10" xfId="0" applyNumberFormat="1" applyFont="1" applyFill="1" applyBorder="1" applyAlignment="1" applyProtection="1">
      <alignment horizontal="right" indent="2"/>
    </xf>
    <xf numFmtId="4" fontId="1" fillId="0" borderId="10" xfId="0" applyNumberFormat="1" applyFont="1" applyFill="1" applyBorder="1" applyAlignment="1">
      <alignment horizontal="right" indent="1"/>
    </xf>
    <xf numFmtId="175" fontId="1" fillId="0" borderId="0" xfId="0" applyNumberFormat="1" applyFont="1" applyFill="1" applyAlignment="1"/>
    <xf numFmtId="1" fontId="1" fillId="3" borderId="5" xfId="0" applyNumberFormat="1" applyFont="1" applyFill="1" applyBorder="1" applyAlignment="1">
      <alignment vertical="center"/>
    </xf>
    <xf numFmtId="1" fontId="1" fillId="3" borderId="0" xfId="0" applyNumberFormat="1" applyFont="1" applyFill="1" applyBorder="1" applyAlignment="1">
      <alignment horizontal="center" vertical="center"/>
    </xf>
    <xf numFmtId="3" fontId="1" fillId="3" borderId="20" xfId="0" applyNumberFormat="1" applyFont="1" applyFill="1" applyBorder="1" applyAlignment="1">
      <alignment horizontal="center" vertical="center"/>
    </xf>
    <xf numFmtId="1" fontId="1" fillId="3" borderId="20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vertical="center"/>
    </xf>
    <xf numFmtId="3" fontId="1" fillId="3" borderId="16" xfId="0" applyNumberFormat="1" applyFont="1" applyFill="1" applyBorder="1" applyAlignment="1">
      <alignment horizontal="center" vertical="top"/>
    </xf>
    <xf numFmtId="1" fontId="1" fillId="3" borderId="16" xfId="0" applyNumberFormat="1" applyFont="1" applyFill="1" applyBorder="1" applyAlignment="1">
      <alignment horizontal="center" vertical="top"/>
    </xf>
    <xf numFmtId="177" fontId="1" fillId="0" borderId="5" xfId="0" applyNumberFormat="1" applyFont="1" applyFill="1" applyBorder="1" applyAlignment="1" applyProtection="1">
      <alignment horizontal="right"/>
    </xf>
    <xf numFmtId="2" fontId="1" fillId="0" borderId="6" xfId="0" applyNumberFormat="1" applyFont="1" applyFill="1" applyBorder="1" applyAlignment="1">
      <alignment horizontal="right" indent="1"/>
    </xf>
    <xf numFmtId="177" fontId="1" fillId="2" borderId="8" xfId="0" applyNumberFormat="1" applyFont="1" applyFill="1" applyBorder="1" applyAlignment="1" applyProtection="1">
      <alignment horizontal="right"/>
    </xf>
    <xf numFmtId="2" fontId="1" fillId="0" borderId="9" xfId="0" applyNumberFormat="1" applyFont="1" applyFill="1" applyBorder="1" applyAlignment="1">
      <alignment horizontal="right" indent="1"/>
    </xf>
    <xf numFmtId="177" fontId="20" fillId="2" borderId="1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Alignment="1"/>
    <xf numFmtId="4" fontId="1" fillId="0" borderId="0" xfId="0" applyNumberFormat="1" applyFont="1" applyFill="1"/>
    <xf numFmtId="175" fontId="1" fillId="2" borderId="0" xfId="0" applyNumberFormat="1" applyFont="1" applyFill="1" applyBorder="1" applyAlignment="1" applyProtection="1">
      <alignment horizontal="left" vertical="top"/>
    </xf>
    <xf numFmtId="49" fontId="1" fillId="3" borderId="21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/>
    </xf>
    <xf numFmtId="49" fontId="1" fillId="3" borderId="25" xfId="0" applyNumberFormat="1" applyFont="1" applyFill="1" applyBorder="1" applyAlignment="1">
      <alignment horizontal="center"/>
    </xf>
    <xf numFmtId="49" fontId="1" fillId="3" borderId="20" xfId="0" applyNumberFormat="1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/>
    </xf>
    <xf numFmtId="2" fontId="1" fillId="3" borderId="20" xfId="0" applyNumberFormat="1" applyFont="1" applyFill="1" applyBorder="1" applyAlignment="1">
      <alignment horizontal="center" vertical="center"/>
    </xf>
    <xf numFmtId="2" fontId="1" fillId="3" borderId="16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3" fillId="3" borderId="20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2" fontId="3" fillId="0" borderId="0" xfId="0" applyNumberFormat="1" applyFont="1" applyFill="1" applyAlignment="1">
      <alignment horizontal="left" indent="1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 vertical="center"/>
    </xf>
    <xf numFmtId="2" fontId="3" fillId="3" borderId="16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left" indent="4"/>
    </xf>
    <xf numFmtId="3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3" fontId="1" fillId="3" borderId="24" xfId="0" applyNumberFormat="1" applyFont="1" applyFill="1" applyBorder="1" applyAlignment="1">
      <alignment horizontal="center" vertical="center" wrapText="1"/>
    </xf>
    <xf numFmtId="3" fontId="1" fillId="3" borderId="26" xfId="0" applyNumberFormat="1" applyFont="1" applyFill="1" applyBorder="1" applyAlignment="1">
      <alignment horizontal="center" vertical="center" wrapText="1"/>
    </xf>
    <xf numFmtId="3" fontId="2" fillId="3" borderId="24" xfId="0" applyNumberFormat="1" applyFont="1" applyFill="1" applyBorder="1" applyAlignment="1">
      <alignment horizontal="center" vertical="center" wrapText="1"/>
    </xf>
    <xf numFmtId="3" fontId="2" fillId="3" borderId="25" xfId="0" applyNumberFormat="1" applyFont="1" applyFill="1" applyBorder="1" applyAlignment="1">
      <alignment horizontal="center" vertical="center" wrapText="1"/>
    </xf>
    <xf numFmtId="3" fontId="3" fillId="3" borderId="24" xfId="0" applyNumberFormat="1" applyFont="1" applyFill="1" applyBorder="1" applyAlignment="1">
      <alignment horizontal="center" vertical="center" wrapText="1"/>
    </xf>
    <xf numFmtId="3" fontId="3" fillId="3" borderId="2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75" fontId="1" fillId="2" borderId="10" xfId="0" applyNumberFormat="1" applyFont="1" applyFill="1" applyBorder="1" applyAlignment="1" applyProtection="1">
      <alignment horizontal="center"/>
    </xf>
    <xf numFmtId="175" fontId="1" fillId="2" borderId="0" xfId="0" applyNumberFormat="1" applyFont="1" applyFill="1" applyBorder="1" applyAlignment="1" applyProtection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165" fontId="1" fillId="3" borderId="6" xfId="0" applyNumberFormat="1" applyFont="1" applyFill="1" applyBorder="1" applyAlignment="1">
      <alignment horizontal="center" wrapText="1"/>
    </xf>
    <xf numFmtId="165" fontId="1" fillId="3" borderId="30" xfId="0" applyNumberFormat="1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165" fontId="1" fillId="3" borderId="7" xfId="0" applyNumberFormat="1" applyFont="1" applyFill="1" applyBorder="1" applyAlignment="1">
      <alignment horizontal="center" vertical="center" wrapText="1"/>
    </xf>
    <xf numFmtId="165" fontId="1" fillId="3" borderId="27" xfId="0" applyNumberFormat="1" applyFont="1" applyFill="1" applyBorder="1" applyAlignment="1">
      <alignment horizontal="center" vertical="center" wrapText="1"/>
    </xf>
    <xf numFmtId="175" fontId="1" fillId="0" borderId="7" xfId="0" applyNumberFormat="1" applyFont="1" applyFill="1" applyBorder="1" applyAlignment="1" applyProtection="1">
      <alignment horizontal="center"/>
    </xf>
    <xf numFmtId="175" fontId="1" fillId="0" borderId="11" xfId="0" applyNumberFormat="1" applyFont="1" applyFill="1" applyBorder="1" applyAlignment="1" applyProtection="1">
      <alignment horizontal="center"/>
    </xf>
    <xf numFmtId="165" fontId="1" fillId="3" borderId="14" xfId="0" applyNumberFormat="1" applyFont="1" applyFill="1" applyBorder="1" applyAlignment="1">
      <alignment horizontal="center"/>
    </xf>
    <xf numFmtId="165" fontId="1" fillId="3" borderId="31" xfId="0" applyNumberFormat="1" applyFont="1" applyFill="1" applyBorder="1" applyAlignment="1">
      <alignment horizontal="center"/>
    </xf>
    <xf numFmtId="165" fontId="1" fillId="3" borderId="24" xfId="0" applyNumberFormat="1" applyFont="1" applyFill="1" applyBorder="1" applyAlignment="1">
      <alignment horizontal="center" wrapText="1"/>
    </xf>
    <xf numFmtId="0" fontId="0" fillId="3" borderId="25" xfId="0" applyFill="1" applyBorder="1"/>
    <xf numFmtId="165" fontId="1" fillId="3" borderId="20" xfId="0" applyNumberFormat="1" applyFont="1" applyFill="1" applyBorder="1" applyAlignment="1">
      <alignment horizontal="center" vertical="center" wrapText="1"/>
    </xf>
    <xf numFmtId="165" fontId="1" fillId="3" borderId="30" xfId="0" applyNumberFormat="1" applyFont="1" applyFill="1" applyBorder="1" applyAlignment="1">
      <alignment horizontal="center" vertical="center" wrapText="1"/>
    </xf>
    <xf numFmtId="165" fontId="1" fillId="3" borderId="20" xfId="0" applyNumberFormat="1" applyFont="1" applyFill="1" applyBorder="1" applyAlignment="1">
      <alignment horizontal="center" wrapText="1"/>
    </xf>
    <xf numFmtId="0" fontId="0" fillId="3" borderId="30" xfId="0" applyFill="1" applyBorder="1"/>
    <xf numFmtId="0" fontId="1" fillId="3" borderId="2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wrapText="1"/>
    </xf>
    <xf numFmtId="175" fontId="2" fillId="6" borderId="12" xfId="0" applyNumberFormat="1" applyFont="1" applyFill="1" applyBorder="1" applyAlignment="1" applyProtection="1">
      <alignment horizontal="center"/>
    </xf>
    <xf numFmtId="175" fontId="2" fillId="6" borderId="4" xfId="0" applyNumberFormat="1" applyFont="1" applyFill="1" applyBorder="1" applyAlignment="1" applyProtection="1">
      <alignment horizontal="center"/>
    </xf>
    <xf numFmtId="165" fontId="1" fillId="3" borderId="6" xfId="0" applyNumberFormat="1" applyFont="1" applyFill="1" applyBorder="1" applyAlignment="1">
      <alignment horizontal="center" vertical="center" wrapText="1"/>
    </xf>
    <xf numFmtId="175" fontId="2" fillId="7" borderId="12" xfId="0" applyNumberFormat="1" applyFont="1" applyFill="1" applyBorder="1" applyAlignment="1" applyProtection="1">
      <alignment horizontal="center"/>
    </xf>
    <xf numFmtId="175" fontId="2" fillId="7" borderId="4" xfId="0" applyNumberFormat="1" applyFont="1" applyFill="1" applyBorder="1" applyAlignment="1" applyProtection="1">
      <alignment horizontal="center"/>
    </xf>
    <xf numFmtId="175" fontId="1" fillId="0" borderId="10" xfId="0" applyNumberFormat="1" applyFont="1" applyFill="1" applyBorder="1" applyAlignment="1" applyProtection="1">
      <alignment horizontal="center"/>
    </xf>
    <xf numFmtId="175" fontId="1" fillId="0" borderId="0" xfId="0" applyNumberFormat="1" applyFont="1" applyFill="1" applyBorder="1" applyAlignment="1" applyProtection="1">
      <alignment horizontal="center"/>
    </xf>
    <xf numFmtId="0" fontId="0" fillId="3" borderId="30" xfId="0" applyFill="1" applyBorder="1" applyAlignment="1">
      <alignment vertical="center"/>
    </xf>
    <xf numFmtId="177" fontId="2" fillId="7" borderId="12" xfId="0" applyNumberFormat="1" applyFont="1" applyFill="1" applyBorder="1" applyAlignment="1" applyProtection="1">
      <alignment horizontal="center"/>
    </xf>
    <xf numFmtId="177" fontId="2" fillId="7" borderId="4" xfId="0" applyNumberFormat="1" applyFont="1" applyFill="1" applyBorder="1" applyAlignment="1" applyProtection="1">
      <alignment horizontal="center"/>
    </xf>
    <xf numFmtId="165" fontId="1" fillId="3" borderId="9" xfId="0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177" fontId="1" fillId="0" borderId="7" xfId="0" applyNumberFormat="1" applyFont="1" applyFill="1" applyBorder="1" applyAlignment="1" applyProtection="1">
      <alignment horizontal="center"/>
    </xf>
    <xf numFmtId="177" fontId="1" fillId="0" borderId="11" xfId="0" applyNumberFormat="1" applyFont="1" applyFill="1" applyBorder="1" applyAlignment="1" applyProtection="1">
      <alignment horizontal="center"/>
    </xf>
    <xf numFmtId="177" fontId="1" fillId="0" borderId="10" xfId="0" applyNumberFormat="1" applyFont="1" applyFill="1" applyBorder="1" applyAlignment="1" applyProtection="1">
      <alignment horizontal="center"/>
    </xf>
    <xf numFmtId="177" fontId="1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horizontal="center" wrapText="1"/>
    </xf>
    <xf numFmtId="2" fontId="1" fillId="3" borderId="9" xfId="0" applyNumberFormat="1" applyFont="1" applyFill="1" applyBorder="1" applyAlignment="1">
      <alignment horizontal="center" wrapText="1"/>
    </xf>
    <xf numFmtId="2" fontId="1" fillId="3" borderId="16" xfId="0" applyNumberFormat="1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wrapText="1"/>
    </xf>
    <xf numFmtId="2" fontId="1" fillId="3" borderId="10" xfId="0" applyNumberFormat="1" applyFont="1" applyFill="1" applyBorder="1" applyAlignment="1">
      <alignment horizontal="center" wrapText="1"/>
    </xf>
    <xf numFmtId="2" fontId="1" fillId="3" borderId="12" xfId="0" applyNumberFormat="1" applyFont="1" applyFill="1" applyBorder="1" applyAlignment="1">
      <alignment horizontal="center" wrapText="1"/>
    </xf>
    <xf numFmtId="1" fontId="1" fillId="3" borderId="34" xfId="0" applyNumberFormat="1" applyFont="1" applyFill="1" applyBorder="1" applyAlignment="1">
      <alignment horizontal="center" vertical="center"/>
    </xf>
    <xf numFmtId="1" fontId="1" fillId="3" borderId="35" xfId="0" applyNumberFormat="1" applyFont="1" applyFill="1" applyBorder="1" applyAlignment="1">
      <alignment horizontal="center" vertical="center"/>
    </xf>
    <xf numFmtId="1" fontId="1" fillId="3" borderId="36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" fontId="3" fillId="3" borderId="34" xfId="0" applyNumberFormat="1" applyFont="1" applyFill="1" applyBorder="1" applyAlignment="1">
      <alignment horizontal="center" vertical="center"/>
    </xf>
    <xf numFmtId="1" fontId="3" fillId="3" borderId="35" xfId="0" applyNumberFormat="1" applyFont="1" applyFill="1" applyBorder="1" applyAlignment="1">
      <alignment horizontal="center" vertical="center"/>
    </xf>
    <xf numFmtId="1" fontId="3" fillId="3" borderId="36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" fillId="3" borderId="34" xfId="0" applyNumberFormat="1" applyFont="1" applyFill="1" applyBorder="1" applyAlignment="1">
      <alignment horizontal="center" vertical="center"/>
    </xf>
    <xf numFmtId="0" fontId="3" fillId="3" borderId="35" xfId="0" applyNumberFormat="1" applyFont="1" applyFill="1" applyBorder="1" applyAlignment="1">
      <alignment horizontal="center" vertical="center"/>
    </xf>
    <xf numFmtId="0" fontId="3" fillId="3" borderId="3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" fillId="3" borderId="35" xfId="0" applyNumberFormat="1" applyFont="1" applyFill="1" applyBorder="1" applyAlignment="1">
      <alignment horizontal="center" vertical="center"/>
    </xf>
    <xf numFmtId="0" fontId="1" fillId="3" borderId="36" xfId="0" applyNumberFormat="1" applyFont="1" applyFill="1" applyBorder="1" applyAlignment="1">
      <alignment horizontal="center" vertical="center"/>
    </xf>
    <xf numFmtId="0" fontId="1" fillId="3" borderId="24" xfId="0" applyNumberFormat="1" applyFont="1" applyFill="1" applyBorder="1" applyAlignment="1">
      <alignment horizontal="center" vertical="center"/>
    </xf>
    <xf numFmtId="0" fontId="3" fillId="3" borderId="2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49" fontId="1" fillId="3" borderId="24" xfId="0" applyNumberFormat="1" applyFont="1" applyFill="1" applyBorder="1" applyAlignment="1" applyProtection="1">
      <alignment horizontal="center" vertical="center"/>
    </xf>
    <xf numFmtId="49" fontId="3" fillId="3" borderId="25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3" borderId="12" xfId="0" applyFont="1" applyFill="1" applyBorder="1" applyAlignment="1">
      <alignment horizontal="center" vertical="center" wrapText="1"/>
    </xf>
    <xf numFmtId="3" fontId="1" fillId="3" borderId="20" xfId="0" applyNumberFormat="1" applyFont="1" applyFill="1" applyBorder="1" applyAlignment="1">
      <alignment horizontal="center" vertical="center"/>
    </xf>
    <xf numFmtId="3" fontId="1" fillId="3" borderId="16" xfId="0" applyNumberFormat="1" applyFont="1" applyFill="1" applyBorder="1" applyAlignment="1">
      <alignment horizontal="center" vertical="center"/>
    </xf>
    <xf numFmtId="1" fontId="1" fillId="3" borderId="24" xfId="0" quotePrefix="1" applyNumberFormat="1" applyFont="1" applyFill="1" applyBorder="1" applyAlignment="1">
      <alignment horizontal="center" vertical="center"/>
    </xf>
    <xf numFmtId="1" fontId="1" fillId="3" borderId="26" xfId="0" quotePrefix="1" applyNumberFormat="1" applyFont="1" applyFill="1" applyBorder="1" applyAlignment="1">
      <alignment horizontal="center" vertical="center"/>
    </xf>
    <xf numFmtId="0" fontId="1" fillId="3" borderId="21" xfId="5" applyFont="1" applyFill="1" applyBorder="1" applyAlignment="1">
      <alignment horizontal="center" vertical="center"/>
    </xf>
    <xf numFmtId="0" fontId="1" fillId="3" borderId="38" xfId="5" applyFont="1" applyFill="1" applyBorder="1" applyAlignment="1">
      <alignment horizontal="center" vertical="center"/>
    </xf>
    <xf numFmtId="0" fontId="1" fillId="3" borderId="27" xfId="5" applyFont="1" applyFill="1" applyBorder="1" applyAlignment="1">
      <alignment horizontal="center" vertical="center"/>
    </xf>
    <xf numFmtId="0" fontId="1" fillId="3" borderId="29" xfId="5" applyFont="1" applyFill="1" applyBorder="1" applyAlignment="1">
      <alignment horizontal="center" vertical="center"/>
    </xf>
    <xf numFmtId="0" fontId="1" fillId="4" borderId="24" xfId="5" applyFont="1" applyFill="1" applyBorder="1" applyAlignment="1">
      <alignment horizontal="center" vertical="center" wrapText="1"/>
    </xf>
    <xf numFmtId="0" fontId="1" fillId="4" borderId="25" xfId="5" applyFont="1" applyFill="1" applyBorder="1" applyAlignment="1">
      <alignment horizontal="center" vertical="center" wrapText="1"/>
    </xf>
    <xf numFmtId="0" fontId="1" fillId="3" borderId="21" xfId="5" applyFont="1" applyFill="1" applyBorder="1" applyAlignment="1">
      <alignment horizontal="center" vertical="center" wrapText="1"/>
    </xf>
    <xf numFmtId="0" fontId="1" fillId="3" borderId="38" xfId="5" quotePrefix="1" applyFont="1" applyFill="1" applyBorder="1" applyAlignment="1">
      <alignment horizontal="center" vertical="center" wrapText="1"/>
    </xf>
    <xf numFmtId="0" fontId="1" fillId="3" borderId="27" xfId="5" quotePrefix="1" applyFont="1" applyFill="1" applyBorder="1" applyAlignment="1">
      <alignment horizontal="center" vertical="center" wrapText="1"/>
    </xf>
    <xf numFmtId="0" fontId="1" fillId="3" borderId="29" xfId="5" quotePrefix="1" applyFont="1" applyFill="1" applyBorder="1" applyAlignment="1">
      <alignment horizontal="center" vertical="center" wrapText="1"/>
    </xf>
    <xf numFmtId="0" fontId="1" fillId="3" borderId="38" xfId="5" applyFont="1" applyFill="1" applyBorder="1" applyAlignment="1">
      <alignment horizontal="center" vertical="center" wrapText="1"/>
    </xf>
    <xf numFmtId="0" fontId="1" fillId="3" borderId="27" xfId="5" applyFont="1" applyFill="1" applyBorder="1" applyAlignment="1">
      <alignment horizontal="center" vertical="center" wrapText="1"/>
    </xf>
    <xf numFmtId="0" fontId="1" fillId="3" borderId="29" xfId="5" applyFont="1" applyFill="1" applyBorder="1" applyAlignment="1">
      <alignment horizontal="center" vertical="center" wrapText="1"/>
    </xf>
    <xf numFmtId="0" fontId="1" fillId="3" borderId="37" xfId="5" applyFont="1" applyFill="1" applyBorder="1" applyAlignment="1">
      <alignment horizontal="center" vertical="center" wrapText="1"/>
    </xf>
    <xf numFmtId="0" fontId="1" fillId="3" borderId="28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4" xfId="5" applyFont="1" applyFill="1" applyBorder="1" applyAlignment="1">
      <alignment horizontal="center"/>
    </xf>
    <xf numFmtId="0" fontId="1" fillId="4" borderId="24" xfId="5" applyFont="1" applyFill="1" applyBorder="1" applyAlignment="1">
      <alignment horizontal="center" vertical="center"/>
    </xf>
    <xf numFmtId="0" fontId="1" fillId="4" borderId="25" xfId="5" applyFont="1" applyFill="1" applyBorder="1" applyAlignment="1">
      <alignment horizontal="center" vertical="center"/>
    </xf>
    <xf numFmtId="0" fontId="1" fillId="3" borderId="32" xfId="5" applyFont="1" applyFill="1" applyBorder="1" applyAlignment="1">
      <alignment horizontal="center" vertical="center"/>
    </xf>
    <xf numFmtId="0" fontId="1" fillId="3" borderId="39" xfId="5" applyFont="1" applyFill="1" applyBorder="1" applyAlignment="1">
      <alignment horizontal="center" vertical="center"/>
    </xf>
    <xf numFmtId="0" fontId="1" fillId="3" borderId="33" xfId="5" applyFont="1" applyFill="1" applyBorder="1" applyAlignment="1">
      <alignment horizontal="center" vertical="center"/>
    </xf>
  </cellXfs>
  <cellStyles count="6">
    <cellStyle name="Euro" xfId="1"/>
    <cellStyle name="Normal" xfId="0" builtinId="0"/>
    <cellStyle name="Normal 2" xfId="5"/>
    <cellStyle name="Normal_2.1 EnctaInd Empresas 2006 DATOS_INE_nc44707" xfId="2"/>
    <cellStyle name="Normal_EnctaInd Empresas 2001" xfId="3"/>
    <cellStyle name="pepe" xfId="4"/>
  </cellStyles>
  <dxfs count="0"/>
  <tableStyles count="0" defaultTableStyle="TableStyleMedium9" defaultPivotStyle="PivotStyleLight16"/>
  <colors>
    <mruColors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la Alimentación
según subsector de actividad. Año 2016</a:t>
            </a:r>
          </a:p>
        </c:rich>
      </c:tx>
      <c:layout>
        <c:manualLayout>
          <c:xMode val="edge"/>
          <c:yMode val="edge"/>
          <c:x val="0.13198470991456482"/>
          <c:y val="3.097345132743363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3198470991456482"/>
          <c:y val="0.30973451327433632"/>
          <c:w val="0.46050139663621875"/>
          <c:h val="0.418141592920353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1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2"/>
            <c:spPr>
              <a:solidFill>
                <a:srgbClr val="800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1848198864018868E-2"/>
                  <c:y val="-6.8852959772744929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4.7945330007406917E-2"/>
                  <c:y val="-9.7286402852838336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4.2237235103705993E-2"/>
                  <c:y val="-4.9718114222823996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5.0615279243398814E-2"/>
                  <c:y val="2.3614100519165692E-2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1.1117613103897516E-2"/>
                  <c:y val="-5.8707678254577504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1.9031716805222049E-2"/>
                  <c:y val="9.7497549513436546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6.1366977246192111E-2"/>
                  <c:y val="1.0399712925530874E-2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-6.4266525431671523E-2"/>
                  <c:y val="-4.5629650254210827E-2"/>
                </c:manualLayout>
              </c:layout>
              <c:dLblPos val="bestFit"/>
              <c:showPercent val="1"/>
            </c:dLbl>
            <c:dLbl>
              <c:idx val="9"/>
              <c:layout>
                <c:manualLayout>
                  <c:x val="-9.6324881044566706E-3"/>
                  <c:y val="-0.14042607882459351"/>
                </c:manualLayout>
              </c:layout>
              <c:dLblPos val="bestFit"/>
              <c:showPercent val="1"/>
            </c:dLbl>
            <c:dLbl>
              <c:idx val="10"/>
              <c:layout>
                <c:manualLayout>
                  <c:x val="-3.4841339368034681E-3"/>
                  <c:y val="-0.1004973673382714"/>
                </c:manualLayout>
              </c:layout>
              <c:dLblPos val="bestFit"/>
              <c:showPercent val="1"/>
            </c:dLbl>
            <c:dLbl>
              <c:idx val="11"/>
              <c:layout>
                <c:manualLayout>
                  <c:x val="-8.3284233334931233E-4"/>
                  <c:y val="-7.6219729769902336E-2"/>
                </c:manualLayout>
              </c:layout>
              <c:dLblPos val="bestFit"/>
              <c:showPercent val="1"/>
            </c:dLbl>
            <c:dLbl>
              <c:idx val="12"/>
              <c:layout>
                <c:manualLayout>
                  <c:x val="4.5200808377275345E-2"/>
                  <c:y val="-8.949406605308885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'[11]16.2.1'!$A$8:$A$15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'[11]16.2.1'!$B$8:$B$15</c:f>
              <c:numCache>
                <c:formatCode>General</c:formatCode>
                <c:ptCount val="8"/>
                <c:pt idx="0">
                  <c:v>3810</c:v>
                </c:pt>
                <c:pt idx="1">
                  <c:v>632</c:v>
                </c:pt>
                <c:pt idx="2">
                  <c:v>1401</c:v>
                </c:pt>
                <c:pt idx="3">
                  <c:v>1577</c:v>
                </c:pt>
                <c:pt idx="4">
                  <c:v>1558</c:v>
                </c:pt>
                <c:pt idx="5">
                  <c:v>454</c:v>
                </c:pt>
                <c:pt idx="6">
                  <c:v>10009</c:v>
                </c:pt>
                <c:pt idx="7">
                  <c:v>793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75209495432821"/>
          <c:y val="1.5486725663716925E-2"/>
          <c:w val="0.30154170951283787"/>
          <c:h val="0.96017699115044253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
de Medio Ambiente según subsector de actividad. Año 2016</a:t>
            </a:r>
          </a:p>
        </c:rich>
      </c:tx>
      <c:layout>
        <c:manualLayout>
          <c:xMode val="edge"/>
          <c:yMode val="edge"/>
          <c:x val="0.31719072816586158"/>
          <c:y val="0.11219210858311279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6.2500031268026335E-2"/>
          <c:y val="0.30434854399849243"/>
          <c:w val="0.56045110005918464"/>
          <c:h val="0.5241558257751778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6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5412527992487253E-2"/>
                  <c:y val="2.7372738628666075E-2"/>
                </c:manualLayout>
              </c:layout>
              <c:showPercent val="1"/>
            </c:dLbl>
            <c:dLbl>
              <c:idx val="2"/>
              <c:layout>
                <c:manualLayout>
                  <c:x val="-9.4549557507564528E-3"/>
                  <c:y val="-2.0255528503372481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7.7349111464277975E-3"/>
                  <c:y val="-8.5456251670198685E-2"/>
                </c:manualLayout>
              </c:layout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8954927515712988"/>
                  <c:y val="0.29951761472867428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17315582433272783"/>
                  <c:y val="0.34782690742684885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6.6598393974126133E-2"/>
                  <c:y val="0.34541144279193725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('[11]16.2.3'!$A$8,'[11]16.2.3'!$A$9,'[11]16.2.3'!$A$10,'[11]16.2.3'!$A$11)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('[11]16.2.3'!$B$8,'[11]16.2.3'!$B$9,'[11]16.2.3'!$B$10,'[11]16.2.3'!$B$11)</c:f>
              <c:numCache>
                <c:formatCode>General</c:formatCode>
                <c:ptCount val="4"/>
                <c:pt idx="0">
                  <c:v>14211</c:v>
                </c:pt>
                <c:pt idx="1">
                  <c:v>264</c:v>
                </c:pt>
                <c:pt idx="2">
                  <c:v>2978</c:v>
                </c:pt>
                <c:pt idx="3">
                  <c:v>3732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995710828577891"/>
          <c:y val="0.30044981946317484"/>
          <c:w val="0.34836083001850582"/>
          <c:h val="0.30434854399849243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
de Medio Ambiente según subsector de actividad. Año 2016</a:t>
            </a:r>
          </a:p>
        </c:rich>
      </c:tx>
      <c:layout>
        <c:manualLayout>
          <c:xMode val="edge"/>
          <c:yMode val="edge"/>
          <c:x val="0.2769233542902188"/>
          <c:y val="4.5673076923076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5.9487239069750814E-2"/>
          <c:y val="0.3221153846153848"/>
          <c:w val="0.5210261628867815"/>
          <c:h val="0.4855769230769246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7502624295349087"/>
                  <c:y val="0.13960456593869117"/>
                </c:manualLayout>
              </c:layout>
              <c:showPercent val="1"/>
            </c:dLbl>
            <c:dLbl>
              <c:idx val="2"/>
              <c:layout>
                <c:manualLayout>
                  <c:x val="-8.3053446729396806E-3"/>
                  <c:y val="4.1644709190140055E-3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1.4232560241304129E-2"/>
                  <c:y val="-0.14624028128559499"/>
                </c:manualLayout>
              </c:layout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8974377979144719"/>
                  <c:y val="0.29807692307692463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1733335069446176"/>
                  <c:y val="0.34615384615384631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6.6666733440237824E-2"/>
                  <c:y val="0.34375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('[11]16.2.3'!$A$8,'[11]16.2.3'!$A$9,'[11]16.2.3'!$A$10,'[11]16.2.3'!$A$11)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('[11]16.2.3'!$D$8,'[11]16.2.3'!$D$9,'[11]16.2.3'!$D$10,'[11]16.2.3'!$D$11)</c:f>
              <c:numCache>
                <c:formatCode>General</c:formatCode>
                <c:ptCount val="4"/>
                <c:pt idx="0">
                  <c:v>17096</c:v>
                </c:pt>
                <c:pt idx="1">
                  <c:v>436</c:v>
                </c:pt>
                <c:pt idx="2">
                  <c:v>3687</c:v>
                </c:pt>
                <c:pt idx="3">
                  <c:v>5349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435958970311466"/>
          <c:y val="0.3221153846153848"/>
          <c:w val="0.38051320163582075"/>
          <c:h val="0.30048076923077283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 de la Industria de la Alimentación
según subsector de actividad</a:t>
            </a:r>
          </a:p>
        </c:rich>
      </c:tx>
      <c:layout>
        <c:manualLayout>
          <c:xMode val="edge"/>
          <c:yMode val="edge"/>
          <c:x val="0.22577540744553909"/>
          <c:y val="3.056768558951979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519453200185093E-2"/>
          <c:y val="0.28384279475982743"/>
          <c:w val="0.90503961611216344"/>
          <c:h val="0.48471615720524197"/>
        </c:manualLayout>
      </c:layout>
      <c:barChart>
        <c:barDir val="col"/>
        <c:grouping val="clustered"/>
        <c:ser>
          <c:idx val="0"/>
          <c:order val="0"/>
          <c:tx>
            <c:strRef>
              <c:f>'[11]16.3.1'!$B$7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'[11]16.3.1'!$A$8:$A$15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'[11]16.3.1'!$B$8:$B$15</c:f>
              <c:numCache>
                <c:formatCode>General</c:formatCode>
                <c:ptCount val="8"/>
                <c:pt idx="0">
                  <c:v>3868</c:v>
                </c:pt>
                <c:pt idx="1">
                  <c:v>625</c:v>
                </c:pt>
                <c:pt idx="2">
                  <c:v>1373</c:v>
                </c:pt>
                <c:pt idx="3">
                  <c:v>1599</c:v>
                </c:pt>
                <c:pt idx="4">
                  <c:v>1559</c:v>
                </c:pt>
                <c:pt idx="5">
                  <c:v>457</c:v>
                </c:pt>
                <c:pt idx="6">
                  <c:v>10272</c:v>
                </c:pt>
                <c:pt idx="7">
                  <c:v>798</c:v>
                </c:pt>
              </c:numCache>
            </c:numRef>
          </c:val>
        </c:ser>
        <c:ser>
          <c:idx val="1"/>
          <c:order val="1"/>
          <c:tx>
            <c:strRef>
              <c:f>'[11]16.3.1'!$C$7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'[11]16.3.1'!$A$8:$A$15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'[11]16.3.1'!$C$8:$C$15</c:f>
              <c:numCache>
                <c:formatCode>General</c:formatCode>
                <c:ptCount val="8"/>
                <c:pt idx="0">
                  <c:v>3810</c:v>
                </c:pt>
                <c:pt idx="1">
                  <c:v>632</c:v>
                </c:pt>
                <c:pt idx="2">
                  <c:v>1401</c:v>
                </c:pt>
                <c:pt idx="3">
                  <c:v>1577</c:v>
                </c:pt>
                <c:pt idx="4">
                  <c:v>1558</c:v>
                </c:pt>
                <c:pt idx="5">
                  <c:v>454</c:v>
                </c:pt>
                <c:pt idx="6">
                  <c:v>10009</c:v>
                </c:pt>
                <c:pt idx="7">
                  <c:v>793</c:v>
                </c:pt>
              </c:numCache>
            </c:numRef>
          </c:val>
        </c:ser>
        <c:axId val="161563008"/>
        <c:axId val="161564544"/>
      </c:barChart>
      <c:catAx>
        <c:axId val="161563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64544"/>
        <c:crosses val="autoZero"/>
        <c:auto val="1"/>
        <c:lblAlgn val="ctr"/>
        <c:lblOffset val="100"/>
        <c:tickLblSkip val="2"/>
        <c:tickMarkSkip val="1"/>
      </c:catAx>
      <c:valAx>
        <c:axId val="1615645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630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961282856107354"/>
          <c:y val="0.1965065502183406"/>
          <c:w val="0.10368226865524756"/>
          <c:h val="5.458515283842796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la Alimentación
según subsector de actividad. Año 2016</a:t>
            </a:r>
          </a:p>
        </c:rich>
      </c:tx>
      <c:layout>
        <c:manualLayout>
          <c:xMode val="edge"/>
          <c:yMode val="edge"/>
          <c:x val="8.7157183612917952E-2"/>
          <c:y val="3.96326578580662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230769230769241"/>
          <c:y val="0.32608730265720998"/>
          <c:w val="0.44134615384615383"/>
          <c:h val="0.3956525938907486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1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2"/>
            <c:spPr>
              <a:solidFill>
                <a:srgbClr val="800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9866975305700058E-2"/>
                  <c:y val="-0.13523773952638596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1.0222481506647623E-2"/>
                  <c:y val="-0.17511217208207774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9.8068011529731068E-3"/>
                  <c:y val="-9.9110917048479324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3.6123491110850718E-2"/>
                  <c:y val="-8.3046094356271291E-2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5.9790293249229735E-2"/>
                  <c:y val="-8.7033513641581017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3.0120862734197038E-2"/>
                  <c:y val="3.3589588022573842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1.5473873727773165E-2"/>
                  <c:y val="8.5090776057525352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3.2501423831779952E-2"/>
                  <c:y val="-7.5842193783426784E-2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-8.3392731434364639E-2"/>
                  <c:y val="5.7202288134344914E-2"/>
                </c:manualLayout>
              </c:layout>
              <c:dLblPos val="bestFit"/>
              <c:showPercent val="1"/>
            </c:dLbl>
            <c:dLbl>
              <c:idx val="9"/>
              <c:layout>
                <c:manualLayout>
                  <c:x val="-5.12987478964241E-2"/>
                  <c:y val="-4.8053344669444775E-2"/>
                </c:manualLayout>
              </c:layout>
              <c:dLblPos val="bestFit"/>
              <c:showPercent val="1"/>
            </c:dLbl>
            <c:dLbl>
              <c:idx val="10"/>
              <c:layout>
                <c:manualLayout>
                  <c:x val="-3.4499426056342104E-2"/>
                  <c:y val="-0.1015769950596097"/>
                </c:manualLayout>
              </c:layout>
              <c:dLblPos val="bestFit"/>
              <c:showPercent val="1"/>
            </c:dLbl>
            <c:dLbl>
              <c:idx val="11"/>
              <c:layout>
                <c:manualLayout>
                  <c:x val="-1.9996024580172869E-2"/>
                  <c:y val="-0.12624159407412491"/>
                </c:manualLayout>
              </c:layout>
              <c:dLblPos val="bestFit"/>
              <c:showPercent val="1"/>
            </c:dLbl>
            <c:dLbl>
              <c:idx val="12"/>
              <c:layout>
                <c:manualLayout>
                  <c:x val="1.1423238286402973E-5"/>
                  <c:y val="-9.6778655841685782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'[11]16.2.1'!$A$8:$A$15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'[11]16.2.1'!$D$8:$D$15</c:f>
              <c:numCache>
                <c:formatCode>General</c:formatCode>
                <c:ptCount val="8"/>
                <c:pt idx="0">
                  <c:v>4626</c:v>
                </c:pt>
                <c:pt idx="1">
                  <c:v>837</c:v>
                </c:pt>
                <c:pt idx="2">
                  <c:v>1715</c:v>
                </c:pt>
                <c:pt idx="3">
                  <c:v>1841</c:v>
                </c:pt>
                <c:pt idx="4">
                  <c:v>1809</c:v>
                </c:pt>
                <c:pt idx="5">
                  <c:v>564</c:v>
                </c:pt>
                <c:pt idx="6">
                  <c:v>11585</c:v>
                </c:pt>
                <c:pt idx="7">
                  <c:v>1033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3846153846156"/>
          <c:y val="6.5217460531441993E-2"/>
          <c:w val="0.28365384615384631"/>
          <c:h val="0.8739139711213178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de la Alimentación
según subsector de actividad</a:t>
            </a:r>
          </a:p>
        </c:rich>
      </c:tx>
      <c:layout>
        <c:manualLayout>
          <c:xMode val="edge"/>
          <c:yMode val="edge"/>
          <c:x val="0.20404244430231092"/>
          <c:y val="3.11804008908685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6997148793324366E-2"/>
          <c:y val="0.28730512249443207"/>
          <c:w val="0.90952882012114455"/>
          <c:h val="0.47661469933185135"/>
        </c:manualLayout>
      </c:layout>
      <c:barChart>
        <c:barDir val="col"/>
        <c:grouping val="clustered"/>
        <c:ser>
          <c:idx val="0"/>
          <c:order val="0"/>
          <c:tx>
            <c:strRef>
              <c:f>'[11]16.3.1'!$E$7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'[11]16.3.1'!$A$8:$A$15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'[11]16.3.1'!$E$8:$E$15</c:f>
              <c:numCache>
                <c:formatCode>General</c:formatCode>
                <c:ptCount val="8"/>
                <c:pt idx="0">
                  <c:v>4654</c:v>
                </c:pt>
                <c:pt idx="1">
                  <c:v>838</c:v>
                </c:pt>
                <c:pt idx="2">
                  <c:v>1633</c:v>
                </c:pt>
                <c:pt idx="3">
                  <c:v>1845</c:v>
                </c:pt>
                <c:pt idx="4">
                  <c:v>1759</c:v>
                </c:pt>
                <c:pt idx="5">
                  <c:v>583</c:v>
                </c:pt>
                <c:pt idx="6">
                  <c:v>11662</c:v>
                </c:pt>
                <c:pt idx="7">
                  <c:v>1053</c:v>
                </c:pt>
              </c:numCache>
            </c:numRef>
          </c:val>
        </c:ser>
        <c:ser>
          <c:idx val="1"/>
          <c:order val="1"/>
          <c:tx>
            <c:strRef>
              <c:f>'[11]16.3.1'!$F$7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'[11]16.3.1'!$A$8:$A$15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'[11]16.3.1'!$F$8:$F$15</c:f>
              <c:numCache>
                <c:formatCode>General</c:formatCode>
                <c:ptCount val="8"/>
                <c:pt idx="0">
                  <c:v>4626</c:v>
                </c:pt>
                <c:pt idx="1">
                  <c:v>837</c:v>
                </c:pt>
                <c:pt idx="2">
                  <c:v>1715</c:v>
                </c:pt>
                <c:pt idx="3">
                  <c:v>1841</c:v>
                </c:pt>
                <c:pt idx="4">
                  <c:v>1809</c:v>
                </c:pt>
                <c:pt idx="5">
                  <c:v>564</c:v>
                </c:pt>
                <c:pt idx="6">
                  <c:v>11585</c:v>
                </c:pt>
                <c:pt idx="7">
                  <c:v>1033</c:v>
                </c:pt>
              </c:numCache>
            </c:numRef>
          </c:val>
        </c:ser>
        <c:axId val="165082240"/>
        <c:axId val="165083776"/>
      </c:barChart>
      <c:catAx>
        <c:axId val="165082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083776"/>
        <c:crosses val="autoZero"/>
        <c:auto val="1"/>
        <c:lblAlgn val="ctr"/>
        <c:lblOffset val="100"/>
        <c:tickLblSkip val="1"/>
        <c:tickMarkSkip val="1"/>
      </c:catAx>
      <c:valAx>
        <c:axId val="1650837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082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139578480086567"/>
          <c:y val="0.19599109131403183"/>
          <c:w val="0.10298368651107152"/>
          <c:h val="5.567928730512249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
de la Industria Forestal según subsector de actividad</a:t>
            </a:r>
          </a:p>
        </c:rich>
      </c:tx>
      <c:layout>
        <c:manualLayout>
          <c:xMode val="edge"/>
          <c:yMode val="edge"/>
          <c:x val="0.31651378748549625"/>
          <c:y val="5.46748145438408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15038836151458"/>
          <c:y val="0.26005769080845098"/>
          <c:w val="0.87844719029898011"/>
          <c:h val="0.62339440243236965"/>
        </c:manualLayout>
      </c:layout>
      <c:barChart>
        <c:barDir val="col"/>
        <c:grouping val="clustered"/>
        <c:ser>
          <c:idx val="0"/>
          <c:order val="0"/>
          <c:tx>
            <c:strRef>
              <c:f>'16.3.2'!$B$7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'16.3.2'!$B$9:$B$11</c:f>
              <c:numCache>
                <c:formatCode>#,##0__;\–#,##0__;0__;@__</c:formatCode>
                <c:ptCount val="3"/>
                <c:pt idx="0">
                  <c:v>10599</c:v>
                </c:pt>
                <c:pt idx="1">
                  <c:v>1770</c:v>
                </c:pt>
                <c:pt idx="2">
                  <c:v>12775</c:v>
                </c:pt>
              </c:numCache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'16.3.2'!$C$9:$C$11</c:f>
              <c:numCache>
                <c:formatCode>#,##0__;\–#,##0__;0__;@__</c:formatCode>
                <c:ptCount val="3"/>
                <c:pt idx="0">
                  <c:v>10191</c:v>
                </c:pt>
                <c:pt idx="1">
                  <c:v>1740</c:v>
                </c:pt>
                <c:pt idx="2">
                  <c:v>12465</c:v>
                </c:pt>
              </c:numCache>
            </c:numRef>
          </c:val>
        </c:ser>
        <c:axId val="165860480"/>
        <c:axId val="165862784"/>
      </c:barChart>
      <c:catAx>
        <c:axId val="165860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862784"/>
        <c:crosses val="autoZero"/>
        <c:auto val="1"/>
        <c:lblAlgn val="ctr"/>
        <c:lblOffset val="100"/>
        <c:tickLblSkip val="1"/>
        <c:tickMarkSkip val="1"/>
      </c:catAx>
      <c:valAx>
        <c:axId val="1658627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8604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016558294050081"/>
          <c:y val="0.16644793734370444"/>
          <c:w val="0.13408537712124199"/>
          <c:h val="5.82751909309234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Forestal según subsector de actividad</a:t>
            </a:r>
          </a:p>
        </c:rich>
      </c:tx>
      <c:layout>
        <c:manualLayout>
          <c:xMode val="edge"/>
          <c:yMode val="edge"/>
          <c:x val="0.12875"/>
          <c:y val="3.05165018809187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"/>
          <c:y val="0.21035865144638971"/>
          <c:w val="0.87875000000000303"/>
          <c:h val="0.6722724663254418"/>
        </c:manualLayout>
      </c:layout>
      <c:barChart>
        <c:barDir val="col"/>
        <c:grouping val="clustered"/>
        <c:ser>
          <c:idx val="0"/>
          <c:order val="0"/>
          <c:tx>
            <c:strRef>
              <c:f>'16.3.2'!$E$7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'16.3.2'!$E$9:$E$11</c:f>
              <c:numCache>
                <c:formatCode>#,##0__;\–#,##0__;0__;@__</c:formatCode>
                <c:ptCount val="3"/>
                <c:pt idx="0">
                  <c:v>11554</c:v>
                </c:pt>
                <c:pt idx="1">
                  <c:v>2076</c:v>
                </c:pt>
                <c:pt idx="2">
                  <c:v>13879</c:v>
                </c:pt>
              </c:numCache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'16.3.2'!$F$9:$F$11</c:f>
              <c:numCache>
                <c:formatCode>#,##0__;\–#,##0__;0__;@__</c:formatCode>
                <c:ptCount val="3"/>
                <c:pt idx="0">
                  <c:v>11127</c:v>
                </c:pt>
                <c:pt idx="1">
                  <c:v>2075</c:v>
                </c:pt>
                <c:pt idx="2">
                  <c:v>13537</c:v>
                </c:pt>
              </c:numCache>
            </c:numRef>
          </c:val>
        </c:ser>
        <c:axId val="166263808"/>
        <c:axId val="166315520"/>
      </c:barChart>
      <c:catAx>
        <c:axId val="166263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315520"/>
        <c:crosses val="autoZero"/>
        <c:auto val="1"/>
        <c:lblAlgn val="ctr"/>
        <c:lblOffset val="100"/>
        <c:tickLblSkip val="1"/>
        <c:tickMarkSkip val="1"/>
      </c:catAx>
      <c:valAx>
        <c:axId val="1663155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2638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988499374872122"/>
          <c:y val="0.10454444921169241"/>
          <c:w val="0.13375000000000001"/>
          <c:h val="5.86855805402282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
de la Industria de Medio Ambiente 
según subsector de actividad</a:t>
            </a:r>
          </a:p>
        </c:rich>
      </c:tx>
      <c:layout>
        <c:manualLayout>
          <c:xMode val="edge"/>
          <c:yMode val="edge"/>
          <c:x val="0.36116586146156188"/>
          <c:y val="4.157052120750768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1422172279607861E-2"/>
          <c:y val="0.29434950162951806"/>
          <c:w val="0.89051967813099497"/>
          <c:h val="0.55322644337131577"/>
        </c:manualLayout>
      </c:layout>
      <c:barChart>
        <c:barDir val="col"/>
        <c:grouping val="clustered"/>
        <c:ser>
          <c:idx val="0"/>
          <c:order val="0"/>
          <c:tx>
            <c:strRef>
              <c:f>'16.3.3'!$B$8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'16.3.3'!$B$9:$B$12</c:f>
              <c:numCache>
                <c:formatCode>#,##0__;\–#,##0__;0__;@__</c:formatCode>
                <c:ptCount val="4"/>
                <c:pt idx="0">
                  <c:v>14571</c:v>
                </c:pt>
                <c:pt idx="1">
                  <c:v>255</c:v>
                </c:pt>
                <c:pt idx="2">
                  <c:v>2924</c:v>
                </c:pt>
                <c:pt idx="3">
                  <c:v>3878</c:v>
                </c:pt>
              </c:numCache>
            </c:numRef>
          </c:val>
        </c:ser>
        <c:ser>
          <c:idx val="1"/>
          <c:order val="1"/>
          <c:tx>
            <c:strRef>
              <c:f>'16.3.3'!$C$8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'16.3.3'!$C$9:$C$12</c:f>
              <c:numCache>
                <c:formatCode>#,##0__;\–#,##0__;0__;@__</c:formatCode>
                <c:ptCount val="4"/>
                <c:pt idx="0">
                  <c:v>14211</c:v>
                </c:pt>
                <c:pt idx="1">
                  <c:v>264</c:v>
                </c:pt>
                <c:pt idx="2">
                  <c:v>2978</c:v>
                </c:pt>
                <c:pt idx="3">
                  <c:v>3732</c:v>
                </c:pt>
              </c:numCache>
            </c:numRef>
          </c:val>
        </c:ser>
        <c:axId val="166490112"/>
        <c:axId val="166492032"/>
      </c:barChart>
      <c:catAx>
        <c:axId val="166490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492032"/>
        <c:crosses val="autoZero"/>
        <c:auto val="1"/>
        <c:lblAlgn val="ctr"/>
        <c:lblOffset val="100"/>
        <c:tickLblSkip val="1"/>
        <c:tickMarkSkip val="1"/>
      </c:catAx>
      <c:valAx>
        <c:axId val="1664920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490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904818552357212"/>
          <c:y val="0.19255822251825769"/>
          <c:w val="0.12076756091256842"/>
          <c:h val="5.77367856623323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Medio Ambiente 
según subsector de actividad</a:t>
            </a:r>
          </a:p>
        </c:rich>
      </c:tx>
      <c:layout>
        <c:manualLayout>
          <c:xMode val="edge"/>
          <c:yMode val="edge"/>
          <c:x val="0.20969560315670804"/>
          <c:y val="2.34742322160913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1319052987598653E-2"/>
          <c:y val="0.25622615285138473"/>
          <c:w val="0.88838782412626482"/>
          <c:h val="0.58884633281162158"/>
        </c:manualLayout>
      </c:layout>
      <c:barChart>
        <c:barDir val="col"/>
        <c:grouping val="clustered"/>
        <c:ser>
          <c:idx val="0"/>
          <c:order val="0"/>
          <c:tx>
            <c:strRef>
              <c:f>'16.3.3'!$E$8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'16.3.3'!$E$9:$E$12</c:f>
              <c:numCache>
                <c:formatCode>#,##0__;\–#,##0__;0__;@__</c:formatCode>
                <c:ptCount val="4"/>
                <c:pt idx="0">
                  <c:v>17447</c:v>
                </c:pt>
                <c:pt idx="1">
                  <c:v>436</c:v>
                </c:pt>
                <c:pt idx="2">
                  <c:v>3602</c:v>
                </c:pt>
                <c:pt idx="3">
                  <c:v>5397</c:v>
                </c:pt>
              </c:numCache>
            </c:numRef>
          </c:val>
        </c:ser>
        <c:ser>
          <c:idx val="1"/>
          <c:order val="1"/>
          <c:tx>
            <c:strRef>
              <c:f>'16.3.3'!$F$8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'16.3.3'!$F$9:$F$12</c:f>
              <c:numCache>
                <c:formatCode>#,##0__;\–#,##0__;0__;@__</c:formatCode>
                <c:ptCount val="4"/>
                <c:pt idx="0">
                  <c:v>17096</c:v>
                </c:pt>
                <c:pt idx="1">
                  <c:v>436</c:v>
                </c:pt>
                <c:pt idx="2">
                  <c:v>3687</c:v>
                </c:pt>
                <c:pt idx="3">
                  <c:v>5349</c:v>
                </c:pt>
              </c:numCache>
            </c:numRef>
          </c:val>
        </c:ser>
        <c:axId val="166591872"/>
        <c:axId val="167012224"/>
      </c:barChart>
      <c:catAx>
        <c:axId val="1665918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012224"/>
        <c:crosses val="autoZero"/>
        <c:auto val="1"/>
        <c:lblAlgn val="ctr"/>
        <c:lblOffset val="100"/>
        <c:tickLblSkip val="1"/>
        <c:tickMarkSkip val="1"/>
      </c:catAx>
      <c:valAx>
        <c:axId val="1670122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591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239270912491376"/>
          <c:y val="0.15348178945014901"/>
          <c:w val="0.12063134160090212"/>
          <c:h val="5.86855805402282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30099060469996908"/>
          <c:y val="3.753924627346127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694"/>
          <c:h val="0.64259792997573417"/>
        </c:manualLayout>
      </c:layout>
      <c:barChart>
        <c:barDir val="col"/>
        <c:grouping val="clustered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'16.8.1'!$A$20</c:f>
              <c:strCache>
                <c:ptCount val="1"/>
                <c:pt idx="0">
                  <c:v>11. FABRICACIÓN DE BEBIDAS</c:v>
                </c:pt>
              </c:strCache>
            </c:strRef>
          </c:cat>
          <c:val>
            <c:numRef>
              <c:f>'16.8.1'!$D$20</c:f>
              <c:numCache>
                <c:formatCode>#,##0.0__;\–#,##0.0__;0.0__;@__</c:formatCode>
                <c:ptCount val="1"/>
                <c:pt idx="0">
                  <c:v>98.125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'16.8.1'!$A$20</c:f>
              <c:strCache>
                <c:ptCount val="1"/>
                <c:pt idx="0">
                  <c:v>11. FABRICACIÓN DE BEBIDAS</c:v>
                </c:pt>
              </c:strCache>
            </c:strRef>
          </c:cat>
          <c:val>
            <c:numRef>
              <c:f>'16.8.1'!$G$20</c:f>
              <c:numCache>
                <c:formatCode>#,##0.0__;\–#,##0.0__;0.0__;@__</c:formatCode>
                <c:ptCount val="1"/>
                <c:pt idx="0">
                  <c:v>97.402583333333325</c:v>
                </c:pt>
              </c:numCache>
            </c:numRef>
          </c:val>
        </c:ser>
        <c:axId val="167150336"/>
        <c:axId val="167152640"/>
      </c:barChart>
      <c:catAx>
        <c:axId val="167150336"/>
        <c:scaling>
          <c:orientation val="minMax"/>
        </c:scaling>
        <c:axPos val="b"/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152640"/>
        <c:crosses val="autoZero"/>
        <c:auto val="1"/>
        <c:lblAlgn val="ctr"/>
        <c:lblOffset val="100"/>
        <c:tickLblSkip val="1"/>
        <c:tickMarkSkip val="1"/>
      </c:catAx>
      <c:valAx>
        <c:axId val="1671526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1503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1394108588784038"/>
          <c:y val="0.14882682117565488"/>
          <c:w val="9.665771851156571E-2"/>
          <c:h val="6.00961538461540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de la Alimentación
(Base 2010= 100)</a:t>
            </a:r>
          </a:p>
        </c:rich>
      </c:tx>
      <c:layout>
        <c:manualLayout>
          <c:xMode val="edge"/>
          <c:yMode val="edge"/>
          <c:x val="0.34763410505145564"/>
          <c:y val="4.906369377095191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825067628494119E-2"/>
          <c:y val="0.26623432899234178"/>
          <c:w val="0.91794409377818298"/>
          <c:h val="0.56926527256086368"/>
        </c:manualLayout>
      </c:layout>
      <c:barChart>
        <c:barDir val="col"/>
        <c:grouping val="clustered"/>
        <c:ser>
          <c:idx val="0"/>
          <c:order val="0"/>
          <c:tx>
            <c:strRef>
              <c:f>'[11]16.8.1'!$B$5:$D$5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'[11]16.8.1'!$A$7:$A$15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'[11]16.8.1'!$D$7:$D$15</c:f>
              <c:numCache>
                <c:formatCode>General</c:formatCode>
                <c:ptCount val="9"/>
                <c:pt idx="0">
                  <c:v>112.8805</c:v>
                </c:pt>
                <c:pt idx="1">
                  <c:v>99.215500000000006</c:v>
                </c:pt>
                <c:pt idx="2">
                  <c:v>106.25200000000001</c:v>
                </c:pt>
                <c:pt idx="3">
                  <c:v>66.168999999999997</c:v>
                </c:pt>
                <c:pt idx="4">
                  <c:v>91.312999999999988</c:v>
                </c:pt>
                <c:pt idx="5">
                  <c:v>96.308999999999997</c:v>
                </c:pt>
                <c:pt idx="6">
                  <c:v>104.6045</c:v>
                </c:pt>
                <c:pt idx="7">
                  <c:v>97.960999999999999</c:v>
                </c:pt>
                <c:pt idx="8">
                  <c:v>100.438</c:v>
                </c:pt>
              </c:numCache>
            </c:numRef>
          </c:val>
        </c:ser>
        <c:ser>
          <c:idx val="1"/>
          <c:order val="1"/>
          <c:tx>
            <c:strRef>
              <c:f>'[11]16.8.1'!$E$5:$G$5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'[11]16.8.1'!$A$7:$A$15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'[11]16.8.1'!$G$7:$G$15</c:f>
              <c:numCache>
                <c:formatCode>General</c:formatCode>
                <c:ptCount val="9"/>
                <c:pt idx="0">
                  <c:v>118.01916666666668</c:v>
                </c:pt>
                <c:pt idx="1">
                  <c:v>98.353499999999997</c:v>
                </c:pt>
                <c:pt idx="2">
                  <c:v>104.25591666666666</c:v>
                </c:pt>
                <c:pt idx="3">
                  <c:v>66.483833333333337</c:v>
                </c:pt>
                <c:pt idx="4">
                  <c:v>88.907583333333321</c:v>
                </c:pt>
                <c:pt idx="5">
                  <c:v>97.550166666666684</c:v>
                </c:pt>
                <c:pt idx="6">
                  <c:v>106.82241666666667</c:v>
                </c:pt>
                <c:pt idx="7">
                  <c:v>101.50649999999999</c:v>
                </c:pt>
                <c:pt idx="8">
                  <c:v>102.37941666666667</c:v>
                </c:pt>
              </c:numCache>
            </c:numRef>
          </c:val>
        </c:ser>
        <c:axId val="167305984"/>
        <c:axId val="167307904"/>
      </c:barChart>
      <c:catAx>
        <c:axId val="167305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307904"/>
        <c:crosses val="autoZero"/>
        <c:auto val="1"/>
        <c:lblAlgn val="ctr"/>
        <c:lblOffset val="100"/>
        <c:tickLblSkip val="1"/>
        <c:tickMarkSkip val="1"/>
      </c:catAx>
      <c:valAx>
        <c:axId val="1673079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3059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0410344191925516"/>
          <c:y val="0.18681197028589291"/>
          <c:w val="9.9570504548778596E-2"/>
          <c:h val="5.41126684943785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30099060469996913"/>
          <c:y val="3.753924627346128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705"/>
          <c:h val="0.64259792997573417"/>
        </c:manualLayout>
      </c:layout>
      <c:barChart>
        <c:barDir val="col"/>
        <c:grouping val="clustered"/>
        <c:ser>
          <c:idx val="0"/>
          <c:order val="0"/>
          <c:tx>
            <c:strRef>
              <c:f>'[11]16.8.1'!$B$5:$D$5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'[11]16.8.1'!$A$20</c:f>
              <c:strCache>
                <c:ptCount val="1"/>
                <c:pt idx="0">
                  <c:v>11. FABRICACIÓN DE BEBIDAS</c:v>
                </c:pt>
              </c:strCache>
            </c:strRef>
          </c:cat>
          <c:val>
            <c:numRef>
              <c:f>'[11]16.8.1'!$D$20</c:f>
              <c:numCache>
                <c:formatCode>General</c:formatCode>
                <c:ptCount val="1"/>
                <c:pt idx="0">
                  <c:v>98.125</c:v>
                </c:pt>
              </c:numCache>
            </c:numRef>
          </c:val>
        </c:ser>
        <c:ser>
          <c:idx val="1"/>
          <c:order val="1"/>
          <c:tx>
            <c:strRef>
              <c:f>'[11]16.8.1'!$E$5:$G$5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'[11]16.8.1'!$A$20</c:f>
              <c:strCache>
                <c:ptCount val="1"/>
                <c:pt idx="0">
                  <c:v>11. FABRICACIÓN DE BEBIDAS</c:v>
                </c:pt>
              </c:strCache>
            </c:strRef>
          </c:cat>
          <c:val>
            <c:numRef>
              <c:f>'[11]16.8.1'!$G$20</c:f>
              <c:numCache>
                <c:formatCode>General</c:formatCode>
                <c:ptCount val="1"/>
                <c:pt idx="0">
                  <c:v>97.402583333333325</c:v>
                </c:pt>
              </c:numCache>
            </c:numRef>
          </c:val>
        </c:ser>
        <c:axId val="167738368"/>
        <c:axId val="167924096"/>
      </c:barChart>
      <c:catAx>
        <c:axId val="167738368"/>
        <c:scaling>
          <c:orientation val="minMax"/>
        </c:scaling>
        <c:axPos val="b"/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924096"/>
        <c:crosses val="autoZero"/>
        <c:auto val="1"/>
        <c:lblAlgn val="ctr"/>
        <c:lblOffset val="100"/>
        <c:tickLblSkip val="1"/>
        <c:tickMarkSkip val="1"/>
      </c:catAx>
      <c:valAx>
        <c:axId val="1679240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7383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1394108588784038"/>
          <c:y val="0.14882682117565488"/>
          <c:w val="9.665771851156571E-2"/>
          <c:h val="6.00961538461540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Forestal (Base 2005 = 100)</a:t>
            </a:r>
          </a:p>
        </c:rich>
      </c:tx>
      <c:layout>
        <c:manualLayout>
          <c:xMode val="edge"/>
          <c:yMode val="edge"/>
          <c:x val="0.26411081948089832"/>
          <c:y val="6.81256222282559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543438077634007E-2"/>
          <c:y val="0.20779346547198907"/>
          <c:w val="0.91774491682070536"/>
          <c:h val="0.68231649923069959"/>
        </c:manualLayout>
      </c:layout>
      <c:barChart>
        <c:barDir val="col"/>
        <c:grouping val="clustered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'16.8.2'!$D$7:$D$9</c:f>
              <c:numCache>
                <c:formatCode>#,##0.0__;\–#,##0.0__;0.0__;@__</c:formatCode>
                <c:ptCount val="3"/>
                <c:pt idx="0">
                  <c:v>83.887500000000003</c:v>
                </c:pt>
                <c:pt idx="1">
                  <c:v>101.3245</c:v>
                </c:pt>
                <c:pt idx="2">
                  <c:v>67.980500000000006</c:v>
                </c:pt>
              </c:numCache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'16.8.2'!$G$7:$G$9</c:f>
              <c:numCache>
                <c:formatCode>#,##0.0__;\–#,##0.0__;0.0__;@__</c:formatCode>
                <c:ptCount val="3"/>
                <c:pt idx="0">
                  <c:v>86.465000000000003</c:v>
                </c:pt>
                <c:pt idx="1">
                  <c:v>102.65983333333334</c:v>
                </c:pt>
                <c:pt idx="2">
                  <c:v>71.450249999999997</c:v>
                </c:pt>
              </c:numCache>
            </c:numRef>
          </c:val>
        </c:ser>
        <c:axId val="167974016"/>
        <c:axId val="167975552"/>
      </c:barChart>
      <c:catAx>
        <c:axId val="167974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975552"/>
        <c:crosses val="autoZero"/>
        <c:auto val="1"/>
        <c:lblAlgn val="ctr"/>
        <c:lblOffset val="100"/>
        <c:tickLblSkip val="1"/>
        <c:tickMarkSkip val="1"/>
      </c:catAx>
      <c:valAx>
        <c:axId val="167975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9740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8121901428988162"/>
          <c:y val="0.13914992306996121"/>
          <c:w val="9.8890942698706796E-2"/>
          <c:h val="5.494505494505494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Medio Ambiente 
 (Base 2010= 100)</a:t>
            </a:r>
          </a:p>
        </c:rich>
      </c:tx>
      <c:layout>
        <c:manualLayout>
          <c:xMode val="edge"/>
          <c:yMode val="edge"/>
          <c:x val="0.2649747506418299"/>
          <c:y val="2.99401635306002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989880428041936E-2"/>
          <c:y val="0.28809415710028191"/>
          <c:w val="0.8815717978000841"/>
          <c:h val="0.61011044066990761"/>
        </c:manualLayout>
      </c:layout>
      <c:barChart>
        <c:barDir val="col"/>
        <c:grouping val="clustered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'16.8.3'!$A$7</c:f>
              <c:strCache>
                <c:ptCount val="1"/>
                <c:pt idx="0">
                  <c:v>35 Suministro de energía eléctrica, gas, vapor y aire acondicionado    </c:v>
                </c:pt>
              </c:strCache>
            </c:strRef>
          </c:cat>
          <c:val>
            <c:numRef>
              <c:f>'16.8.3'!$D$7</c:f>
              <c:numCache>
                <c:formatCode>#,##0.0__;\–#,##0.0__;0.0__;@__</c:formatCode>
                <c:ptCount val="1"/>
                <c:pt idx="0">
                  <c:v>90.5505</c:v>
                </c:pt>
              </c:numCache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'16.8.3'!$A$7</c:f>
              <c:strCache>
                <c:ptCount val="1"/>
                <c:pt idx="0">
                  <c:v>35 Suministro de energía eléctrica, gas, vapor y aire acondicionado    </c:v>
                </c:pt>
              </c:strCache>
            </c:strRef>
          </c:cat>
          <c:val>
            <c:numRef>
              <c:f>'16.8.3'!$G$7</c:f>
              <c:numCache>
                <c:formatCode>#,##0.0__;\–#,##0.0__;0.0__;@__</c:formatCode>
                <c:ptCount val="1"/>
                <c:pt idx="0">
                  <c:v>88.390333333333331</c:v>
                </c:pt>
              </c:numCache>
            </c:numRef>
          </c:val>
        </c:ser>
        <c:axId val="168104704"/>
        <c:axId val="168106624"/>
      </c:barChart>
      <c:catAx>
        <c:axId val="168104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106624"/>
        <c:crosses val="autoZero"/>
        <c:auto val="1"/>
        <c:lblAlgn val="ctr"/>
        <c:lblOffset val="100"/>
        <c:tickLblSkip val="1"/>
        <c:tickMarkSkip val="1"/>
      </c:catAx>
      <c:valAx>
        <c:axId val="1681066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104704"/>
        <c:crosses val="autoZero"/>
        <c:crossBetween val="between"/>
      </c:valAx>
      <c:spPr>
        <a:ln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8843890088960357"/>
          <c:y val="0.13841160367746999"/>
          <c:w val="0.10862949547385402"/>
          <c:h val="7.485040882650090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Industria de la Alimentación
(Base 2010 = 100)</a:t>
            </a:r>
          </a:p>
        </c:rich>
      </c:tx>
      <c:layout>
        <c:manualLayout>
          <c:xMode val="edge"/>
          <c:yMode val="edge"/>
          <c:x val="0.25876033485681899"/>
          <c:y val="3.097345132743363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58855709912427E-2"/>
          <c:y val="0.27876106194690281"/>
          <c:w val="0.91823979938773947"/>
          <c:h val="0.55309734513274256"/>
        </c:manualLayout>
      </c:layout>
      <c:barChart>
        <c:barDir val="col"/>
        <c:grouping val="clustered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'16.10.1'!$D$7:$D$15</c:f>
              <c:numCache>
                <c:formatCode>#,##0.0__;\–#,##0.0__;0.0__;@__</c:formatCode>
                <c:ptCount val="9"/>
                <c:pt idx="0">
                  <c:v>106.8685</c:v>
                </c:pt>
                <c:pt idx="1">
                  <c:v>112.82050000000001</c:v>
                </c:pt>
                <c:pt idx="2">
                  <c:v>115.346</c:v>
                </c:pt>
                <c:pt idx="3">
                  <c:v>131.77449999999999</c:v>
                </c:pt>
                <c:pt idx="4">
                  <c:v>103.372</c:v>
                </c:pt>
                <c:pt idx="5">
                  <c:v>115.8515</c:v>
                </c:pt>
                <c:pt idx="6">
                  <c:v>106.31049999999999</c:v>
                </c:pt>
                <c:pt idx="7">
                  <c:v>113.854</c:v>
                </c:pt>
                <c:pt idx="8">
                  <c:v>115.042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'16.10.1'!$G$7:$G$15</c:f>
              <c:numCache>
                <c:formatCode>#,##0.0__;\–#,##0.0__;0.0__;@__</c:formatCode>
                <c:ptCount val="9"/>
                <c:pt idx="0">
                  <c:v>105.75491666666666</c:v>
                </c:pt>
                <c:pt idx="1">
                  <c:v>115.71091666666666</c:v>
                </c:pt>
                <c:pt idx="2">
                  <c:v>116.35041666666666</c:v>
                </c:pt>
                <c:pt idx="3">
                  <c:v>129.60475</c:v>
                </c:pt>
                <c:pt idx="4">
                  <c:v>101.78899999999999</c:v>
                </c:pt>
                <c:pt idx="5">
                  <c:v>114.0835</c:v>
                </c:pt>
                <c:pt idx="6">
                  <c:v>106.54091666666667</c:v>
                </c:pt>
                <c:pt idx="7">
                  <c:v>115.81983333333332</c:v>
                </c:pt>
                <c:pt idx="8">
                  <c:v>110.77424999999999</c:v>
                </c:pt>
              </c:numCache>
            </c:numRef>
          </c:val>
        </c:ser>
        <c:axId val="168425728"/>
        <c:axId val="169749120"/>
      </c:barChart>
      <c:catAx>
        <c:axId val="168425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749120"/>
        <c:crosses val="autoZero"/>
        <c:auto val="1"/>
        <c:lblAlgn val="ctr"/>
        <c:lblOffset val="100"/>
        <c:tickLblSkip val="1"/>
        <c:tickMarkSkip val="1"/>
      </c:catAx>
      <c:valAx>
        <c:axId val="1697491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42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56427989200773"/>
          <c:y val="0.19690265486725694"/>
          <c:w val="9.6136652186387728E-2"/>
          <c:h val="5.530973451327433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Fabricación de Bebidas (Base 2010 = 100)</a:t>
            </a:r>
          </a:p>
        </c:rich>
      </c:tx>
      <c:layout>
        <c:manualLayout>
          <c:xMode val="edge"/>
          <c:yMode val="edge"/>
          <c:x val="0.21201101321292395"/>
          <c:y val="3.111117862668990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333969861615134E-2"/>
          <c:y val="0.3066673321773703"/>
          <c:w val="0.91719785973659462"/>
          <c:h val="0.58222348572804716"/>
        </c:manualLayout>
      </c:layout>
      <c:barChart>
        <c:barDir val="col"/>
        <c:grouping val="clustered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'16.10.1'!$D$19:$D$22</c:f>
              <c:numCache>
                <c:formatCode>#,##0.0__;\–#,##0.0__;0.0__;@__</c:formatCode>
                <c:ptCount val="4"/>
                <c:pt idx="0">
                  <c:v>102.6755</c:v>
                </c:pt>
                <c:pt idx="1">
                  <c:v>106.6375</c:v>
                </c:pt>
                <c:pt idx="2">
                  <c:v>118.50800000000001</c:v>
                </c:pt>
                <c:pt idx="3">
                  <c:v>106.07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'16.10.1'!$G$19:$G$22</c:f>
              <c:numCache>
                <c:formatCode>#,##0.0__;\–#,##0.0__;0.0__;@__</c:formatCode>
                <c:ptCount val="4"/>
                <c:pt idx="0">
                  <c:v>102.77183333333335</c:v>
                </c:pt>
                <c:pt idx="1">
                  <c:v>107.24924999999999</c:v>
                </c:pt>
                <c:pt idx="2">
                  <c:v>120.15841666666665</c:v>
                </c:pt>
                <c:pt idx="3">
                  <c:v>106.39666666666668</c:v>
                </c:pt>
              </c:numCache>
            </c:numRef>
          </c:val>
        </c:ser>
        <c:axId val="170059648"/>
        <c:axId val="173887488"/>
      </c:barChart>
      <c:catAx>
        <c:axId val="170059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887488"/>
        <c:crosses val="autoZero"/>
        <c:auto val="1"/>
        <c:lblAlgn val="ctr"/>
        <c:lblOffset val="100"/>
        <c:tickLblSkip val="1"/>
        <c:tickMarkSkip val="1"/>
      </c:catAx>
      <c:valAx>
        <c:axId val="1738874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059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586007070528932"/>
          <c:y val="0.21333379629730168"/>
          <c:w val="9.7361280745848683E-2"/>
          <c:h val="5.555567611908881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Industria Forestal
(Base 2010 = 100)</a:t>
            </a:r>
          </a:p>
        </c:rich>
      </c:tx>
      <c:layout>
        <c:manualLayout>
          <c:xMode val="edge"/>
          <c:yMode val="edge"/>
          <c:x val="0.29317993193469105"/>
          <c:y val="3.17461020454712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3773278245612089E-2"/>
          <c:y val="0.35827743737031731"/>
          <c:w val="0.91762661475630691"/>
          <c:h val="0.52834584118534134"/>
        </c:manualLayout>
      </c:layout>
      <c:barChart>
        <c:barDir val="col"/>
        <c:grouping val="clustered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'16.10.2'!$D$7:$D$9</c:f>
              <c:numCache>
                <c:formatCode>#,##0.0__;\–#,##0.0__;0.0__;@__</c:formatCode>
                <c:ptCount val="3"/>
                <c:pt idx="0">
                  <c:v>105.40049999999999</c:v>
                </c:pt>
                <c:pt idx="1">
                  <c:v>105.8695</c:v>
                </c:pt>
                <c:pt idx="2">
                  <c:v>103.9725</c:v>
                </c:pt>
              </c:numCache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'16.10.2'!$G$7:$G$9</c:f>
              <c:numCache>
                <c:formatCode>#,##0.0__;\–#,##0.0__;0.0__;@__</c:formatCode>
                <c:ptCount val="3"/>
                <c:pt idx="0">
                  <c:v>106.42016666500001</c:v>
                </c:pt>
                <c:pt idx="1">
                  <c:v>105.18333</c:v>
                </c:pt>
                <c:pt idx="2">
                  <c:v>105.02733000000001</c:v>
                </c:pt>
              </c:numCache>
            </c:numRef>
          </c:val>
        </c:ser>
        <c:axId val="174311296"/>
        <c:axId val="174338432"/>
      </c:barChart>
      <c:catAx>
        <c:axId val="174311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338432"/>
        <c:crosses val="autoZero"/>
        <c:auto val="1"/>
        <c:lblAlgn val="ctr"/>
        <c:lblOffset val="100"/>
        <c:tickLblSkip val="1"/>
        <c:tickMarkSkip val="1"/>
      </c:catAx>
      <c:valAx>
        <c:axId val="174338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3112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349886752435414"/>
          <c:y val="0.24716608021116901"/>
          <c:w val="9.4774177392784764E-2"/>
          <c:h val="5.668946793834160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
de la Industria de Medio Ambiente
(Base 2010 = 100)</a:t>
            </a:r>
          </a:p>
        </c:rich>
      </c:tx>
      <c:layout>
        <c:manualLayout>
          <c:xMode val="edge"/>
          <c:yMode val="edge"/>
          <c:x val="0.35727788279773182"/>
          <c:y val="3.058823529411764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8052930056711203E-2"/>
          <c:y val="0.4"/>
          <c:w val="0.91398865784499062"/>
          <c:h val="0.52"/>
        </c:manualLayout>
      </c:layout>
      <c:barChart>
        <c:barDir val="col"/>
        <c:grouping val="clustered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'16.10.3'!$D$7:$D$8</c:f>
              <c:numCache>
                <c:formatCode>0.00</c:formatCode>
                <c:ptCount val="2"/>
                <c:pt idx="0">
                  <c:v>120.0645</c:v>
                </c:pt>
                <c:pt idx="1">
                  <c:v>116.56399999999999</c:v>
                </c:pt>
              </c:numCache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'16.10.3'!$G$7:$G$8</c:f>
              <c:numCache>
                <c:formatCode>0.00</c:formatCode>
                <c:ptCount val="2"/>
                <c:pt idx="0">
                  <c:v>107.96436650000001</c:v>
                </c:pt>
                <c:pt idx="1">
                  <c:v>117.21375</c:v>
                </c:pt>
              </c:numCache>
            </c:numRef>
          </c:val>
        </c:ser>
        <c:axId val="174473984"/>
        <c:axId val="174475904"/>
      </c:barChart>
      <c:catAx>
        <c:axId val="174473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475904"/>
        <c:crosses val="autoZero"/>
        <c:auto val="1"/>
        <c:lblAlgn val="ctr"/>
        <c:lblOffset val="100"/>
        <c:tickLblSkip val="1"/>
        <c:tickMarkSkip val="1"/>
      </c:catAx>
      <c:valAx>
        <c:axId val="1744759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4739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12476370510523"/>
          <c:y val="0.2752941176470588"/>
          <c:w val="0.10113421550094517"/>
          <c:h val="5.88235294117647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población activa, ocupada y parada de la Industria de la Alimentación (miles de personas)</a:t>
            </a:r>
          </a:p>
        </c:rich>
      </c:tx>
      <c:layout>
        <c:manualLayout>
          <c:xMode val="edge"/>
          <c:yMode val="edge"/>
          <c:x val="0.12521451310445789"/>
          <c:y val="3.08056872037914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909167048442208E-2"/>
          <c:y val="0.24881516587677818"/>
          <c:w val="0.87993212633680762"/>
          <c:h val="0.55924170616113977"/>
        </c:manualLayout>
      </c:layout>
      <c:lineChart>
        <c:grouping val="standard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 (1)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 (P)</c:v>
                </c:pt>
              </c:strCache>
            </c:strRef>
          </c:cat>
          <c:val>
            <c:numRef>
              <c:f>'16.14'!$B$7:$B$21</c:f>
              <c:numCache>
                <c:formatCode>#,##0.0__;\–#,##0.0__;0.0__;@__</c:formatCode>
                <c:ptCount val="15"/>
                <c:pt idx="0">
                  <c:v>489.57499999999999</c:v>
                </c:pt>
                <c:pt idx="1">
                  <c:v>504</c:v>
                </c:pt>
                <c:pt idx="2">
                  <c:v>508.05</c:v>
                </c:pt>
                <c:pt idx="3">
                  <c:v>520.85</c:v>
                </c:pt>
                <c:pt idx="4">
                  <c:v>527.375</c:v>
                </c:pt>
                <c:pt idx="5">
                  <c:v>529</c:v>
                </c:pt>
                <c:pt idx="6">
                  <c:v>548.65</c:v>
                </c:pt>
                <c:pt idx="7">
                  <c:v>467.6</c:v>
                </c:pt>
                <c:pt idx="8">
                  <c:v>438.42500000000001</c:v>
                </c:pt>
                <c:pt idx="9">
                  <c:v>439.6</c:v>
                </c:pt>
                <c:pt idx="10">
                  <c:v>445.72500000000002</c:v>
                </c:pt>
                <c:pt idx="11">
                  <c:v>454.1</c:v>
                </c:pt>
                <c:pt idx="12">
                  <c:v>468.5</c:v>
                </c:pt>
                <c:pt idx="13">
                  <c:v>454.1</c:v>
                </c:pt>
                <c:pt idx="14">
                  <c:v>468.92500000000001</c:v>
                </c:pt>
              </c:numCache>
            </c:numRef>
          </c:val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 (1)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 (P)</c:v>
                </c:pt>
              </c:strCache>
            </c:strRef>
          </c:cat>
          <c:val>
            <c:numRef>
              <c:f>'16.14'!$C$7:$C$21</c:f>
              <c:numCache>
                <c:formatCode>#,##0.0__;\–#,##0.0__;0.0__;@__</c:formatCode>
                <c:ptCount val="15"/>
                <c:pt idx="0">
                  <c:v>441</c:v>
                </c:pt>
                <c:pt idx="1">
                  <c:v>451.5</c:v>
                </c:pt>
                <c:pt idx="2">
                  <c:v>455.9</c:v>
                </c:pt>
                <c:pt idx="3">
                  <c:v>490.7</c:v>
                </c:pt>
                <c:pt idx="4">
                  <c:v>496.9</c:v>
                </c:pt>
                <c:pt idx="5">
                  <c:v>495.6</c:v>
                </c:pt>
                <c:pt idx="6">
                  <c:v>509</c:v>
                </c:pt>
                <c:pt idx="7">
                  <c:v>415.6</c:v>
                </c:pt>
                <c:pt idx="8">
                  <c:v>392.27499999999998</c:v>
                </c:pt>
                <c:pt idx="9">
                  <c:v>393.1</c:v>
                </c:pt>
                <c:pt idx="10">
                  <c:v>388.92500000000001</c:v>
                </c:pt>
                <c:pt idx="11">
                  <c:v>393.3</c:v>
                </c:pt>
                <c:pt idx="12">
                  <c:v>420.7</c:v>
                </c:pt>
                <c:pt idx="13">
                  <c:v>414</c:v>
                </c:pt>
                <c:pt idx="14">
                  <c:v>423.67500000000001</c:v>
                </c:pt>
              </c:numCache>
            </c:numRef>
          </c:val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 (1)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 (P)</c:v>
                </c:pt>
              </c:strCache>
            </c:strRef>
          </c:cat>
          <c:val>
            <c:numRef>
              <c:f>'16.14'!$D$7:$D$21</c:f>
              <c:numCache>
                <c:formatCode>#,##0.0__;\–#,##0.0__;0.0__;@__</c:formatCode>
                <c:ptCount val="15"/>
                <c:pt idx="0">
                  <c:v>47.8</c:v>
                </c:pt>
                <c:pt idx="1">
                  <c:v>54</c:v>
                </c:pt>
                <c:pt idx="2">
                  <c:v>52.174999999999997</c:v>
                </c:pt>
                <c:pt idx="3">
                  <c:v>30.15</c:v>
                </c:pt>
                <c:pt idx="4">
                  <c:v>30.475000000000001</c:v>
                </c:pt>
                <c:pt idx="5">
                  <c:v>33.4</c:v>
                </c:pt>
                <c:pt idx="6">
                  <c:v>39.700000000000003</c:v>
                </c:pt>
                <c:pt idx="7">
                  <c:v>52</c:v>
                </c:pt>
                <c:pt idx="8">
                  <c:v>46.2</c:v>
                </c:pt>
                <c:pt idx="9">
                  <c:v>46.5</c:v>
                </c:pt>
                <c:pt idx="10">
                  <c:v>56.800000000000011</c:v>
                </c:pt>
                <c:pt idx="11">
                  <c:v>60.800000000000011</c:v>
                </c:pt>
                <c:pt idx="12">
                  <c:v>47.800000000000011</c:v>
                </c:pt>
                <c:pt idx="13">
                  <c:v>40.100000000000023</c:v>
                </c:pt>
                <c:pt idx="14">
                  <c:v>45.25</c:v>
                </c:pt>
              </c:numCache>
            </c:numRef>
          </c:val>
        </c:ser>
        <c:marker val="1"/>
        <c:axId val="174773760"/>
        <c:axId val="174851200"/>
      </c:lineChart>
      <c:catAx>
        <c:axId val="174773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851200"/>
        <c:crosses val="autoZero"/>
        <c:auto val="1"/>
        <c:lblAlgn val="ctr"/>
        <c:lblOffset val="100"/>
        <c:tickLblSkip val="1"/>
        <c:tickMarkSkip val="1"/>
      </c:catAx>
      <c:valAx>
        <c:axId val="174851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7737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87330305372882"/>
          <c:y val="0.18483412322274881"/>
          <c:w val="0.46312217175621556"/>
          <c:h val="5.924170616113744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GRAFICO: Valor de los alimentos comprados según destino de la compra (millones de euros)</a:t>
            </a:r>
          </a:p>
        </c:rich>
      </c:tx>
      <c:layout>
        <c:manualLayout>
          <c:xMode val="edge"/>
          <c:yMode val="edge"/>
          <c:x val="9.6625839234027608E-2"/>
          <c:y val="3.139013452914798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3036819579194192"/>
          <c:y val="0.21300448430493377"/>
          <c:w val="0.76533799647268963"/>
          <c:h val="0.61434977578475369"/>
        </c:manualLayout>
      </c:layout>
      <c:barChart>
        <c:barDir val="col"/>
        <c:grouping val="clustered"/>
        <c:ser>
          <c:idx val="0"/>
          <c:order val="0"/>
          <c:tx>
            <c:strRef>
              <c:f>'[12]16.15 '!$C$5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</c:dLbls>
          <c:cat>
            <c:strRef>
              <c:f>'[12]16.15 '!$D$6:$D$7</c:f>
              <c:strCache>
                <c:ptCount val="2"/>
                <c:pt idx="0">
                  <c:v>Hogares</c:v>
                </c:pt>
              </c:strCache>
            </c:strRef>
          </c:cat>
          <c:val>
            <c:numRef>
              <c:f>'[12]16.15 '!$C$48</c:f>
              <c:numCache>
                <c:formatCode>General</c:formatCode>
                <c:ptCount val="1"/>
                <c:pt idx="0">
                  <c:v>67043.600148754995</c:v>
                </c:pt>
              </c:numCache>
            </c:numRef>
          </c:val>
        </c:ser>
        <c:ser>
          <c:idx val="1"/>
          <c:order val="1"/>
          <c:tx>
            <c:strRef>
              <c:f>'[12]16.15 '!$D$5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</c:dLbls>
          <c:cat>
            <c:strRef>
              <c:f>'[12]16.15 '!$D$6:$D$7</c:f>
              <c:strCache>
                <c:ptCount val="2"/>
                <c:pt idx="0">
                  <c:v>Hogares</c:v>
                </c:pt>
              </c:strCache>
            </c:strRef>
          </c:cat>
          <c:val>
            <c:numRef>
              <c:f>'[12]16.15 '!$D$48</c:f>
              <c:numCache>
                <c:formatCode>General</c:formatCode>
                <c:ptCount val="1"/>
                <c:pt idx="0">
                  <c:v>67095.510283886004</c:v>
                </c:pt>
              </c:numCache>
            </c:numRef>
          </c:val>
        </c:ser>
        <c:dLbls>
          <c:showLegendKey val="1"/>
          <c:showVal val="1"/>
        </c:dLbls>
        <c:axId val="175318144"/>
        <c:axId val="175363968"/>
      </c:barChart>
      <c:catAx>
        <c:axId val="175318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5363968"/>
        <c:crosses val="autoZero"/>
        <c:auto val="1"/>
        <c:lblAlgn val="ctr"/>
        <c:lblOffset val="100"/>
        <c:tickLblSkip val="1"/>
        <c:tickMarkSkip val="1"/>
      </c:catAx>
      <c:valAx>
        <c:axId val="175363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5318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319034370682247"/>
          <c:y val="0.92825112107623031"/>
          <c:w val="0.67484713115828798"/>
          <c:h val="5.381165919282512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Cantidad comprada total por persona según producto. Año 2016</a:t>
            </a:r>
          </a:p>
        </c:rich>
      </c:tx>
      <c:layout>
        <c:manualLayout>
          <c:xMode val="edge"/>
          <c:yMode val="edge"/>
          <c:x val="0.25355281294063592"/>
          <c:y val="1.7914936769267482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1.9253896079891423E-2"/>
          <c:y val="6.0253161536626104E-2"/>
          <c:w val="0.96269667886098165"/>
          <c:h val="0.58980301274623359"/>
        </c:manualLayout>
      </c:layout>
      <c:barChart>
        <c:barDir val="bar"/>
        <c:grouping val="clustered"/>
        <c:ser>
          <c:idx val="0"/>
          <c:order val="0"/>
          <c:tx>
            <c:strRef>
              <c:f>'[12]16.16'!$A$8</c:f>
              <c:strCache>
                <c:ptCount val="1"/>
                <c:pt idx="0">
                  <c:v>Huevos (kgs)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'[12]16.16'!$E$8</c:f>
              <c:numCache>
                <c:formatCode>General</c:formatCode>
                <c:ptCount val="1"/>
                <c:pt idx="0">
                  <c:v>8.5692679999999992</c:v>
                </c:pt>
              </c:numCache>
            </c:numRef>
          </c:val>
        </c:ser>
        <c:ser>
          <c:idx val="1"/>
          <c:order val="1"/>
          <c:tx>
            <c:strRef>
              <c:f>'[13]16.16'!$A$9</c:f>
              <c:strCache>
                <c:ptCount val="1"/>
                <c:pt idx="0">
                  <c:v>Carne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'[13]16.16'!$E$9</c:f>
              <c:numCache>
                <c:formatCode>General</c:formatCode>
                <c:ptCount val="1"/>
                <c:pt idx="0">
                  <c:v>50.143932999999997</c:v>
                </c:pt>
              </c:numCache>
            </c:numRef>
          </c:val>
        </c:ser>
        <c:ser>
          <c:idx val="2"/>
          <c:order val="2"/>
          <c:tx>
            <c:strRef>
              <c:f>'[13]16.16'!$A$10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'[13]16.16'!$E$10</c:f>
              <c:numCache>
                <c:formatCode>General</c:formatCode>
                <c:ptCount val="1"/>
                <c:pt idx="0">
                  <c:v>25.895457</c:v>
                </c:pt>
              </c:numCache>
            </c:numRef>
          </c:val>
        </c:ser>
        <c:ser>
          <c:idx val="3"/>
          <c:order val="3"/>
          <c:tx>
            <c:strRef>
              <c:f>'[13]16.16'!$A$11</c:f>
              <c:strCache>
                <c:ptCount val="1"/>
                <c:pt idx="0">
                  <c:v>Leche líquida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'[13]16.16'!$E$11</c:f>
              <c:numCache>
                <c:formatCode>General</c:formatCode>
                <c:ptCount val="1"/>
                <c:pt idx="0">
                  <c:v>73.324594000000005</c:v>
                </c:pt>
              </c:numCache>
            </c:numRef>
          </c:val>
        </c:ser>
        <c:ser>
          <c:idx val="4"/>
          <c:order val="4"/>
          <c:tx>
            <c:strRef>
              <c:f>'[13]16.16'!$A$12</c:f>
              <c:strCache>
                <c:ptCount val="1"/>
                <c:pt idx="0">
                  <c:v>Otras leches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'[13]16.16'!$E$12</c:f>
              <c:numCache>
                <c:formatCode>General</c:formatCode>
                <c:ptCount val="1"/>
                <c:pt idx="0">
                  <c:v>0.676064</c:v>
                </c:pt>
              </c:numCache>
            </c:numRef>
          </c:val>
        </c:ser>
        <c:ser>
          <c:idx val="5"/>
          <c:order val="5"/>
          <c:tx>
            <c:strRef>
              <c:f>'[13]16.16'!$A$13</c:f>
              <c:strCache>
                <c:ptCount val="1"/>
                <c:pt idx="0">
                  <c:v>Derivados lácteos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'[13]16.16'!$E$13</c:f>
              <c:numCache>
                <c:formatCode>General</c:formatCode>
                <c:ptCount val="1"/>
                <c:pt idx="0">
                  <c:v>35.806714999999997</c:v>
                </c:pt>
              </c:numCache>
            </c:numRef>
          </c:val>
        </c:ser>
        <c:ser>
          <c:idx val="6"/>
          <c:order val="6"/>
          <c:tx>
            <c:strRef>
              <c:f>'[13]16.16'!$A$14</c:f>
              <c:strCache>
                <c:ptCount val="1"/>
                <c:pt idx="0">
                  <c:v>Pan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'[13]16.16'!$E$14</c:f>
              <c:numCache>
                <c:formatCode>General</c:formatCode>
                <c:ptCount val="1"/>
                <c:pt idx="0">
                  <c:v>35.148502999999998</c:v>
                </c:pt>
              </c:numCache>
            </c:numRef>
          </c:val>
        </c:ser>
        <c:ser>
          <c:idx val="7"/>
          <c:order val="7"/>
          <c:tx>
            <c:strRef>
              <c:f>'[13]16.16'!$A$15</c:f>
              <c:strCache>
                <c:ptCount val="1"/>
                <c:pt idx="0">
                  <c:v>Bollería/pastelería/galletas/cereales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'[13]16.16'!$E$15</c:f>
              <c:numCache>
                <c:formatCode>General</c:formatCode>
                <c:ptCount val="1"/>
                <c:pt idx="0">
                  <c:v>13.819667000000001</c:v>
                </c:pt>
              </c:numCache>
            </c:numRef>
          </c:val>
        </c:ser>
        <c:ser>
          <c:idx val="8"/>
          <c:order val="8"/>
          <c:tx>
            <c:strRef>
              <c:f>'[13]16.16'!$A$16</c:f>
              <c:strCache>
                <c:ptCount val="1"/>
                <c:pt idx="0">
                  <c:v>Chocolates/cacaos/sucedaneos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'[13]16.16'!$E$16</c:f>
              <c:numCache>
                <c:formatCode>General</c:formatCode>
                <c:ptCount val="1"/>
                <c:pt idx="0">
                  <c:v>3.7106880000000002</c:v>
                </c:pt>
              </c:numCache>
            </c:numRef>
          </c:val>
        </c:ser>
        <c:ser>
          <c:idx val="9"/>
          <c:order val="9"/>
          <c:tx>
            <c:strRef>
              <c:f>'[13]16.16'!$A$17</c:f>
              <c:strCache>
                <c:ptCount val="1"/>
                <c:pt idx="0">
                  <c:v>Cafes e infusiones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'[13]16.16'!$E$17</c:f>
              <c:numCache>
                <c:formatCode>General</c:formatCode>
                <c:ptCount val="1"/>
                <c:pt idx="0">
                  <c:v>1.7302299999999999</c:v>
                </c:pt>
              </c:numCache>
            </c:numRef>
          </c:val>
        </c:ser>
        <c:ser>
          <c:idx val="10"/>
          <c:order val="10"/>
          <c:tx>
            <c:strRef>
              <c:f>'[13]16.16'!$A$18</c:f>
              <c:strCache>
                <c:ptCount val="1"/>
                <c:pt idx="0">
                  <c:v>Arroz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'[13]16.16'!$E$18</c:f>
              <c:numCache>
                <c:formatCode>General</c:formatCode>
                <c:ptCount val="1"/>
                <c:pt idx="0">
                  <c:v>3.8563109999999998</c:v>
                </c:pt>
              </c:numCache>
            </c:numRef>
          </c:val>
        </c:ser>
        <c:ser>
          <c:idx val="11"/>
          <c:order val="11"/>
          <c:tx>
            <c:strRef>
              <c:f>'[13]16.16'!$A$19</c:f>
              <c:strCache>
                <c:ptCount val="1"/>
                <c:pt idx="0">
                  <c:v>Pastas alimenticias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'[13]16.16'!$E$19</c:f>
              <c:numCache>
                <c:formatCode>General</c:formatCode>
                <c:ptCount val="1"/>
                <c:pt idx="0">
                  <c:v>4.1067920000000004</c:v>
                </c:pt>
              </c:numCache>
            </c:numRef>
          </c:val>
        </c:ser>
        <c:ser>
          <c:idx val="12"/>
          <c:order val="12"/>
          <c:tx>
            <c:strRef>
              <c:f>'[13]16.16'!$A$20</c:f>
              <c:strCache>
                <c:ptCount val="1"/>
                <c:pt idx="0">
                  <c:v>Azucar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'[13]16.16'!$E$20</c:f>
              <c:numCache>
                <c:formatCode>General</c:formatCode>
                <c:ptCount val="1"/>
                <c:pt idx="0">
                  <c:v>3.8749539999999998</c:v>
                </c:pt>
              </c:numCache>
            </c:numRef>
          </c:val>
        </c:ser>
        <c:ser>
          <c:idx val="13"/>
          <c:order val="13"/>
          <c:tx>
            <c:strRef>
              <c:f>'[13]16.16'!$A$21</c:f>
              <c:strCache>
                <c:ptCount val="1"/>
                <c:pt idx="0">
                  <c:v>Legumbres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'[13]16.16'!$E$21</c:f>
              <c:numCache>
                <c:formatCode>General</c:formatCode>
                <c:ptCount val="1"/>
                <c:pt idx="0">
                  <c:v>3.0551360000000001</c:v>
                </c:pt>
              </c:numCache>
            </c:numRef>
          </c:val>
        </c:ser>
        <c:ser>
          <c:idx val="14"/>
          <c:order val="14"/>
          <c:tx>
            <c:strRef>
              <c:f>'[13]16.16'!$A$22</c:f>
              <c:strCache>
                <c:ptCount val="1"/>
                <c:pt idx="0">
                  <c:v>Aceites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'[13]16.16'!$E$22</c:f>
              <c:numCache>
                <c:formatCode>General</c:formatCode>
                <c:ptCount val="1"/>
                <c:pt idx="0">
                  <c:v>12.526064</c:v>
                </c:pt>
              </c:numCache>
            </c:numRef>
          </c:val>
        </c:ser>
        <c:ser>
          <c:idx val="15"/>
          <c:order val="15"/>
          <c:tx>
            <c:strRef>
              <c:f>'[13]16.16'!$A$23</c:f>
              <c:strCache>
                <c:ptCount val="1"/>
                <c:pt idx="0">
                  <c:v>Aceites oliva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'[13]16.16'!$E$23</c:f>
              <c:numCache>
                <c:formatCode>General</c:formatCode>
                <c:ptCount val="1"/>
                <c:pt idx="0">
                  <c:v>8.3567999999999998</c:v>
                </c:pt>
              </c:numCache>
            </c:numRef>
          </c:val>
        </c:ser>
        <c:ser>
          <c:idx val="16"/>
          <c:order val="16"/>
          <c:tx>
            <c:strRef>
              <c:f>'[13]16.16'!$A$24</c:f>
              <c:strCache>
                <c:ptCount val="1"/>
                <c:pt idx="0">
                  <c:v>Aceites girasol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'[13]16.16'!$E$24</c:f>
              <c:numCache>
                <c:formatCode>General</c:formatCode>
                <c:ptCount val="1"/>
                <c:pt idx="0">
                  <c:v>3.1154820000000001</c:v>
                </c:pt>
              </c:numCache>
            </c:numRef>
          </c:val>
        </c:ser>
        <c:ser>
          <c:idx val="17"/>
          <c:order val="17"/>
          <c:tx>
            <c:strRef>
              <c:f>'[13]16.16'!$A$25</c:f>
              <c:strCache>
                <c:ptCount val="1"/>
                <c:pt idx="0">
                  <c:v>Margarina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7547184806906902E-2"/>
                  <c:y val="-2.7631971740617852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'[13]16.16'!$E$25</c:f>
              <c:numCache>
                <c:formatCode>General</c:formatCode>
                <c:ptCount val="1"/>
                <c:pt idx="0">
                  <c:v>0.73850099999999996</c:v>
                </c:pt>
              </c:numCache>
            </c:numRef>
          </c:val>
        </c:ser>
        <c:ser>
          <c:idx val="18"/>
          <c:order val="18"/>
          <c:tx>
            <c:strRef>
              <c:f>'[13]16.16'!$A$26</c:f>
              <c:strCache>
                <c:ptCount val="1"/>
                <c:pt idx="0">
                  <c:v>Patatas frescas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'[13]16.16'!$E$26</c:f>
              <c:numCache>
                <c:formatCode>General</c:formatCode>
                <c:ptCount val="1"/>
                <c:pt idx="0">
                  <c:v>21.913909</c:v>
                </c:pt>
              </c:numCache>
            </c:numRef>
          </c:val>
        </c:ser>
        <c:ser>
          <c:idx val="19"/>
          <c:order val="19"/>
          <c:tx>
            <c:strRef>
              <c:f>'[13]16.16'!$A$27</c:f>
              <c:strCache>
                <c:ptCount val="1"/>
                <c:pt idx="0">
                  <c:v>Patatas congeladas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'[13]16.16'!$E$27</c:f>
              <c:numCache>
                <c:formatCode>General</c:formatCode>
                <c:ptCount val="1"/>
                <c:pt idx="0">
                  <c:v>0.94487299999999996</c:v>
                </c:pt>
              </c:numCache>
            </c:numRef>
          </c:val>
        </c:ser>
        <c:ser>
          <c:idx val="20"/>
          <c:order val="20"/>
          <c:tx>
            <c:strRef>
              <c:f>'[13]16.16'!$A$28</c:f>
              <c:strCache>
                <c:ptCount val="1"/>
                <c:pt idx="0">
                  <c:v>Patatas procesadas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2375127027984925E-2"/>
                  <c:y val="2.6392071366352953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'[13]16.16'!$E$28</c:f>
              <c:numCache>
                <c:formatCode>General</c:formatCode>
                <c:ptCount val="1"/>
                <c:pt idx="0">
                  <c:v>1.325663</c:v>
                </c:pt>
              </c:numCache>
            </c:numRef>
          </c:val>
        </c:ser>
        <c:ser>
          <c:idx val="21"/>
          <c:order val="21"/>
          <c:tx>
            <c:strRef>
              <c:f>'[13]16.16'!$A$29</c:f>
              <c:strCache>
                <c:ptCount val="1"/>
                <c:pt idx="0">
                  <c:v>Verduras/hortalizas frescas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'[13]16.16'!$E$29</c:f>
              <c:numCache>
                <c:formatCode>General</c:formatCode>
                <c:ptCount val="1"/>
                <c:pt idx="0">
                  <c:v>59.708142000000002</c:v>
                </c:pt>
              </c:numCache>
            </c:numRef>
          </c:val>
        </c:ser>
        <c:ser>
          <c:idx val="22"/>
          <c:order val="22"/>
          <c:tx>
            <c:strRef>
              <c:f>'[13]16.16'!$A$30</c:f>
              <c:strCache>
                <c:ptCount val="1"/>
                <c:pt idx="0">
                  <c:v>Frutas frescas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'[13]16.16'!$E$30</c:f>
              <c:numCache>
                <c:formatCode>General</c:formatCode>
                <c:ptCount val="1"/>
                <c:pt idx="0">
                  <c:v>99.182220000000001</c:v>
                </c:pt>
              </c:numCache>
            </c:numRef>
          </c:val>
        </c:ser>
        <c:ser>
          <c:idx val="23"/>
          <c:order val="23"/>
          <c:tx>
            <c:strRef>
              <c:f>'[13]16.16'!$A$31</c:f>
              <c:strCache>
                <c:ptCount val="1"/>
                <c:pt idx="0">
                  <c:v>Aceitunas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'[13]16.16'!$E$31</c:f>
              <c:numCache>
                <c:formatCode>General</c:formatCode>
                <c:ptCount val="1"/>
                <c:pt idx="0">
                  <c:v>2.544035</c:v>
                </c:pt>
              </c:numCache>
            </c:numRef>
          </c:val>
        </c:ser>
        <c:ser>
          <c:idx val="24"/>
          <c:order val="24"/>
          <c:tx>
            <c:strRef>
              <c:f>'[13]16.16'!$A$32</c:f>
              <c:strCache>
                <c:ptCount val="1"/>
                <c:pt idx="0">
                  <c:v>Frutos secos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4163224102960668E-2"/>
                  <c:y val="3.6625869238833975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'[13]16.16'!$E$32</c:f>
              <c:numCache>
                <c:formatCode>General</c:formatCode>
                <c:ptCount val="1"/>
                <c:pt idx="0">
                  <c:v>2.893319</c:v>
                </c:pt>
              </c:numCache>
            </c:numRef>
          </c:val>
        </c:ser>
        <c:ser>
          <c:idx val="25"/>
          <c:order val="25"/>
          <c:tx>
            <c:strRef>
              <c:f>'[13]16.16'!$A$33</c:f>
              <c:strCache>
                <c:ptCount val="1"/>
                <c:pt idx="0">
                  <c:v>Frutas y hortalizas transformadas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'[13]16.16'!$E$33</c:f>
              <c:numCache>
                <c:formatCode>General</c:formatCode>
                <c:ptCount val="1"/>
                <c:pt idx="0">
                  <c:v>13.287205</c:v>
                </c:pt>
              </c:numCache>
            </c:numRef>
          </c:val>
        </c:ser>
        <c:ser>
          <c:idx val="26"/>
          <c:order val="26"/>
          <c:tx>
            <c:strRef>
              <c:f>'[13]16.16'!$A$34</c:f>
              <c:strCache>
                <c:ptCount val="1"/>
                <c:pt idx="0">
                  <c:v>Platos preparados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'[13]16.16'!$E$34</c:f>
              <c:numCache>
                <c:formatCode>General</c:formatCode>
                <c:ptCount val="1"/>
                <c:pt idx="0">
                  <c:v>12.935791999999999</c:v>
                </c:pt>
              </c:numCache>
            </c:numRef>
          </c:val>
        </c:ser>
        <c:ser>
          <c:idx val="27"/>
          <c:order val="27"/>
          <c:tx>
            <c:strRef>
              <c:f>'[13]16.16'!$A$35</c:f>
              <c:strCache>
                <c:ptCount val="1"/>
                <c:pt idx="0">
                  <c:v>Salsas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'[13]16.16'!$E$35</c:f>
              <c:numCache>
                <c:formatCode>General</c:formatCode>
                <c:ptCount val="1"/>
                <c:pt idx="0">
                  <c:v>2.5105330000000001</c:v>
                </c:pt>
              </c:numCache>
            </c:numRef>
          </c:val>
        </c:ser>
        <c:ser>
          <c:idx val="28"/>
          <c:order val="28"/>
          <c:tx>
            <c:strRef>
              <c:f>'[13]16.16'!$A$36</c:f>
              <c:strCache>
                <c:ptCount val="1"/>
                <c:pt idx="0">
                  <c:v>Vinos tranquilos con DOP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'[13]16.16'!$E$36</c:f>
              <c:numCache>
                <c:formatCode>General</c:formatCode>
                <c:ptCount val="1"/>
                <c:pt idx="0">
                  <c:v>3.084381</c:v>
                </c:pt>
              </c:numCache>
            </c:numRef>
          </c:val>
        </c:ser>
        <c:ser>
          <c:idx val="29"/>
          <c:order val="29"/>
          <c:tx>
            <c:strRef>
              <c:f>'[13]16.16'!$A$37</c:f>
              <c:strCache>
                <c:ptCount val="1"/>
                <c:pt idx="0">
                  <c:v>Vinos espumosos (inc. Cava)/Gasificados con DOP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'[13]16.16'!$E$37</c:f>
              <c:numCache>
                <c:formatCode>General</c:formatCode>
                <c:ptCount val="1"/>
                <c:pt idx="0">
                  <c:v>0.52244400000000002</c:v>
                </c:pt>
              </c:numCache>
            </c:numRef>
          </c:val>
        </c:ser>
        <c:ser>
          <c:idx val="30"/>
          <c:order val="30"/>
          <c:tx>
            <c:strRef>
              <c:f>'[13]16.16'!$A$38</c:f>
              <c:strCache>
                <c:ptCount val="1"/>
                <c:pt idx="0">
                  <c:v>Vinos con IGP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'[13]16.16'!$E$38</c:f>
              <c:numCache>
                <c:formatCode>General</c:formatCode>
                <c:ptCount val="1"/>
                <c:pt idx="0">
                  <c:v>0.29823100000000002</c:v>
                </c:pt>
              </c:numCache>
            </c:numRef>
          </c:val>
        </c:ser>
        <c:ser>
          <c:idx val="31"/>
          <c:order val="31"/>
          <c:tx>
            <c:strRef>
              <c:f>'[13]16.16'!$A$39</c:f>
              <c:strCache>
                <c:ptCount val="1"/>
                <c:pt idx="0">
                  <c:v>Vinos sin DOP/IGP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'[13]16.16'!$E$39</c:f>
              <c:numCache>
                <c:formatCode>General</c:formatCode>
                <c:ptCount val="1"/>
                <c:pt idx="0">
                  <c:v>4.0535600000000001</c:v>
                </c:pt>
              </c:numCache>
            </c:numRef>
          </c:val>
        </c:ser>
        <c:ser>
          <c:idx val="32"/>
          <c:order val="32"/>
          <c:tx>
            <c:strRef>
              <c:f>'[13]16.16'!$A$40</c:f>
              <c:strCache>
                <c:ptCount val="1"/>
                <c:pt idx="0">
                  <c:v>Cervezas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'[13]16.16'!$E$40</c:f>
              <c:numCache>
                <c:formatCode>General</c:formatCode>
                <c:ptCount val="1"/>
                <c:pt idx="0">
                  <c:v>18.313668</c:v>
                </c:pt>
              </c:numCache>
            </c:numRef>
          </c:val>
        </c:ser>
        <c:ser>
          <c:idx val="33"/>
          <c:order val="33"/>
          <c:tx>
            <c:strRef>
              <c:f>'[13]16.16'!$A$41</c:f>
              <c:strCache>
                <c:ptCount val="1"/>
                <c:pt idx="0">
                  <c:v>Bebidas espirituosas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'[13]16.16'!$E$41</c:f>
              <c:numCache>
                <c:formatCode>General</c:formatCode>
                <c:ptCount val="1"/>
                <c:pt idx="0">
                  <c:v>0.84746600000000005</c:v>
                </c:pt>
              </c:numCache>
            </c:numRef>
          </c:val>
        </c:ser>
        <c:ser>
          <c:idx val="34"/>
          <c:order val="34"/>
          <c:tx>
            <c:strRef>
              <c:f>'[13]16.16'!$A$42</c:f>
              <c:strCache>
                <c:ptCount val="1"/>
                <c:pt idx="0">
                  <c:v>Zumos y néctares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'[13]16.16'!$E$42</c:f>
              <c:numCache>
                <c:formatCode>General</c:formatCode>
                <c:ptCount val="1"/>
                <c:pt idx="0">
                  <c:v>10.258241</c:v>
                </c:pt>
              </c:numCache>
            </c:numRef>
          </c:val>
        </c:ser>
        <c:ser>
          <c:idx val="35"/>
          <c:order val="35"/>
          <c:tx>
            <c:strRef>
              <c:f>'[13]16.16'!$A$43</c:f>
              <c:strCache>
                <c:ptCount val="1"/>
                <c:pt idx="0">
                  <c:v>Agua envasada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'[13]16.16'!$E$43</c:f>
              <c:numCache>
                <c:formatCode>General</c:formatCode>
                <c:ptCount val="1"/>
                <c:pt idx="0">
                  <c:v>56.464146</c:v>
                </c:pt>
              </c:numCache>
            </c:numRef>
          </c:val>
        </c:ser>
        <c:ser>
          <c:idx val="36"/>
          <c:order val="36"/>
          <c:tx>
            <c:strRef>
              <c:f>'[13]16.16'!$A$44</c:f>
              <c:strCache>
                <c:ptCount val="1"/>
                <c:pt idx="0">
                  <c:v>Gaseosas y bebidas refrescantes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'[12]16.16'!$E$6:$E$44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'[13]16.16'!$E$44</c:f>
              <c:numCache>
                <c:formatCode>General</c:formatCode>
                <c:ptCount val="1"/>
                <c:pt idx="0">
                  <c:v>44.675226000000002</c:v>
                </c:pt>
              </c:numCache>
            </c:numRef>
          </c:val>
        </c:ser>
        <c:dLbls>
          <c:showVal val="1"/>
        </c:dLbls>
        <c:axId val="236846080"/>
        <c:axId val="237017344"/>
      </c:barChart>
      <c:catAx>
        <c:axId val="236846080"/>
        <c:scaling>
          <c:orientation val="minMax"/>
        </c:scaling>
        <c:delete val="1"/>
        <c:axPos val="l"/>
        <c:numFmt formatCode="General" sourceLinked="1"/>
        <c:tickLblPos val="none"/>
        <c:crossAx val="237017344"/>
        <c:crosses val="autoZero"/>
        <c:auto val="1"/>
        <c:lblAlgn val="ctr"/>
        <c:lblOffset val="100"/>
      </c:catAx>
      <c:valAx>
        <c:axId val="237017344"/>
        <c:scaling>
          <c:orientation val="minMax"/>
        </c:scaling>
        <c:axPos val="b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68460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8676409583251593E-2"/>
          <c:y val="0.67323290845886463"/>
          <c:w val="0.80144498515176366"/>
          <c:h val="0.31749710312862284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Forestal 
según subsector de actividad. Año 2016</a:t>
            </a:r>
          </a:p>
        </c:rich>
      </c:tx>
      <c:layout>
        <c:manualLayout>
          <c:xMode val="edge"/>
          <c:yMode val="edge"/>
          <c:x val="0.30682258442553911"/>
          <c:y val="5.410181428650581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6.2785458120917764E-2"/>
          <c:y val="0.2561944924984455"/>
          <c:w val="0.63677874105463361"/>
          <c:h val="0.53088768907795458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3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232978758399805E-3"/>
                  <c:y val="-0.11474170888920369"/>
                </c:manualLayout>
              </c:layout>
              <c:showPercent val="1"/>
            </c:dLbl>
            <c:dLbl>
              <c:idx val="1"/>
              <c:layout>
                <c:manualLayout>
                  <c:x val="-1.2846876859724101E-2"/>
                  <c:y val="7.6655851951266063E-2"/>
                </c:manualLayout>
              </c:layout>
              <c:showPercent val="1"/>
            </c:dLbl>
            <c:dLbl>
              <c:idx val="2"/>
              <c:layout>
                <c:manualLayout>
                  <c:x val="1.8861273180199228E-2"/>
                  <c:y val="-0.25445420573405825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21118745004308698"/>
                  <c:y val="0.2966510642324223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19292258949881988"/>
                  <c:y val="0.3444980100763612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7.420099596108462E-2"/>
                  <c:y val="0.3421056627841643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('[11]16.2.2'!$A$8,'[11]16.2.2'!$A$10,'[11]16.2.2'!$A$11)</c:f>
              <c:strCache>
                <c:ptCount val="3"/>
                <c:pt idx="0">
                  <c:v>16. Industria de madera y corcho, excepto  muebles; cestería y espartería (1)</c:v>
                </c:pt>
                <c:pt idx="1">
                  <c:v>17. Industria del papel   (2)</c:v>
                </c:pt>
                <c:pt idx="2">
                  <c:v>31. Fabricación de muebles </c:v>
                </c:pt>
              </c:strCache>
            </c:strRef>
          </c:cat>
          <c:val>
            <c:numRef>
              <c:f>'[11]16.2.2'!$C$9:$C$11</c:f>
              <c:numCache>
                <c:formatCode>General</c:formatCode>
                <c:ptCount val="3"/>
                <c:pt idx="0">
                  <c:v>41.773241515002454</c:v>
                </c:pt>
                <c:pt idx="1">
                  <c:v>7.1323167732415147</c:v>
                </c:pt>
                <c:pt idx="2">
                  <c:v>51.094441711756019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46110989829259"/>
          <c:y val="0.63428047256407782"/>
          <c:w val="0.26378568801193814"/>
          <c:h val="0.283819667185858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Forestal según subsector de actividad. Año 2016</a:t>
            </a:r>
          </a:p>
        </c:rich>
      </c:tx>
      <c:layout>
        <c:manualLayout>
          <c:xMode val="edge"/>
          <c:yMode val="edge"/>
          <c:x val="0.13820224719101204"/>
          <c:y val="4.439252336448634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6.1797752808988991E-2"/>
          <c:y val="0.23704697340640002"/>
          <c:w val="0.6447338288321437"/>
          <c:h val="0.53631755923557689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285201265729814E-2"/>
                  <c:y val="-0.15004084382500407"/>
                </c:manualLayout>
              </c:layout>
              <c:showPercent val="1"/>
            </c:dLbl>
            <c:dLbl>
              <c:idx val="1"/>
              <c:layout>
                <c:manualLayout>
                  <c:x val="-1.3575862830230333E-2"/>
                  <c:y val="5.6369050125418832E-2"/>
                </c:manualLayout>
              </c:layout>
              <c:showPercent val="1"/>
            </c:dLbl>
            <c:dLbl>
              <c:idx val="2"/>
              <c:layout>
                <c:manualLayout>
                  <c:x val="-9.9206308644744067E-3"/>
                  <c:y val="-1.2171890313192641E-3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20786516853932682"/>
                  <c:y val="0.28971962616822428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18988764044943901"/>
                  <c:y val="0.33644859813084477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7.3033707865168537E-2"/>
                  <c:y val="0.33411214953271168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('[11]16.2.2'!$A$8,'[11]16.2.2'!$A$10,'[11]16.2.2'!$A$11)</c:f>
              <c:strCache>
                <c:ptCount val="3"/>
                <c:pt idx="0">
                  <c:v>16. Industria de madera y corcho, excepto  muebles; cestería y espartería (1)</c:v>
                </c:pt>
                <c:pt idx="1">
                  <c:v>17. Industria del papel   (2)</c:v>
                </c:pt>
                <c:pt idx="2">
                  <c:v>31. Fabricación de muebles </c:v>
                </c:pt>
              </c:strCache>
            </c:strRef>
          </c:cat>
          <c:val>
            <c:numRef>
              <c:f>'[11]16.2.2'!$E$9:$E$11</c:f>
              <c:numCache>
                <c:formatCode>General</c:formatCode>
                <c:ptCount val="3"/>
                <c:pt idx="0">
                  <c:v>41.613373723774259</c:v>
                </c:pt>
                <c:pt idx="1">
                  <c:v>7.7602004562623881</c:v>
                </c:pt>
                <c:pt idx="2">
                  <c:v>50.626425819963352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02190006623"/>
          <c:y val="0.66483833905788814"/>
          <c:w val="0.26711122231216428"/>
          <c:h val="0.252336448598129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77259</xdr:colOff>
      <xdr:row>22</xdr:row>
      <xdr:rowOff>87842</xdr:rowOff>
    </xdr:from>
    <xdr:to>
      <xdr:col>7</xdr:col>
      <xdr:colOff>39159</xdr:colOff>
      <xdr:row>49</xdr:row>
      <xdr:rowOff>21167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50</xdr:row>
      <xdr:rowOff>66675</xdr:rowOff>
    </xdr:from>
    <xdr:to>
      <xdr:col>7</xdr:col>
      <xdr:colOff>66675</xdr:colOff>
      <xdr:row>77</xdr:row>
      <xdr:rowOff>76200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 macro="">
      <xdr:nvGraphicFramePr>
        <xdr:cNvPr id="20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 macro="">
      <xdr:nvGraphicFramePr>
        <xdr:cNvPr id="204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11</xdr:row>
      <xdr:rowOff>114300</xdr:rowOff>
    </xdr:from>
    <xdr:to>
      <xdr:col>7</xdr:col>
      <xdr:colOff>66675</xdr:colOff>
      <xdr:row>37</xdr:row>
      <xdr:rowOff>104775</xdr:rowOff>
    </xdr:to>
    <xdr:graphicFrame macro="">
      <xdr:nvGraphicFramePr>
        <xdr:cNvPr id="21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11</xdr:row>
      <xdr:rowOff>38100</xdr:rowOff>
    </xdr:from>
    <xdr:to>
      <xdr:col>7</xdr:col>
      <xdr:colOff>139701</xdr:colOff>
      <xdr:row>36</xdr:row>
      <xdr:rowOff>38100</xdr:rowOff>
    </xdr:to>
    <xdr:graphicFrame macro="">
      <xdr:nvGraphicFramePr>
        <xdr:cNvPr id="22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123825</xdr:rowOff>
    </xdr:from>
    <xdr:to>
      <xdr:col>5</xdr:col>
      <xdr:colOff>76200</xdr:colOff>
      <xdr:row>52</xdr:row>
      <xdr:rowOff>95250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51</xdr:row>
      <xdr:rowOff>28575</xdr:rowOff>
    </xdr:from>
    <xdr:to>
      <xdr:col>4</xdr:col>
      <xdr:colOff>558800</xdr:colOff>
      <xdr:row>77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0</xdr:rowOff>
    </xdr:from>
    <xdr:to>
      <xdr:col>6</xdr:col>
      <xdr:colOff>476250</xdr:colOff>
      <xdr:row>101</xdr:row>
      <xdr:rowOff>127000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51</xdr:row>
      <xdr:rowOff>0</xdr:rowOff>
    </xdr:from>
    <xdr:to>
      <xdr:col>5</xdr:col>
      <xdr:colOff>0</xdr:colOff>
      <xdr:row>51</xdr:row>
      <xdr:rowOff>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1028700</xdr:colOff>
      <xdr:row>51</xdr:row>
      <xdr:rowOff>0</xdr:rowOff>
    </xdr:from>
    <xdr:to>
      <xdr:col>5</xdr:col>
      <xdr:colOff>19050</xdr:colOff>
      <xdr:row>51</xdr:row>
      <xdr:rowOff>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1019175</xdr:colOff>
      <xdr:row>51</xdr:row>
      <xdr:rowOff>0</xdr:rowOff>
    </xdr:from>
    <xdr:to>
      <xdr:col>5</xdr:col>
      <xdr:colOff>0</xdr:colOff>
      <xdr:row>51</xdr:row>
      <xdr:rowOff>0</xdr:rowOff>
    </xdr:to>
    <xdr:graphicFrame macro="">
      <xdr:nvGraphicFramePr>
        <xdr:cNvPr id="205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1028700</xdr:colOff>
      <xdr:row>51</xdr:row>
      <xdr:rowOff>0</xdr:rowOff>
    </xdr:from>
    <xdr:to>
      <xdr:col>5</xdr:col>
      <xdr:colOff>19050</xdr:colOff>
      <xdr:row>51</xdr:row>
      <xdr:rowOff>0</xdr:rowOff>
    </xdr:to>
    <xdr:graphicFrame macro="">
      <xdr:nvGraphicFramePr>
        <xdr:cNvPr id="205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381000</xdr:colOff>
      <xdr:row>26</xdr:row>
      <xdr:rowOff>66675</xdr:rowOff>
    </xdr:from>
    <xdr:to>
      <xdr:col>7</xdr:col>
      <xdr:colOff>142875</xdr:colOff>
      <xdr:row>51</xdr:row>
      <xdr:rowOff>0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51</xdr:row>
      <xdr:rowOff>292100</xdr:rowOff>
    </xdr:from>
    <xdr:to>
      <xdr:col>7</xdr:col>
      <xdr:colOff>190500</xdr:colOff>
      <xdr:row>77</xdr:row>
      <xdr:rowOff>15875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1019175</xdr:colOff>
      <xdr:row>52</xdr:row>
      <xdr:rowOff>0</xdr:rowOff>
    </xdr:from>
    <xdr:to>
      <xdr:col>5</xdr:col>
      <xdr:colOff>0</xdr:colOff>
      <xdr:row>52</xdr:row>
      <xdr:rowOff>0</xdr:rowOff>
    </xdr:to>
    <xdr:graphicFrame macro="">
      <xdr:nvGraphicFramePr>
        <xdr:cNvPr id="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1028700</xdr:colOff>
      <xdr:row>52</xdr:row>
      <xdr:rowOff>0</xdr:rowOff>
    </xdr:from>
    <xdr:to>
      <xdr:col>5</xdr:col>
      <xdr:colOff>19050</xdr:colOff>
      <xdr:row>52</xdr:row>
      <xdr:rowOff>0</xdr:rowOff>
    </xdr:to>
    <xdr:graphicFrame macro="">
      <xdr:nvGraphicFramePr>
        <xdr:cNvPr id="1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1019175</xdr:colOff>
      <xdr:row>52</xdr:row>
      <xdr:rowOff>0</xdr:rowOff>
    </xdr:from>
    <xdr:to>
      <xdr:col>5</xdr:col>
      <xdr:colOff>0</xdr:colOff>
      <xdr:row>52</xdr:row>
      <xdr:rowOff>0</xdr:rowOff>
    </xdr:to>
    <xdr:graphicFrame macro="">
      <xdr:nvGraphicFramePr>
        <xdr:cNvPr id="1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1028700</xdr:colOff>
      <xdr:row>52</xdr:row>
      <xdr:rowOff>0</xdr:rowOff>
    </xdr:from>
    <xdr:to>
      <xdr:col>5</xdr:col>
      <xdr:colOff>19050</xdr:colOff>
      <xdr:row>52</xdr:row>
      <xdr:rowOff>0</xdr:rowOff>
    </xdr:to>
    <xdr:graphicFrame macro="">
      <xdr:nvGraphicFramePr>
        <xdr:cNvPr id="1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 macro="">
      <xdr:nvGraphicFramePr>
        <xdr:cNvPr id="14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428625</xdr:colOff>
      <xdr:row>25</xdr:row>
      <xdr:rowOff>104775</xdr:rowOff>
    </xdr:from>
    <xdr:to>
      <xdr:col>5</xdr:col>
      <xdr:colOff>1038225</xdr:colOff>
      <xdr:row>50</xdr:row>
      <xdr:rowOff>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457200</xdr:colOff>
      <xdr:row>51</xdr:row>
      <xdr:rowOff>28575</xdr:rowOff>
    </xdr:from>
    <xdr:to>
      <xdr:col>5</xdr:col>
      <xdr:colOff>1057275</xdr:colOff>
      <xdr:row>75</xdr:row>
      <xdr:rowOff>104775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66675</xdr:rowOff>
    </xdr:from>
    <xdr:to>
      <xdr:col>7</xdr:col>
      <xdr:colOff>304800</xdr:colOff>
      <xdr:row>48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49</xdr:row>
      <xdr:rowOff>104775</xdr:rowOff>
    </xdr:from>
    <xdr:to>
      <xdr:col>7</xdr:col>
      <xdr:colOff>323850</xdr:colOff>
      <xdr:row>76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16</xdr:row>
      <xdr:rowOff>152400</xdr:rowOff>
    </xdr:from>
    <xdr:to>
      <xdr:col>6</xdr:col>
      <xdr:colOff>790575</xdr:colOff>
      <xdr:row>42</xdr:row>
      <xdr:rowOff>28575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43</xdr:row>
      <xdr:rowOff>28575</xdr:rowOff>
    </xdr:from>
    <xdr:to>
      <xdr:col>6</xdr:col>
      <xdr:colOff>809625</xdr:colOff>
      <xdr:row>68</xdr:row>
      <xdr:rowOff>38100</xdr:rowOff>
    </xdr:to>
    <xdr:graphicFrame macro="">
      <xdr:nvGraphicFramePr>
        <xdr:cNvPr id="163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24</xdr:row>
      <xdr:rowOff>47625</xdr:rowOff>
    </xdr:from>
    <xdr:to>
      <xdr:col>6</xdr:col>
      <xdr:colOff>428625</xdr:colOff>
      <xdr:row>49</xdr:row>
      <xdr:rowOff>123825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504825</xdr:colOff>
      <xdr:row>51</xdr:row>
      <xdr:rowOff>0</xdr:rowOff>
    </xdr:from>
    <xdr:to>
      <xdr:col>6</xdr:col>
      <xdr:colOff>447675</xdr:colOff>
      <xdr:row>76</xdr:row>
      <xdr:rowOff>9525</xdr:rowOff>
    </xdr:to>
    <xdr:graphicFrame macro="">
      <xdr:nvGraphicFramePr>
        <xdr:cNvPr id="174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184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24</xdr:row>
      <xdr:rowOff>142875</xdr:rowOff>
    </xdr:from>
    <xdr:to>
      <xdr:col>7</xdr:col>
      <xdr:colOff>190500</xdr:colOff>
      <xdr:row>52</xdr:row>
      <xdr:rowOff>9525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13</xdr:row>
      <xdr:rowOff>15875</xdr:rowOff>
    </xdr:from>
    <xdr:to>
      <xdr:col>6</xdr:col>
      <xdr:colOff>914400</xdr:colOff>
      <xdr:row>39</xdr:row>
      <xdr:rowOff>142875</xdr:rowOff>
    </xdr:to>
    <xdr:graphicFrame macro="">
      <xdr:nvGraphicFramePr>
        <xdr:cNvPr id="194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9</xdr:row>
      <xdr:rowOff>152400</xdr:rowOff>
    </xdr:from>
    <xdr:to>
      <xdr:col>7</xdr:col>
      <xdr:colOff>241300</xdr:colOff>
      <xdr:row>33</xdr:row>
      <xdr:rowOff>152399</xdr:rowOff>
    </xdr:to>
    <xdr:graphicFrame macro="">
      <xdr:nvGraphicFramePr>
        <xdr:cNvPr id="23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6/AE15-C16_recibid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6/ISABELHDEZZAPATA_v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fonso/Desktop/CAPITULO16_TABLAS_ISABEL-HERNANDEZ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 refreshError="1"/>
      <sheetData sheetId="1" refreshError="1"/>
      <sheetData sheetId="2" refreshError="1"/>
      <sheetData sheetId="3">
        <row r="8">
          <cell r="A8" t="str">
            <v>Procesado y conservación de carne y elaboración de productos cárnicos</v>
          </cell>
          <cell r="B8">
            <v>3810</v>
          </cell>
          <cell r="D8">
            <v>4626</v>
          </cell>
        </row>
        <row r="9">
          <cell r="A9" t="str">
            <v>Procesado y conservación de pescados, crustáceos y moluscos</v>
          </cell>
          <cell r="B9">
            <v>632</v>
          </cell>
          <cell r="D9">
            <v>837</v>
          </cell>
        </row>
        <row r="10">
          <cell r="A10" t="str">
            <v>Procesado y conservación de frutas y hortalizas</v>
          </cell>
          <cell r="B10">
            <v>1401</v>
          </cell>
          <cell r="D10">
            <v>1715</v>
          </cell>
        </row>
        <row r="11">
          <cell r="A11" t="str">
            <v>Fabricación de aceites y grasas vegetales y animales</v>
          </cell>
          <cell r="B11">
            <v>1577</v>
          </cell>
          <cell r="D11">
            <v>1841</v>
          </cell>
        </row>
        <row r="12">
          <cell r="A12" t="str">
            <v>Fabricación de productos lácteos</v>
          </cell>
          <cell r="B12">
            <v>1558</v>
          </cell>
          <cell r="D12">
            <v>1809</v>
          </cell>
        </row>
        <row r="13">
          <cell r="A13" t="str">
            <v>Fabricación de productos de molinería, almidones y productos amiláceos</v>
          </cell>
          <cell r="B13">
            <v>454</v>
          </cell>
          <cell r="D13">
            <v>564</v>
          </cell>
        </row>
        <row r="14">
          <cell r="A14" t="str">
            <v>Fabricación de productos de panadería y pastas alimenticias</v>
          </cell>
          <cell r="B14">
            <v>10009</v>
          </cell>
          <cell r="D14">
            <v>11585</v>
          </cell>
        </row>
        <row r="15">
          <cell r="A15" t="str">
            <v>Fabricación de productos para la alimentación animal</v>
          </cell>
          <cell r="B15">
            <v>793</v>
          </cell>
          <cell r="D15">
            <v>1033</v>
          </cell>
        </row>
      </sheetData>
      <sheetData sheetId="4">
        <row r="8">
          <cell r="A8" t="str">
            <v>16. Industria de madera y corcho, excepto  muebles; cestería y espartería (1)</v>
          </cell>
        </row>
        <row r="9">
          <cell r="C9">
            <v>41.773241515002454</v>
          </cell>
          <cell r="E9">
            <v>41.613373723774259</v>
          </cell>
        </row>
        <row r="10">
          <cell r="A10" t="str">
            <v>17. Industria del papel   (2)</v>
          </cell>
          <cell r="C10">
            <v>7.1323167732415147</v>
          </cell>
          <cell r="E10">
            <v>7.7602004562623881</v>
          </cell>
        </row>
        <row r="11">
          <cell r="A11" t="str">
            <v xml:space="preserve">31. Fabricación de muebles </v>
          </cell>
          <cell r="C11">
            <v>51.094441711756019</v>
          </cell>
          <cell r="E11">
            <v>50.626425819963352</v>
          </cell>
        </row>
      </sheetData>
      <sheetData sheetId="5">
        <row r="8">
          <cell r="A8" t="str">
            <v>Producción, transporte y distribución de energía eléctrica</v>
          </cell>
          <cell r="B8">
            <v>14211</v>
          </cell>
          <cell r="D8">
            <v>17096</v>
          </cell>
        </row>
        <row r="9">
          <cell r="A9" t="str">
            <v>Producción y distribución de gas, vapor y aire acondicionado (1)</v>
          </cell>
          <cell r="B9">
            <v>264</v>
          </cell>
          <cell r="D9">
            <v>436</v>
          </cell>
        </row>
        <row r="10">
          <cell r="A10" t="str">
            <v>Captación, depuración y distribución de agua</v>
          </cell>
          <cell r="B10">
            <v>2978</v>
          </cell>
          <cell r="D10">
            <v>3687</v>
          </cell>
        </row>
        <row r="11">
          <cell r="A11" t="str">
            <v>Actividades de saneamiento, gestión de residuos y descontaminación (2)</v>
          </cell>
          <cell r="B11">
            <v>3732</v>
          </cell>
          <cell r="D11">
            <v>5349</v>
          </cell>
        </row>
      </sheetData>
      <sheetData sheetId="6">
        <row r="7">
          <cell r="B7">
            <v>2015</v>
          </cell>
          <cell r="C7">
            <v>2016</v>
          </cell>
          <cell r="E7">
            <v>2015</v>
          </cell>
          <cell r="F7">
            <v>2016</v>
          </cell>
        </row>
        <row r="8">
          <cell r="A8" t="str">
            <v>Procesado y conservación de carne y elaboración de productos cárnicos</v>
          </cell>
          <cell r="B8">
            <v>3868</v>
          </cell>
          <cell r="C8">
            <v>3810</v>
          </cell>
          <cell r="E8">
            <v>4654</v>
          </cell>
          <cell r="F8">
            <v>4626</v>
          </cell>
        </row>
        <row r="9">
          <cell r="A9" t="str">
            <v>Procesado y conservación de pescados, crustáceos y moluscos</v>
          </cell>
          <cell r="B9">
            <v>625</v>
          </cell>
          <cell r="C9">
            <v>632</v>
          </cell>
          <cell r="E9">
            <v>838</v>
          </cell>
          <cell r="F9">
            <v>837</v>
          </cell>
        </row>
        <row r="10">
          <cell r="A10" t="str">
            <v>Procesado y conservación de frutas y hortalizas</v>
          </cell>
          <cell r="B10">
            <v>1373</v>
          </cell>
          <cell r="C10">
            <v>1401</v>
          </cell>
          <cell r="E10">
            <v>1633</v>
          </cell>
          <cell r="F10">
            <v>1715</v>
          </cell>
        </row>
        <row r="11">
          <cell r="A11" t="str">
            <v>Fabricación de aceites y grasas vegetales y animales</v>
          </cell>
          <cell r="B11">
            <v>1599</v>
          </cell>
          <cell r="C11">
            <v>1577</v>
          </cell>
          <cell r="E11">
            <v>1845</v>
          </cell>
          <cell r="F11">
            <v>1841</v>
          </cell>
        </row>
        <row r="12">
          <cell r="A12" t="str">
            <v>Fabricación de productos lácteos</v>
          </cell>
          <cell r="B12">
            <v>1559</v>
          </cell>
          <cell r="C12">
            <v>1558</v>
          </cell>
          <cell r="E12">
            <v>1759</v>
          </cell>
          <cell r="F12">
            <v>1809</v>
          </cell>
        </row>
        <row r="13">
          <cell r="A13" t="str">
            <v>Fabricación de productos de molinería, almidones y productos amiláceos</v>
          </cell>
          <cell r="B13">
            <v>457</v>
          </cell>
          <cell r="C13">
            <v>454</v>
          </cell>
          <cell r="E13">
            <v>583</v>
          </cell>
          <cell r="F13">
            <v>564</v>
          </cell>
        </row>
        <row r="14">
          <cell r="A14" t="str">
            <v>Fabricación de productos de panadería y pastas alimenticias</v>
          </cell>
          <cell r="B14">
            <v>10272</v>
          </cell>
          <cell r="C14">
            <v>10009</v>
          </cell>
          <cell r="E14">
            <v>11662</v>
          </cell>
          <cell r="F14">
            <v>11585</v>
          </cell>
        </row>
        <row r="15">
          <cell r="A15" t="str">
            <v>Fabricación de productos para la alimentación animal</v>
          </cell>
          <cell r="B15">
            <v>798</v>
          </cell>
          <cell r="C15">
            <v>793</v>
          </cell>
          <cell r="E15">
            <v>1053</v>
          </cell>
          <cell r="F15">
            <v>1033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B5">
            <v>2015</v>
          </cell>
          <cell r="E5">
            <v>2016</v>
          </cell>
        </row>
        <row r="7">
          <cell r="A7" t="str">
            <v>10.1. Procesado y conservación de carne y elaboración de productos cárnicos</v>
          </cell>
          <cell r="D7">
            <v>112.8805</v>
          </cell>
          <cell r="G7">
            <v>118.01916666666668</v>
          </cell>
        </row>
        <row r="8">
          <cell r="A8" t="str">
            <v>10.2 .Procesado y conservación de pescados, crustáceos y moluscos</v>
          </cell>
          <cell r="D8">
            <v>99.215500000000006</v>
          </cell>
          <cell r="G8">
            <v>98.353499999999997</v>
          </cell>
        </row>
        <row r="9">
          <cell r="A9" t="str">
            <v>10.3. Procesado y conservación de frutas y hortalizas</v>
          </cell>
          <cell r="D9">
            <v>106.25200000000001</v>
          </cell>
          <cell r="G9">
            <v>104.25591666666666</v>
          </cell>
        </row>
        <row r="10">
          <cell r="A10" t="str">
            <v>10.4. Fabricación de aceites y grasas vegetales y animales</v>
          </cell>
          <cell r="D10">
            <v>66.168999999999997</v>
          </cell>
          <cell r="G10">
            <v>66.483833333333337</v>
          </cell>
        </row>
        <row r="11">
          <cell r="A11" t="str">
            <v>10.5. Fabricación de productos lácteos</v>
          </cell>
          <cell r="D11">
            <v>91.312999999999988</v>
          </cell>
          <cell r="G11">
            <v>88.907583333333321</v>
          </cell>
        </row>
        <row r="12">
          <cell r="A12" t="str">
            <v>10.6. Fabricación de productos de molinería, almidones y productos amiláceos</v>
          </cell>
          <cell r="D12">
            <v>96.308999999999997</v>
          </cell>
          <cell r="G12">
            <v>97.550166666666684</v>
          </cell>
        </row>
        <row r="13">
          <cell r="A13" t="str">
            <v>10.7. Fabricación de productos de panadería y pastas alimenticias</v>
          </cell>
          <cell r="D13">
            <v>104.6045</v>
          </cell>
          <cell r="G13">
            <v>106.82241666666667</v>
          </cell>
        </row>
        <row r="14">
          <cell r="A14" t="str">
            <v>10.8. Fabricación de otros productos alimenticios</v>
          </cell>
          <cell r="D14">
            <v>97.960999999999999</v>
          </cell>
          <cell r="G14">
            <v>101.50649999999999</v>
          </cell>
        </row>
        <row r="15">
          <cell r="A15" t="str">
            <v>10.9. Fabricación de productos para la alimentación animal</v>
          </cell>
          <cell r="D15">
            <v>100.438</v>
          </cell>
          <cell r="G15">
            <v>102.37941666666667</v>
          </cell>
        </row>
        <row r="20">
          <cell r="A20" t="str">
            <v>11. FABRICACIÓN DE BEBIDAS</v>
          </cell>
          <cell r="D20">
            <v>98.125</v>
          </cell>
          <cell r="G20">
            <v>97.402583333333325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6.15 "/>
      <sheetName val="16.16"/>
      <sheetName val="16.17"/>
    </sheetNames>
    <sheetDataSet>
      <sheetData sheetId="0">
        <row r="5">
          <cell r="C5">
            <v>2015</v>
          </cell>
          <cell r="D5">
            <v>2016</v>
          </cell>
        </row>
        <row r="6">
          <cell r="D6" t="str">
            <v>Hogares</v>
          </cell>
        </row>
        <row r="48">
          <cell r="C48">
            <v>67043.600148754995</v>
          </cell>
          <cell r="D48">
            <v>67095.510283886004</v>
          </cell>
        </row>
      </sheetData>
      <sheetData sheetId="1">
        <row r="6">
          <cell r="E6" t="str">
            <v>Kg/l</v>
          </cell>
        </row>
        <row r="7">
          <cell r="E7" t="str">
            <v xml:space="preserve"> por persona</v>
          </cell>
        </row>
        <row r="8">
          <cell r="A8" t="str">
            <v>Huevos (kgs)</v>
          </cell>
          <cell r="E8">
            <v>8.5692679999999992</v>
          </cell>
        </row>
        <row r="9">
          <cell r="E9">
            <v>50.126967999999998</v>
          </cell>
        </row>
        <row r="10">
          <cell r="E10">
            <v>25.491879999999998</v>
          </cell>
        </row>
        <row r="11">
          <cell r="E11">
            <v>72.863585999999998</v>
          </cell>
        </row>
        <row r="12">
          <cell r="E12">
            <v>0.69369800000000004</v>
          </cell>
        </row>
        <row r="13">
          <cell r="E13">
            <v>36.395237999999999</v>
          </cell>
        </row>
        <row r="14">
          <cell r="E14">
            <v>34.654845000000002</v>
          </cell>
        </row>
        <row r="15">
          <cell r="E15">
            <v>14.134065</v>
          </cell>
        </row>
        <row r="16">
          <cell r="E16">
            <v>3.7378019999999998</v>
          </cell>
        </row>
        <row r="17">
          <cell r="E17">
            <v>1.7754270000000001</v>
          </cell>
        </row>
        <row r="18">
          <cell r="E18">
            <v>3.9133290000000001</v>
          </cell>
        </row>
        <row r="19">
          <cell r="E19">
            <v>4.1268469999999997</v>
          </cell>
        </row>
        <row r="20">
          <cell r="E20">
            <v>3.6928109999999998</v>
          </cell>
        </row>
        <row r="21">
          <cell r="E21">
            <v>3.1035520000000001</v>
          </cell>
        </row>
        <row r="22">
          <cell r="E22">
            <v>12.661637000000001</v>
          </cell>
        </row>
        <row r="23">
          <cell r="E23">
            <v>8.5089649999999999</v>
          </cell>
        </row>
        <row r="24">
          <cell r="E24">
            <v>3.2068850000000002</v>
          </cell>
        </row>
        <row r="25">
          <cell r="E25">
            <v>0.71363100000000002</v>
          </cell>
        </row>
        <row r="26">
          <cell r="E26">
            <v>22.568714</v>
          </cell>
        </row>
        <row r="27">
          <cell r="E27">
            <v>0.94548500000000002</v>
          </cell>
        </row>
        <row r="28">
          <cell r="E28">
            <v>1.361362</v>
          </cell>
        </row>
        <row r="29">
          <cell r="E29">
            <v>60.043832000000002</v>
          </cell>
        </row>
        <row r="30">
          <cell r="E30">
            <v>99.536841999999993</v>
          </cell>
        </row>
        <row r="31">
          <cell r="E31">
            <v>2.560762</v>
          </cell>
        </row>
        <row r="32">
          <cell r="E32">
            <v>2.9495740000000001</v>
          </cell>
        </row>
        <row r="33">
          <cell r="E33">
            <v>13.247246000000001</v>
          </cell>
        </row>
        <row r="34">
          <cell r="E34">
            <v>13.700956</v>
          </cell>
        </row>
        <row r="35">
          <cell r="E35">
            <v>2.6047449999999999</v>
          </cell>
        </row>
        <row r="36">
          <cell r="E36">
            <v>3.1982919999999999</v>
          </cell>
        </row>
        <row r="37">
          <cell r="E37">
            <v>0.62987000000000004</v>
          </cell>
        </row>
        <row r="38">
          <cell r="E38">
            <v>0.33112799999999998</v>
          </cell>
        </row>
        <row r="39">
          <cell r="E39">
            <v>4.0125549999999999</v>
          </cell>
        </row>
        <row r="40">
          <cell r="E40">
            <v>18.713479</v>
          </cell>
        </row>
        <row r="41">
          <cell r="E41">
            <v>0.81750800000000001</v>
          </cell>
        </row>
        <row r="42">
          <cell r="E42">
            <v>9.9965949999999992</v>
          </cell>
        </row>
        <row r="43">
          <cell r="E43">
            <v>60.323092000000003</v>
          </cell>
        </row>
        <row r="44">
          <cell r="E44">
            <v>43.540959999999998</v>
          </cell>
        </row>
      </sheetData>
      <sheetData sheetId="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6.15 "/>
      <sheetName val="16.16"/>
      <sheetName val="16.17"/>
    </sheetNames>
    <sheetDataSet>
      <sheetData sheetId="0" refreshError="1"/>
      <sheetData sheetId="1">
        <row r="6">
          <cell r="E6" t="str">
            <v>Kg/l</v>
          </cell>
        </row>
        <row r="9">
          <cell r="A9" t="str">
            <v xml:space="preserve">Carne </v>
          </cell>
          <cell r="E9">
            <v>50.143932999999997</v>
          </cell>
        </row>
        <row r="10">
          <cell r="A10" t="str">
            <v>Pesca</v>
          </cell>
          <cell r="E10">
            <v>25.895457</v>
          </cell>
        </row>
        <row r="11">
          <cell r="A11" t="str">
            <v>Leche líquida</v>
          </cell>
          <cell r="E11">
            <v>73.324594000000005</v>
          </cell>
        </row>
        <row r="12">
          <cell r="A12" t="str">
            <v>Otras leches</v>
          </cell>
          <cell r="E12">
            <v>0.676064</v>
          </cell>
        </row>
        <row r="13">
          <cell r="A13" t="str">
            <v>Derivados lácteos</v>
          </cell>
          <cell r="E13">
            <v>35.806714999999997</v>
          </cell>
        </row>
        <row r="14">
          <cell r="A14" t="str">
            <v>Pan</v>
          </cell>
          <cell r="E14">
            <v>35.148502999999998</v>
          </cell>
        </row>
        <row r="15">
          <cell r="A15" t="str">
            <v>Bollería/pastelería/galletas/cereales</v>
          </cell>
          <cell r="E15">
            <v>13.819667000000001</v>
          </cell>
        </row>
        <row r="16">
          <cell r="A16" t="str">
            <v>Chocolates/cacaos/sucedaneos</v>
          </cell>
          <cell r="E16">
            <v>3.7106880000000002</v>
          </cell>
        </row>
        <row r="17">
          <cell r="A17" t="str">
            <v>Cafes e infusiones</v>
          </cell>
          <cell r="E17">
            <v>1.7302299999999999</v>
          </cell>
        </row>
        <row r="18">
          <cell r="A18" t="str">
            <v>Arroz</v>
          </cell>
          <cell r="E18">
            <v>3.8563109999999998</v>
          </cell>
        </row>
        <row r="19">
          <cell r="A19" t="str">
            <v>Pastas alimenticias</v>
          </cell>
          <cell r="E19">
            <v>4.1067920000000004</v>
          </cell>
        </row>
        <row r="20">
          <cell r="A20" t="str">
            <v>Azucar</v>
          </cell>
          <cell r="E20">
            <v>3.8749539999999998</v>
          </cell>
        </row>
        <row r="21">
          <cell r="A21" t="str">
            <v>Legumbres</v>
          </cell>
          <cell r="E21">
            <v>3.0551360000000001</v>
          </cell>
        </row>
        <row r="22">
          <cell r="A22" t="str">
            <v>Aceites</v>
          </cell>
          <cell r="E22">
            <v>12.526064</v>
          </cell>
        </row>
        <row r="23">
          <cell r="A23" t="str">
            <v>Aceites oliva</v>
          </cell>
          <cell r="E23">
            <v>8.3567999999999998</v>
          </cell>
        </row>
        <row r="24">
          <cell r="A24" t="str">
            <v>Aceites girasol</v>
          </cell>
          <cell r="E24">
            <v>3.1154820000000001</v>
          </cell>
        </row>
        <row r="25">
          <cell r="A25" t="str">
            <v>Margarina</v>
          </cell>
          <cell r="E25">
            <v>0.73850099999999996</v>
          </cell>
        </row>
        <row r="26">
          <cell r="A26" t="str">
            <v>Patatas frescas</v>
          </cell>
          <cell r="E26">
            <v>21.913909</v>
          </cell>
        </row>
        <row r="27">
          <cell r="A27" t="str">
            <v>Patatas congeladas</v>
          </cell>
          <cell r="E27">
            <v>0.94487299999999996</v>
          </cell>
        </row>
        <row r="28">
          <cell r="A28" t="str">
            <v>Patatas procesadas</v>
          </cell>
          <cell r="E28">
            <v>1.325663</v>
          </cell>
        </row>
        <row r="29">
          <cell r="A29" t="str">
            <v>Verduras/hortalizas frescas</v>
          </cell>
          <cell r="E29">
            <v>59.708142000000002</v>
          </cell>
        </row>
        <row r="30">
          <cell r="A30" t="str">
            <v>Frutas frescas</v>
          </cell>
          <cell r="E30">
            <v>99.182220000000001</v>
          </cell>
        </row>
        <row r="31">
          <cell r="A31" t="str">
            <v>Aceitunas</v>
          </cell>
          <cell r="E31">
            <v>2.544035</v>
          </cell>
        </row>
        <row r="32">
          <cell r="A32" t="str">
            <v>Frutos secos</v>
          </cell>
          <cell r="E32">
            <v>2.893319</v>
          </cell>
        </row>
        <row r="33">
          <cell r="A33" t="str">
            <v>Frutas y hortalizas transformadas</v>
          </cell>
          <cell r="E33">
            <v>13.287205</v>
          </cell>
        </row>
        <row r="34">
          <cell r="A34" t="str">
            <v>Platos preparados</v>
          </cell>
          <cell r="E34">
            <v>12.935791999999999</v>
          </cell>
        </row>
        <row r="35">
          <cell r="A35" t="str">
            <v>Salsas</v>
          </cell>
          <cell r="E35">
            <v>2.5105330000000001</v>
          </cell>
        </row>
        <row r="36">
          <cell r="A36" t="str">
            <v>Vinos tranquilos con DOP</v>
          </cell>
          <cell r="E36">
            <v>3.084381</v>
          </cell>
        </row>
        <row r="37">
          <cell r="A37" t="str">
            <v>Vinos espumosos (inc. Cava)/Gasificados con DOP</v>
          </cell>
          <cell r="E37">
            <v>0.52244400000000002</v>
          </cell>
        </row>
        <row r="38">
          <cell r="A38" t="str">
            <v>Vinos con IGP</v>
          </cell>
          <cell r="E38">
            <v>0.29823100000000002</v>
          </cell>
        </row>
        <row r="39">
          <cell r="A39" t="str">
            <v>Vinos sin DOP/IGP</v>
          </cell>
          <cell r="E39">
            <v>4.0535600000000001</v>
          </cell>
        </row>
        <row r="40">
          <cell r="A40" t="str">
            <v>Cervezas</v>
          </cell>
          <cell r="E40">
            <v>18.313668</v>
          </cell>
        </row>
        <row r="41">
          <cell r="A41" t="str">
            <v>Bebidas espirituosas</v>
          </cell>
          <cell r="E41">
            <v>0.84746600000000005</v>
          </cell>
        </row>
        <row r="42">
          <cell r="A42" t="str">
            <v>Zumos y néctares</v>
          </cell>
          <cell r="E42">
            <v>10.258241</v>
          </cell>
        </row>
        <row r="43">
          <cell r="A43" t="str">
            <v>Agua envasada</v>
          </cell>
          <cell r="E43">
            <v>56.464146</v>
          </cell>
        </row>
        <row r="44">
          <cell r="A44" t="str">
            <v>Gaseosas y bebidas refrescantes</v>
          </cell>
          <cell r="E44">
            <v>44.675226000000002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I31"/>
  <sheetViews>
    <sheetView showGridLines="0" tabSelected="1" view="pageBreakPreview" zoomScaleNormal="75" zoomScaleSheetLayoutView="100" workbookViewId="0">
      <selection activeCell="B29" sqref="B29:C29"/>
    </sheetView>
  </sheetViews>
  <sheetFormatPr baseColWidth="10" defaultColWidth="8.42578125" defaultRowHeight="12.75"/>
  <cols>
    <col min="1" max="1" width="36.85546875" style="9" customWidth="1"/>
    <col min="2" max="5" width="17.85546875" style="12" customWidth="1"/>
    <col min="6" max="9" width="9.28515625" style="14" customWidth="1"/>
    <col min="10" max="16384" width="8.42578125" style="9"/>
  </cols>
  <sheetData>
    <row r="1" spans="1:9" s="21" customFormat="1" ht="18">
      <c r="A1" s="451" t="s">
        <v>115</v>
      </c>
      <c r="B1" s="451"/>
      <c r="C1" s="451"/>
      <c r="D1" s="451"/>
      <c r="E1" s="451"/>
      <c r="F1" s="41"/>
      <c r="G1" s="42"/>
      <c r="H1" s="42"/>
      <c r="I1" s="42"/>
    </row>
    <row r="2" spans="1:9" ht="12.75" customHeight="1">
      <c r="A2" s="19"/>
      <c r="B2" s="6"/>
      <c r="C2" s="6"/>
      <c r="D2" s="6"/>
      <c r="E2" s="6"/>
      <c r="F2" s="41"/>
    </row>
    <row r="3" spans="1:9" ht="15" customHeight="1">
      <c r="A3" s="463" t="s">
        <v>329</v>
      </c>
      <c r="B3" s="463"/>
      <c r="C3" s="463"/>
      <c r="D3" s="463"/>
      <c r="E3" s="463"/>
      <c r="F3" s="47"/>
    </row>
    <row r="4" spans="1:9" ht="4.5" customHeight="1" thickBot="1">
      <c r="A4" s="63"/>
      <c r="B4" s="63"/>
      <c r="C4" s="63"/>
      <c r="D4" s="63"/>
      <c r="E4" s="63"/>
      <c r="F4" s="41"/>
    </row>
    <row r="5" spans="1:9" ht="17.25" customHeight="1">
      <c r="A5" s="452" t="s">
        <v>0</v>
      </c>
      <c r="B5" s="461" t="s">
        <v>1</v>
      </c>
      <c r="C5" s="462"/>
      <c r="D5" s="455" t="s">
        <v>2</v>
      </c>
      <c r="E5" s="456"/>
      <c r="F5" s="41"/>
    </row>
    <row r="6" spans="1:9" ht="12.75" customHeight="1">
      <c r="A6" s="453"/>
      <c r="B6" s="459" t="s">
        <v>3</v>
      </c>
      <c r="C6" s="457" t="s">
        <v>88</v>
      </c>
      <c r="D6" s="457" t="s">
        <v>3</v>
      </c>
      <c r="E6" s="449" t="s">
        <v>88</v>
      </c>
      <c r="F6" s="41"/>
    </row>
    <row r="7" spans="1:9" ht="22.5" customHeight="1" thickBot="1">
      <c r="A7" s="454"/>
      <c r="B7" s="460"/>
      <c r="C7" s="458"/>
      <c r="D7" s="458"/>
      <c r="E7" s="450"/>
      <c r="F7" s="41"/>
    </row>
    <row r="8" spans="1:9" ht="21" customHeight="1">
      <c r="A8" s="294" t="s">
        <v>4</v>
      </c>
      <c r="B8" s="335">
        <v>5136</v>
      </c>
      <c r="C8" s="266">
        <f t="shared" ref="C8:C25" si="0">(B8/$B$27)*100</f>
        <v>18.317997004065912</v>
      </c>
      <c r="D8" s="335">
        <v>6217</v>
      </c>
      <c r="E8" s="306">
        <f>(D8/$D$27)*100</f>
        <v>18.603189802208327</v>
      </c>
      <c r="F8" s="41"/>
    </row>
    <row r="9" spans="1:9" ht="12.75" customHeight="1">
      <c r="A9" s="267" t="s">
        <v>5</v>
      </c>
      <c r="B9" s="268">
        <v>988</v>
      </c>
      <c r="C9" s="269">
        <f t="shared" si="0"/>
        <v>3.523789143305514</v>
      </c>
      <c r="D9" s="268">
        <v>1180</v>
      </c>
      <c r="E9" s="274">
        <f t="shared" ref="E9:E25" si="1">(D9/$D$27)*100</f>
        <v>3.5309255214099764</v>
      </c>
      <c r="F9" s="41"/>
    </row>
    <row r="10" spans="1:9" ht="12.75" customHeight="1">
      <c r="A10" s="270" t="s">
        <v>307</v>
      </c>
      <c r="B10" s="268">
        <v>604</v>
      </c>
      <c r="C10" s="269">
        <f t="shared" si="0"/>
        <v>2.1542192738426422</v>
      </c>
      <c r="D10" s="268">
        <v>716</v>
      </c>
      <c r="E10" s="274">
        <f t="shared" si="1"/>
        <v>2.1424937909572397</v>
      </c>
      <c r="F10" s="41"/>
    </row>
    <row r="11" spans="1:9" ht="12.75" customHeight="1">
      <c r="A11" s="267" t="s">
        <v>308</v>
      </c>
      <c r="B11" s="268">
        <v>482</v>
      </c>
      <c r="C11" s="269">
        <f t="shared" si="0"/>
        <v>1.7190955132320422</v>
      </c>
      <c r="D11" s="268">
        <v>605</v>
      </c>
      <c r="E11" s="274">
        <f t="shared" si="1"/>
        <v>1.8103474071635897</v>
      </c>
      <c r="F11" s="41"/>
    </row>
    <row r="12" spans="1:9" ht="12.75" customHeight="1">
      <c r="A12" s="267" t="s">
        <v>8</v>
      </c>
      <c r="B12" s="268">
        <v>941</v>
      </c>
      <c r="C12" s="269">
        <f t="shared" si="0"/>
        <v>3.3561594978243812</v>
      </c>
      <c r="D12" s="268">
        <v>1140</v>
      </c>
      <c r="E12" s="274">
        <f t="shared" si="1"/>
        <v>3.4112331308537058</v>
      </c>
      <c r="F12" s="41"/>
    </row>
    <row r="13" spans="1:9" ht="12.75" customHeight="1">
      <c r="A13" s="267" t="s">
        <v>9</v>
      </c>
      <c r="B13" s="268">
        <v>378</v>
      </c>
      <c r="C13" s="269">
        <f t="shared" si="0"/>
        <v>1.3481703402525145</v>
      </c>
      <c r="D13" s="268">
        <v>441</v>
      </c>
      <c r="E13" s="274">
        <f t="shared" si="1"/>
        <v>1.3196086058828809</v>
      </c>
      <c r="F13" s="41"/>
    </row>
    <row r="14" spans="1:9" ht="12.75" customHeight="1">
      <c r="A14" s="267" t="s">
        <v>10</v>
      </c>
      <c r="B14" s="268">
        <v>2961</v>
      </c>
      <c r="C14" s="269">
        <f t="shared" si="0"/>
        <v>10.560667665311364</v>
      </c>
      <c r="D14" s="268">
        <v>3585</v>
      </c>
      <c r="E14" s="274">
        <f t="shared" si="1"/>
        <v>10.727430503605733</v>
      </c>
      <c r="F14" s="41"/>
    </row>
    <row r="15" spans="1:9" ht="12.75" customHeight="1">
      <c r="A15" s="270" t="s">
        <v>11</v>
      </c>
      <c r="B15" s="268">
        <v>2333</v>
      </c>
      <c r="C15" s="269">
        <f t="shared" si="0"/>
        <v>8.3208502746272917</v>
      </c>
      <c r="D15" s="268">
        <v>2771</v>
      </c>
      <c r="E15" s="274">
        <f t="shared" si="1"/>
        <v>8.2916903557856294</v>
      </c>
      <c r="F15" s="41"/>
    </row>
    <row r="16" spans="1:9" ht="12.75" customHeight="1">
      <c r="A16" s="270" t="s">
        <v>12</v>
      </c>
      <c r="B16" s="268">
        <v>3318</v>
      </c>
      <c r="C16" s="269">
        <f t="shared" si="0"/>
        <v>11.833939653327628</v>
      </c>
      <c r="D16" s="268">
        <v>4204</v>
      </c>
      <c r="E16" s="274">
        <f t="shared" si="1"/>
        <v>12.579670247464017</v>
      </c>
      <c r="F16" s="41"/>
    </row>
    <row r="17" spans="1:8" ht="12.75" customHeight="1">
      <c r="A17" s="270" t="s">
        <v>18</v>
      </c>
      <c r="B17" s="268">
        <v>1997</v>
      </c>
      <c r="C17" s="269">
        <f t="shared" si="0"/>
        <v>7.1224766388472789</v>
      </c>
      <c r="D17" s="268">
        <v>2485</v>
      </c>
      <c r="E17" s="274">
        <f t="shared" si="1"/>
        <v>7.4358897633082979</v>
      </c>
      <c r="F17" s="41"/>
      <c r="H17" s="45"/>
    </row>
    <row r="18" spans="1:8" ht="12.75" customHeight="1">
      <c r="A18" s="270" t="s">
        <v>13</v>
      </c>
      <c r="B18" s="268">
        <v>1329</v>
      </c>
      <c r="C18" s="269">
        <f t="shared" si="0"/>
        <v>4.739995720094158</v>
      </c>
      <c r="D18" s="268">
        <v>1552</v>
      </c>
      <c r="E18" s="274">
        <f t="shared" si="1"/>
        <v>4.6440647535832911</v>
      </c>
      <c r="F18" s="41"/>
      <c r="H18" s="44"/>
    </row>
    <row r="19" spans="1:8" ht="12.75" customHeight="1">
      <c r="A19" s="270" t="s">
        <v>14</v>
      </c>
      <c r="B19" s="268">
        <v>2268</v>
      </c>
      <c r="C19" s="269">
        <f t="shared" si="0"/>
        <v>8.0890220415150864</v>
      </c>
      <c r="D19" s="268">
        <v>2664</v>
      </c>
      <c r="E19" s="274">
        <f t="shared" si="1"/>
        <v>7.9715132110476077</v>
      </c>
      <c r="F19" s="41"/>
      <c r="H19" s="44"/>
    </row>
    <row r="20" spans="1:8" ht="12.75" customHeight="1">
      <c r="A20" s="271" t="s">
        <v>309</v>
      </c>
      <c r="B20" s="268">
        <v>1457</v>
      </c>
      <c r="C20" s="269">
        <f t="shared" si="0"/>
        <v>5.1965190099151153</v>
      </c>
      <c r="D20" s="268">
        <v>1550</v>
      </c>
      <c r="E20" s="274">
        <f t="shared" si="1"/>
        <v>4.6380801340554774</v>
      </c>
      <c r="F20" s="41"/>
      <c r="H20" s="44"/>
    </row>
    <row r="21" spans="1:8" ht="12.75" customHeight="1">
      <c r="A21" s="271" t="s">
        <v>310</v>
      </c>
      <c r="B21" s="268">
        <v>1031</v>
      </c>
      <c r="C21" s="269">
        <f t="shared" si="0"/>
        <v>3.6771524359797421</v>
      </c>
      <c r="D21" s="268">
        <v>1187</v>
      </c>
      <c r="E21" s="274">
        <f t="shared" si="1"/>
        <v>3.5518716897573235</v>
      </c>
      <c r="F21" s="41"/>
      <c r="H21" s="44"/>
    </row>
    <row r="22" spans="1:8" ht="12.75" customHeight="1">
      <c r="A22" s="270" t="s">
        <v>311</v>
      </c>
      <c r="B22" s="268">
        <v>634</v>
      </c>
      <c r="C22" s="269">
        <f t="shared" si="0"/>
        <v>2.2612169198944287</v>
      </c>
      <c r="D22" s="268">
        <v>718</v>
      </c>
      <c r="E22" s="274">
        <f t="shared" si="1"/>
        <v>2.1484784104850534</v>
      </c>
      <c r="F22" s="41"/>
    </row>
    <row r="23" spans="1:8" ht="12.75" customHeight="1">
      <c r="A23" s="270" t="s">
        <v>16</v>
      </c>
      <c r="B23" s="268">
        <v>1440</v>
      </c>
      <c r="C23" s="269">
        <f t="shared" si="0"/>
        <v>5.135887010485769</v>
      </c>
      <c r="D23" s="268">
        <v>1542</v>
      </c>
      <c r="E23" s="274">
        <f t="shared" si="1"/>
        <v>4.6141416559442234</v>
      </c>
      <c r="F23" s="41"/>
    </row>
    <row r="24" spans="1:8" ht="12.75" customHeight="1">
      <c r="A24" s="270" t="s">
        <v>312</v>
      </c>
      <c r="B24" s="268">
        <v>708</v>
      </c>
      <c r="C24" s="269">
        <f t="shared" si="0"/>
        <v>2.52514444682217</v>
      </c>
      <c r="D24" s="268">
        <v>821</v>
      </c>
      <c r="E24" s="274">
        <f t="shared" si="1"/>
        <v>2.4566863161674499</v>
      </c>
      <c r="F24" s="41"/>
    </row>
    <row r="25" spans="1:8" ht="12.75" customHeight="1">
      <c r="A25" s="271" t="s">
        <v>19</v>
      </c>
      <c r="B25" s="268">
        <v>33</v>
      </c>
      <c r="C25" s="269">
        <f t="shared" si="0"/>
        <v>0.11769741065696555</v>
      </c>
      <c r="D25" s="268">
        <v>41</v>
      </c>
      <c r="E25" s="274">
        <f t="shared" si="1"/>
        <v>0.12268470032017714</v>
      </c>
      <c r="F25" s="41"/>
    </row>
    <row r="26" spans="1:8" ht="12.75" customHeight="1">
      <c r="A26" s="271"/>
      <c r="B26" s="272"/>
      <c r="C26" s="269"/>
      <c r="D26" s="273"/>
      <c r="E26" s="274"/>
      <c r="F26" s="41"/>
    </row>
    <row r="27" spans="1:8" ht="12.75" customHeight="1" thickBot="1">
      <c r="A27" s="275" t="s">
        <v>22</v>
      </c>
      <c r="B27" s="276">
        <f>SUM(B8:B25)</f>
        <v>28038</v>
      </c>
      <c r="C27" s="277">
        <f>SUM(C8:C25)</f>
        <v>99.999999999999986</v>
      </c>
      <c r="D27" s="276">
        <f>SUM(D8:D25)</f>
        <v>33419</v>
      </c>
      <c r="E27" s="287">
        <f>SUM(E8:E25)</f>
        <v>100</v>
      </c>
      <c r="F27" s="41"/>
    </row>
    <row r="28" spans="1:8" ht="24" customHeight="1">
      <c r="A28" s="278" t="s">
        <v>320</v>
      </c>
      <c r="B28" s="279"/>
      <c r="C28" s="280"/>
      <c r="D28" s="281"/>
      <c r="E28" s="79"/>
    </row>
    <row r="29" spans="1:8" ht="18" customHeight="1">
      <c r="A29" s="334" t="s">
        <v>331</v>
      </c>
      <c r="B29" s="448" t="s">
        <v>332</v>
      </c>
      <c r="C29" s="448"/>
      <c r="D29" s="333"/>
      <c r="E29" s="10"/>
    </row>
    <row r="30" spans="1:8" ht="16.5" customHeight="1">
      <c r="A30" s="334"/>
      <c r="B30" s="448" t="s">
        <v>333</v>
      </c>
      <c r="C30" s="448"/>
      <c r="D30" s="333"/>
      <c r="E30" s="10"/>
    </row>
    <row r="31" spans="1:8" ht="12.75" customHeight="1">
      <c r="A31" s="282" t="s">
        <v>330</v>
      </c>
      <c r="B31" s="11"/>
      <c r="C31" s="11"/>
      <c r="D31" s="283"/>
      <c r="E31" s="283"/>
    </row>
  </sheetData>
  <mergeCells count="11">
    <mergeCell ref="B30:C30"/>
    <mergeCell ref="B29:C29"/>
    <mergeCell ref="E6:E7"/>
    <mergeCell ref="A1:E1"/>
    <mergeCell ref="A5:A7"/>
    <mergeCell ref="D5:E5"/>
    <mergeCell ref="D6:D7"/>
    <mergeCell ref="B6:B7"/>
    <mergeCell ref="B5:C5"/>
    <mergeCell ref="C6:C7"/>
    <mergeCell ref="A3:E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25"/>
  <sheetViews>
    <sheetView showGridLines="0" tabSelected="1" view="pageBreakPreview" topLeftCell="B1" zoomScale="75" zoomScaleNormal="75" workbookViewId="0">
      <selection activeCell="B29" sqref="B29:C29"/>
    </sheetView>
  </sheetViews>
  <sheetFormatPr baseColWidth="10" defaultRowHeight="12.75"/>
  <cols>
    <col min="1" max="1" width="72" style="301" customWidth="1"/>
    <col min="2" max="2" width="20.28515625" style="353" bestFit="1" customWidth="1"/>
    <col min="3" max="7" width="15.7109375" style="353" customWidth="1"/>
    <col min="8" max="9" width="15.7109375" style="301" customWidth="1"/>
    <col min="10" max="10" width="10.28515625" style="301" customWidth="1"/>
    <col min="11" max="11" width="4.5703125" style="327" bestFit="1" customWidth="1"/>
    <col min="12" max="12" width="6.5703125" style="327" customWidth="1"/>
    <col min="13" max="13" width="4.5703125" style="327" bestFit="1" customWidth="1"/>
    <col min="14" max="14" width="5.85546875" style="327" customWidth="1"/>
    <col min="15" max="15" width="4.5703125" style="327" bestFit="1" customWidth="1"/>
    <col min="16" max="16" width="6.5703125" style="327" bestFit="1" customWidth="1"/>
    <col min="17" max="17" width="4.5703125" style="327" bestFit="1" customWidth="1"/>
    <col min="18" max="18" width="6.5703125" style="327" bestFit="1" customWidth="1"/>
    <col min="19" max="16384" width="11.42578125" style="301"/>
  </cols>
  <sheetData>
    <row r="1" spans="1:18" s="21" customFormat="1" ht="18" customHeight="1">
      <c r="A1" s="488" t="s">
        <v>115</v>
      </c>
      <c r="B1" s="488"/>
      <c r="C1" s="488"/>
      <c r="D1" s="488"/>
      <c r="E1" s="488"/>
      <c r="F1" s="488"/>
      <c r="G1" s="488"/>
      <c r="H1" s="488"/>
      <c r="I1" s="488"/>
      <c r="J1" s="301"/>
      <c r="K1" s="327"/>
      <c r="L1" s="327"/>
      <c r="M1" s="42"/>
      <c r="N1" s="42"/>
      <c r="O1" s="42"/>
      <c r="P1" s="42"/>
      <c r="Q1" s="42"/>
      <c r="R1" s="42"/>
    </row>
    <row r="2" spans="1:18" ht="12.75" customHeight="1">
      <c r="A2" s="285"/>
      <c r="B2" s="321"/>
      <c r="C2" s="321"/>
      <c r="D2" s="321"/>
      <c r="E2" s="321"/>
      <c r="F2" s="321"/>
      <c r="G2" s="321"/>
      <c r="H2" s="285"/>
      <c r="I2" s="285"/>
    </row>
    <row r="3" spans="1:18" ht="15" customHeight="1">
      <c r="A3" s="463" t="s">
        <v>140</v>
      </c>
      <c r="B3" s="463"/>
      <c r="C3" s="463"/>
      <c r="D3" s="463"/>
      <c r="E3" s="463"/>
      <c r="F3" s="463"/>
      <c r="G3" s="463"/>
      <c r="H3" s="463"/>
      <c r="I3" s="463"/>
      <c r="J3" s="327"/>
      <c r="K3" s="301"/>
      <c r="L3" s="301"/>
      <c r="M3" s="301"/>
      <c r="N3" s="301"/>
      <c r="O3" s="301"/>
      <c r="P3" s="301"/>
      <c r="Q3" s="301"/>
      <c r="R3" s="301"/>
    </row>
    <row r="4" spans="1:18" ht="15" customHeight="1">
      <c r="A4" s="463" t="s">
        <v>325</v>
      </c>
      <c r="B4" s="463"/>
      <c r="C4" s="463"/>
      <c r="D4" s="463"/>
      <c r="E4" s="463"/>
      <c r="F4" s="463"/>
      <c r="G4" s="463"/>
      <c r="H4" s="463"/>
      <c r="I4" s="463"/>
      <c r="J4" s="327"/>
      <c r="K4" s="301"/>
      <c r="L4" s="301"/>
      <c r="M4" s="301"/>
      <c r="N4" s="301"/>
      <c r="O4" s="301"/>
      <c r="P4" s="301"/>
      <c r="Q4" s="301"/>
      <c r="R4" s="301"/>
    </row>
    <row r="5" spans="1:18" ht="12.75" customHeight="1" thickBot="1">
      <c r="A5" s="63"/>
      <c r="B5" s="63"/>
      <c r="C5" s="63"/>
      <c r="D5" s="63"/>
      <c r="E5" s="63"/>
      <c r="F5" s="63"/>
      <c r="G5" s="379"/>
      <c r="H5" s="383"/>
      <c r="I5" s="383"/>
      <c r="J5" s="327"/>
      <c r="K5" s="301"/>
      <c r="L5" s="301"/>
      <c r="M5" s="301"/>
      <c r="N5" s="301"/>
      <c r="O5" s="301"/>
      <c r="P5" s="301"/>
      <c r="Q5" s="301"/>
      <c r="R5" s="301"/>
    </row>
    <row r="6" spans="1:18" ht="39.75" customHeight="1">
      <c r="A6" s="452" t="s">
        <v>21</v>
      </c>
      <c r="B6" s="498" t="s">
        <v>246</v>
      </c>
      <c r="C6" s="499"/>
      <c r="D6" s="498" t="s">
        <v>81</v>
      </c>
      <c r="E6" s="499"/>
      <c r="F6" s="498" t="s">
        <v>82</v>
      </c>
      <c r="G6" s="499"/>
      <c r="H6" s="500" t="s">
        <v>22</v>
      </c>
      <c r="I6" s="501"/>
    </row>
    <row r="7" spans="1:18" ht="33.75" customHeight="1" thickBot="1">
      <c r="A7" s="454"/>
      <c r="B7" s="342" t="s">
        <v>3</v>
      </c>
      <c r="C7" s="343" t="s">
        <v>23</v>
      </c>
      <c r="D7" s="342" t="s">
        <v>3</v>
      </c>
      <c r="E7" s="343" t="s">
        <v>23</v>
      </c>
      <c r="F7" s="342" t="s">
        <v>3</v>
      </c>
      <c r="G7" s="343" t="s">
        <v>23</v>
      </c>
      <c r="H7" s="342" t="s">
        <v>20</v>
      </c>
      <c r="I7" s="344" t="s">
        <v>23</v>
      </c>
      <c r="J7" s="353"/>
    </row>
    <row r="8" spans="1:18" ht="22.5" customHeight="1">
      <c r="A8" s="294" t="s">
        <v>335</v>
      </c>
      <c r="B8" s="303">
        <v>4400</v>
      </c>
      <c r="C8" s="304">
        <f t="shared" ref="C8:C15" si="0">(B8/$B$17)*100</f>
        <v>18.967969996120189</v>
      </c>
      <c r="D8" s="303">
        <v>188</v>
      </c>
      <c r="E8" s="304">
        <f t="shared" ref="E8:E15" si="1">(D8/$D$17)*100</f>
        <v>28.441754916792739</v>
      </c>
      <c r="F8" s="305">
        <v>38</v>
      </c>
      <c r="G8" s="266">
        <f t="shared" ref="G8:G15" si="2">(F8/$F$17)*100</f>
        <v>25</v>
      </c>
      <c r="H8" s="305">
        <v>4626</v>
      </c>
      <c r="I8" s="306">
        <f t="shared" ref="I8:I15" si="3">(H8/$H$17)*100</f>
        <v>19.266972094960433</v>
      </c>
      <c r="J8" s="322"/>
    </row>
    <row r="9" spans="1:18" ht="14.1" customHeight="1">
      <c r="A9" s="296" t="s">
        <v>336</v>
      </c>
      <c r="B9" s="303">
        <v>760</v>
      </c>
      <c r="C9" s="307">
        <f t="shared" si="0"/>
        <v>3.2762857266025778</v>
      </c>
      <c r="D9" s="303">
        <v>62</v>
      </c>
      <c r="E9" s="307">
        <f t="shared" si="1"/>
        <v>9.379727685325264</v>
      </c>
      <c r="F9" s="273">
        <v>15</v>
      </c>
      <c r="G9" s="269">
        <f t="shared" si="2"/>
        <v>9.8684210526315788</v>
      </c>
      <c r="H9" s="273">
        <v>837</v>
      </c>
      <c r="I9" s="274">
        <f t="shared" si="3"/>
        <v>3.4860474802165768</v>
      </c>
      <c r="J9" s="322"/>
    </row>
    <row r="10" spans="1:18" ht="14.1" customHeight="1">
      <c r="A10" s="296" t="s">
        <v>337</v>
      </c>
      <c r="B10" s="303">
        <v>1543</v>
      </c>
      <c r="C10" s="307">
        <f t="shared" si="0"/>
        <v>6.6517222054576024</v>
      </c>
      <c r="D10" s="303">
        <v>133</v>
      </c>
      <c r="E10" s="307">
        <f t="shared" si="1"/>
        <v>20.121028744326779</v>
      </c>
      <c r="F10" s="273">
        <v>39</v>
      </c>
      <c r="G10" s="269">
        <f t="shared" si="2"/>
        <v>25.657894736842106</v>
      </c>
      <c r="H10" s="273">
        <v>1715</v>
      </c>
      <c r="I10" s="274">
        <f t="shared" si="3"/>
        <v>7.1428571428571423</v>
      </c>
      <c r="J10" s="322"/>
    </row>
    <row r="11" spans="1:18" ht="14.1" customHeight="1">
      <c r="A11" s="296" t="s">
        <v>338</v>
      </c>
      <c r="B11" s="303">
        <v>1814</v>
      </c>
      <c r="C11" s="307">
        <f t="shared" si="0"/>
        <v>7.8199767211277322</v>
      </c>
      <c r="D11" s="303">
        <v>22</v>
      </c>
      <c r="E11" s="307">
        <f t="shared" si="1"/>
        <v>3.3282904689863844</v>
      </c>
      <c r="F11" s="273">
        <v>5</v>
      </c>
      <c r="G11" s="269">
        <f t="shared" si="2"/>
        <v>3.2894736842105261</v>
      </c>
      <c r="H11" s="273">
        <v>1841</v>
      </c>
      <c r="I11" s="274">
        <f t="shared" si="3"/>
        <v>7.667638483965014</v>
      </c>
      <c r="J11" s="322"/>
    </row>
    <row r="12" spans="1:18" ht="14.1" customHeight="1">
      <c r="A12" s="296" t="s">
        <v>339</v>
      </c>
      <c r="B12" s="303">
        <v>1729</v>
      </c>
      <c r="C12" s="307">
        <f t="shared" si="0"/>
        <v>7.4535500280208655</v>
      </c>
      <c r="D12" s="303">
        <v>61</v>
      </c>
      <c r="E12" s="307">
        <f t="shared" si="1"/>
        <v>9.2284417549167923</v>
      </c>
      <c r="F12" s="273">
        <v>19</v>
      </c>
      <c r="G12" s="269">
        <f t="shared" si="2"/>
        <v>12.5</v>
      </c>
      <c r="H12" s="273">
        <v>1809</v>
      </c>
      <c r="I12" s="274">
        <f t="shared" si="3"/>
        <v>7.53436068304873</v>
      </c>
      <c r="J12" s="322"/>
    </row>
    <row r="13" spans="1:18" ht="14.1" customHeight="1">
      <c r="A13" s="296" t="s">
        <v>340</v>
      </c>
      <c r="B13" s="303">
        <v>540</v>
      </c>
      <c r="C13" s="307">
        <f t="shared" si="0"/>
        <v>2.3278872267965687</v>
      </c>
      <c r="D13" s="303">
        <v>20</v>
      </c>
      <c r="E13" s="307">
        <f t="shared" si="1"/>
        <v>3.0257186081694405</v>
      </c>
      <c r="F13" s="273">
        <v>4</v>
      </c>
      <c r="G13" s="269">
        <f t="shared" si="2"/>
        <v>2.6315789473684208</v>
      </c>
      <c r="H13" s="273">
        <v>564</v>
      </c>
      <c r="I13" s="274">
        <f t="shared" si="3"/>
        <v>2.3490212411495208</v>
      </c>
      <c r="J13" s="322"/>
    </row>
    <row r="14" spans="1:18" ht="14.1" customHeight="1">
      <c r="A14" s="296" t="s">
        <v>341</v>
      </c>
      <c r="B14" s="303">
        <v>11416</v>
      </c>
      <c r="C14" s="307">
        <f t="shared" si="0"/>
        <v>49.213260335388199</v>
      </c>
      <c r="D14" s="303">
        <v>140</v>
      </c>
      <c r="E14" s="307">
        <f t="shared" si="1"/>
        <v>21.180030257186079</v>
      </c>
      <c r="F14" s="273">
        <v>29</v>
      </c>
      <c r="G14" s="269">
        <f t="shared" si="2"/>
        <v>19.078947368421055</v>
      </c>
      <c r="H14" s="273">
        <v>11585</v>
      </c>
      <c r="I14" s="274">
        <f t="shared" si="3"/>
        <v>48.250728862973766</v>
      </c>
      <c r="J14" s="322"/>
    </row>
    <row r="15" spans="1:18" ht="14.1" customHeight="1">
      <c r="A15" s="296" t="s">
        <v>343</v>
      </c>
      <c r="B15" s="303">
        <v>995</v>
      </c>
      <c r="C15" s="307">
        <f t="shared" si="0"/>
        <v>4.2893477604862698</v>
      </c>
      <c r="D15" s="303">
        <v>35</v>
      </c>
      <c r="E15" s="307">
        <f t="shared" si="1"/>
        <v>5.2950075642965198</v>
      </c>
      <c r="F15" s="273">
        <v>3</v>
      </c>
      <c r="G15" s="269">
        <f t="shared" si="2"/>
        <v>1.9736842105263157</v>
      </c>
      <c r="H15" s="273">
        <v>1033</v>
      </c>
      <c r="I15" s="274">
        <f t="shared" si="3"/>
        <v>4.3023740108288218</v>
      </c>
      <c r="J15" s="322"/>
    </row>
    <row r="16" spans="1:18" ht="12.75" customHeight="1">
      <c r="A16" s="267"/>
      <c r="B16" s="273"/>
      <c r="C16" s="269"/>
      <c r="D16" s="273"/>
      <c r="E16" s="269"/>
      <c r="F16" s="273"/>
      <c r="G16" s="269"/>
      <c r="H16" s="273"/>
      <c r="I16" s="274"/>
      <c r="J16" s="322"/>
    </row>
    <row r="17" spans="1:10" ht="27.75" customHeight="1" thickBot="1">
      <c r="A17" s="337" t="s">
        <v>116</v>
      </c>
      <c r="B17" s="338">
        <f>SUM(B8:B15)</f>
        <v>23197</v>
      </c>
      <c r="C17" s="339">
        <v>100</v>
      </c>
      <c r="D17" s="338">
        <f>SUM(D8:D15)</f>
        <v>661</v>
      </c>
      <c r="E17" s="339">
        <v>100</v>
      </c>
      <c r="F17" s="338">
        <f>SUM(F8:F15)</f>
        <v>152</v>
      </c>
      <c r="G17" s="339">
        <v>100</v>
      </c>
      <c r="H17" s="338">
        <f>B17+D17+F17</f>
        <v>24010</v>
      </c>
      <c r="I17" s="340">
        <v>100</v>
      </c>
      <c r="J17" s="322"/>
    </row>
    <row r="18" spans="1:10" ht="21.75" customHeight="1">
      <c r="A18" s="308" t="s">
        <v>320</v>
      </c>
      <c r="B18" s="308"/>
      <c r="C18" s="308"/>
      <c r="D18" s="308"/>
      <c r="E18" s="308"/>
      <c r="F18" s="308"/>
      <c r="G18" s="308"/>
      <c r="H18" s="308"/>
      <c r="I18" s="308"/>
    </row>
    <row r="19" spans="1:10">
      <c r="A19" s="282" t="s">
        <v>154</v>
      </c>
      <c r="B19" s="309"/>
      <c r="C19" s="309"/>
      <c r="D19" s="309"/>
      <c r="E19" s="309"/>
      <c r="F19" s="309"/>
      <c r="G19" s="309"/>
      <c r="H19" s="309"/>
      <c r="I19" s="309"/>
    </row>
    <row r="20" spans="1:10">
      <c r="A20" s="301" t="s">
        <v>247</v>
      </c>
      <c r="B20" s="349"/>
      <c r="C20" s="349"/>
      <c r="D20" s="350"/>
      <c r="E20" s="350"/>
      <c r="F20" s="302"/>
      <c r="G20" s="302"/>
    </row>
    <row r="21" spans="1:10">
      <c r="A21" s="2"/>
      <c r="B21" s="298"/>
      <c r="C21" s="298"/>
      <c r="D21" s="298"/>
      <c r="E21" s="298"/>
      <c r="F21" s="302"/>
      <c r="G21" s="302"/>
    </row>
    <row r="22" spans="1:10" ht="15.75">
      <c r="A22" s="147"/>
      <c r="B22" s="349"/>
      <c r="C22" s="349"/>
      <c r="D22" s="350"/>
      <c r="E22" s="350"/>
      <c r="F22" s="302"/>
      <c r="G22" s="302"/>
    </row>
    <row r="23" spans="1:10">
      <c r="A23" s="2"/>
      <c r="B23" s="349"/>
      <c r="C23" s="349"/>
      <c r="D23" s="350"/>
      <c r="E23" s="350"/>
      <c r="F23" s="302"/>
      <c r="G23" s="302"/>
    </row>
    <row r="24" spans="1:10" ht="12.75" customHeight="1">
      <c r="A24" s="2"/>
      <c r="B24" s="300"/>
      <c r="C24" s="482"/>
      <c r="D24" s="482"/>
      <c r="E24" s="482"/>
      <c r="F24" s="482"/>
      <c r="G24" s="302"/>
    </row>
    <row r="25" spans="1:10">
      <c r="A25" s="367"/>
      <c r="B25" s="350"/>
      <c r="C25" s="350"/>
      <c r="F25" s="302"/>
      <c r="G25" s="302"/>
    </row>
  </sheetData>
  <mergeCells count="9">
    <mergeCell ref="C24:F24"/>
    <mergeCell ref="A4:I4"/>
    <mergeCell ref="A1:I1"/>
    <mergeCell ref="B6:C6"/>
    <mergeCell ref="D6:E6"/>
    <mergeCell ref="F6:G6"/>
    <mergeCell ref="A3:I3"/>
    <mergeCell ref="A6:A7"/>
    <mergeCell ref="H6:I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1" orientation="portrait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6"/>
  <sheetViews>
    <sheetView showGridLines="0"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56.140625" style="9" customWidth="1"/>
    <col min="2" max="7" width="15.140625" style="4" customWidth="1"/>
    <col min="8" max="9" width="15.140625" style="9" customWidth="1"/>
    <col min="10" max="10" width="10.28515625" style="9" customWidth="1"/>
    <col min="11" max="11" width="4.5703125" style="14" bestFit="1" customWidth="1"/>
    <col min="12" max="12" width="6.5703125" style="14" customWidth="1"/>
    <col min="13" max="13" width="4.5703125" style="14" bestFit="1" customWidth="1"/>
    <col min="14" max="14" width="5.85546875" style="14" customWidth="1"/>
    <col min="15" max="15" width="4.5703125" style="14" bestFit="1" customWidth="1"/>
    <col min="16" max="16" width="6.5703125" style="14" bestFit="1" customWidth="1"/>
    <col min="17" max="17" width="4.5703125" style="14" bestFit="1" customWidth="1"/>
    <col min="18" max="18" width="6.5703125" style="14" bestFit="1" customWidth="1"/>
    <col min="19" max="16384" width="11.42578125" style="9"/>
  </cols>
  <sheetData>
    <row r="1" spans="1:18" s="21" customFormat="1" ht="18" customHeight="1">
      <c r="A1" s="488" t="s">
        <v>115</v>
      </c>
      <c r="B1" s="488"/>
      <c r="C1" s="488"/>
      <c r="D1" s="488"/>
      <c r="E1" s="488"/>
      <c r="F1" s="488"/>
      <c r="G1" s="488"/>
      <c r="H1" s="488"/>
      <c r="I1" s="488"/>
      <c r="J1" s="9"/>
      <c r="K1" s="14"/>
      <c r="L1" s="14"/>
      <c r="M1" s="42"/>
      <c r="N1" s="42"/>
      <c r="O1" s="42"/>
      <c r="P1" s="42"/>
      <c r="Q1" s="42"/>
      <c r="R1" s="42"/>
    </row>
    <row r="2" spans="1:18" ht="12.75" customHeight="1">
      <c r="A2" s="20"/>
      <c r="B2" s="6"/>
      <c r="C2" s="6"/>
      <c r="D2" s="6"/>
      <c r="E2" s="6"/>
      <c r="F2" s="6"/>
      <c r="G2" s="6"/>
      <c r="H2" s="20"/>
      <c r="I2" s="20"/>
    </row>
    <row r="3" spans="1:18" ht="15" customHeight="1">
      <c r="A3" s="463" t="s">
        <v>141</v>
      </c>
      <c r="B3" s="463"/>
      <c r="C3" s="463"/>
      <c r="D3" s="463"/>
      <c r="E3" s="463"/>
      <c r="F3" s="463"/>
      <c r="G3" s="463"/>
      <c r="H3" s="463"/>
      <c r="I3" s="463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463" t="s">
        <v>325</v>
      </c>
      <c r="B4" s="463"/>
      <c r="C4" s="463"/>
      <c r="D4" s="463"/>
      <c r="E4" s="463"/>
      <c r="F4" s="463"/>
      <c r="G4" s="463"/>
      <c r="H4" s="463"/>
      <c r="I4" s="463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63"/>
      <c r="B5" s="63"/>
      <c r="C5" s="63"/>
      <c r="D5" s="63"/>
      <c r="E5" s="63"/>
      <c r="F5" s="63"/>
      <c r="G5" s="84"/>
      <c r="H5" s="94"/>
      <c r="I5" s="94"/>
      <c r="J5" s="14"/>
      <c r="K5" s="9"/>
      <c r="L5" s="9"/>
      <c r="M5" s="9"/>
      <c r="N5" s="9"/>
      <c r="O5" s="9"/>
      <c r="P5" s="9"/>
      <c r="Q5" s="9"/>
      <c r="R5" s="9"/>
    </row>
    <row r="6" spans="1:18" s="206" customFormat="1" ht="33" customHeight="1">
      <c r="A6" s="471" t="s">
        <v>21</v>
      </c>
      <c r="B6" s="502" t="s">
        <v>246</v>
      </c>
      <c r="C6" s="503"/>
      <c r="D6" s="502" t="s">
        <v>81</v>
      </c>
      <c r="E6" s="503"/>
      <c r="F6" s="502" t="s">
        <v>82</v>
      </c>
      <c r="G6" s="503"/>
      <c r="H6" s="500" t="s">
        <v>22</v>
      </c>
      <c r="I6" s="501"/>
      <c r="K6" s="16"/>
      <c r="L6" s="16"/>
      <c r="M6" s="16"/>
      <c r="N6" s="16"/>
      <c r="O6" s="16"/>
      <c r="P6" s="16"/>
      <c r="Q6" s="16"/>
      <c r="R6" s="16"/>
    </row>
    <row r="7" spans="1:18" s="206" customFormat="1" ht="33" customHeight="1" thickBot="1">
      <c r="A7" s="473"/>
      <c r="B7" s="202" t="s">
        <v>3</v>
      </c>
      <c r="C7" s="124" t="s">
        <v>23</v>
      </c>
      <c r="D7" s="202" t="s">
        <v>3</v>
      </c>
      <c r="E7" s="124" t="s">
        <v>23</v>
      </c>
      <c r="F7" s="202" t="s">
        <v>3</v>
      </c>
      <c r="G7" s="124" t="s">
        <v>23</v>
      </c>
      <c r="H7" s="202" t="s">
        <v>20</v>
      </c>
      <c r="I7" s="203" t="s">
        <v>23</v>
      </c>
      <c r="J7" s="207"/>
      <c r="K7" s="16"/>
      <c r="L7" s="16"/>
      <c r="M7" s="16"/>
      <c r="N7" s="16"/>
      <c r="O7" s="16"/>
      <c r="P7" s="16"/>
      <c r="Q7" s="16"/>
      <c r="R7" s="16"/>
    </row>
    <row r="8" spans="1:18" ht="24.75" customHeight="1">
      <c r="A8" s="75" t="s">
        <v>255</v>
      </c>
      <c r="B8" s="65"/>
      <c r="C8" s="66"/>
      <c r="D8" s="65"/>
      <c r="E8" s="66"/>
      <c r="F8" s="65"/>
      <c r="G8" s="66"/>
      <c r="H8" s="65"/>
      <c r="I8" s="67"/>
      <c r="J8" s="52"/>
    </row>
    <row r="9" spans="1:18" ht="12.75" customHeight="1">
      <c r="A9" s="82" t="s">
        <v>175</v>
      </c>
      <c r="B9" s="69">
        <v>11031</v>
      </c>
      <c r="C9" s="70">
        <f>(B9/$B$13)*100</f>
        <v>41.914279200547156</v>
      </c>
      <c r="D9" s="69">
        <v>83</v>
      </c>
      <c r="E9" s="70">
        <f>(D9/$D$13)*100</f>
        <v>22.991689750692519</v>
      </c>
      <c r="F9" s="69">
        <v>13</v>
      </c>
      <c r="G9" s="70">
        <f>(F9/$F$13)*100</f>
        <v>21.666666666666668</v>
      </c>
      <c r="H9" s="69">
        <v>11127</v>
      </c>
      <c r="I9" s="71">
        <f>(H9/$H$13)*100</f>
        <v>41.613373723774259</v>
      </c>
      <c r="J9" s="52"/>
    </row>
    <row r="10" spans="1:18" ht="12.75" customHeight="1">
      <c r="A10" s="73" t="s">
        <v>256</v>
      </c>
      <c r="B10" s="69">
        <v>1859</v>
      </c>
      <c r="C10" s="70">
        <f>(B10/$B$13)*100</f>
        <v>7.0636066570408076</v>
      </c>
      <c r="D10" s="69">
        <v>180</v>
      </c>
      <c r="E10" s="70">
        <f>(D10/$D$13)*100</f>
        <v>49.86149584487535</v>
      </c>
      <c r="F10" s="69">
        <v>36</v>
      </c>
      <c r="G10" s="70">
        <f>(F10/$F$13)*100</f>
        <v>60</v>
      </c>
      <c r="H10" s="69">
        <v>2075</v>
      </c>
      <c r="I10" s="71">
        <f>(H10/$H$13)*100</f>
        <v>7.7602004562623881</v>
      </c>
      <c r="J10" s="52"/>
    </row>
    <row r="11" spans="1:18" ht="12.75" customHeight="1">
      <c r="A11" s="73" t="s">
        <v>107</v>
      </c>
      <c r="B11" s="69">
        <v>13428</v>
      </c>
      <c r="C11" s="70">
        <f>(B11/$B$13)*100</f>
        <v>51.022114142412036</v>
      </c>
      <c r="D11" s="69">
        <v>98</v>
      </c>
      <c r="E11" s="70">
        <f>(D11/$D$13)*100</f>
        <v>27.146814404432135</v>
      </c>
      <c r="F11" s="69">
        <v>11</v>
      </c>
      <c r="G11" s="70">
        <f>(F11/$F$13)*100</f>
        <v>18.333333333333332</v>
      </c>
      <c r="H11" s="69">
        <v>13537</v>
      </c>
      <c r="I11" s="71">
        <f>(H11/$H$13)*100</f>
        <v>50.626425819963352</v>
      </c>
      <c r="J11" s="52"/>
    </row>
    <row r="12" spans="1:18" ht="12.75" customHeight="1">
      <c r="A12" s="68"/>
      <c r="B12" s="69"/>
      <c r="C12" s="70"/>
      <c r="D12" s="69"/>
      <c r="E12" s="70"/>
      <c r="F12" s="69"/>
      <c r="G12" s="70"/>
      <c r="H12" s="69"/>
      <c r="I12" s="71"/>
      <c r="J12" s="45"/>
    </row>
    <row r="13" spans="1:18" ht="12.75" customHeight="1" thickBot="1">
      <c r="A13" s="180" t="s">
        <v>97</v>
      </c>
      <c r="B13" s="181">
        <f t="shared" ref="B13:I13" si="0">SUM(B8:B11)</f>
        <v>26318</v>
      </c>
      <c r="C13" s="182">
        <f t="shared" si="0"/>
        <v>100</v>
      </c>
      <c r="D13" s="181">
        <f t="shared" si="0"/>
        <v>361</v>
      </c>
      <c r="E13" s="182">
        <f t="shared" si="0"/>
        <v>100</v>
      </c>
      <c r="F13" s="181">
        <f t="shared" si="0"/>
        <v>60</v>
      </c>
      <c r="G13" s="182">
        <f t="shared" si="0"/>
        <v>100</v>
      </c>
      <c r="H13" s="181">
        <f t="shared" si="0"/>
        <v>26739</v>
      </c>
      <c r="I13" s="183">
        <f t="shared" si="0"/>
        <v>100</v>
      </c>
      <c r="J13" s="14"/>
    </row>
    <row r="14" spans="1:18" ht="21.75" customHeight="1">
      <c r="A14" s="95" t="s">
        <v>178</v>
      </c>
      <c r="B14" s="95"/>
      <c r="C14" s="95"/>
      <c r="D14" s="95"/>
      <c r="E14" s="95"/>
      <c r="F14" s="95"/>
      <c r="G14" s="95"/>
      <c r="H14" s="95"/>
      <c r="I14" s="95"/>
    </row>
    <row r="15" spans="1:18">
      <c r="A15" s="19" t="s">
        <v>151</v>
      </c>
      <c r="B15" s="53"/>
      <c r="C15" s="53"/>
      <c r="D15" s="53"/>
      <c r="E15" s="53"/>
      <c r="F15" s="53"/>
      <c r="G15" s="53"/>
      <c r="H15" s="53"/>
      <c r="I15" s="53"/>
    </row>
    <row r="16" spans="1:18">
      <c r="A16" s="9" t="s">
        <v>247</v>
      </c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6"/>
  <sheetViews>
    <sheetView showGridLines="0"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72.140625" style="9" customWidth="1"/>
    <col min="2" max="7" width="19.42578125" style="4" customWidth="1"/>
    <col min="8" max="9" width="19.42578125" style="9" customWidth="1"/>
    <col min="10" max="10" width="10.28515625" style="9" customWidth="1"/>
    <col min="11" max="11" width="4.5703125" style="14" bestFit="1" customWidth="1"/>
    <col min="12" max="12" width="6.5703125" style="14" customWidth="1"/>
    <col min="13" max="13" width="4.5703125" style="14" bestFit="1" customWidth="1"/>
    <col min="14" max="14" width="5.85546875" style="14" customWidth="1"/>
    <col min="15" max="15" width="4.5703125" style="14" bestFit="1" customWidth="1"/>
    <col min="16" max="16" width="6.5703125" style="14" bestFit="1" customWidth="1"/>
    <col min="17" max="17" width="4.5703125" style="14" bestFit="1" customWidth="1"/>
    <col min="18" max="18" width="6.5703125" style="14" bestFit="1" customWidth="1"/>
    <col min="19" max="16384" width="11.42578125" style="9"/>
  </cols>
  <sheetData>
    <row r="1" spans="1:18" s="21" customFormat="1" ht="18" customHeight="1">
      <c r="A1" s="488" t="s">
        <v>115</v>
      </c>
      <c r="B1" s="488"/>
      <c r="C1" s="488"/>
      <c r="D1" s="488"/>
      <c r="E1" s="488"/>
      <c r="F1" s="488"/>
      <c r="G1" s="488"/>
      <c r="H1" s="488"/>
      <c r="I1" s="488"/>
      <c r="J1" s="9"/>
      <c r="K1" s="14"/>
      <c r="L1" s="14"/>
      <c r="M1" s="42"/>
      <c r="N1" s="42"/>
      <c r="O1" s="42"/>
      <c r="P1" s="42"/>
      <c r="Q1" s="42"/>
      <c r="R1" s="42"/>
    </row>
    <row r="2" spans="1:18" ht="12.75" customHeight="1">
      <c r="A2" s="20"/>
      <c r="B2" s="6"/>
      <c r="C2" s="6"/>
      <c r="D2" s="6"/>
      <c r="E2" s="6"/>
      <c r="F2" s="6"/>
      <c r="G2" s="6"/>
      <c r="H2" s="20"/>
      <c r="I2" s="20"/>
    </row>
    <row r="3" spans="1:18" ht="15" customHeight="1">
      <c r="A3" s="463" t="s">
        <v>142</v>
      </c>
      <c r="B3" s="463"/>
      <c r="C3" s="463"/>
      <c r="D3" s="463"/>
      <c r="E3" s="463"/>
      <c r="F3" s="463"/>
      <c r="G3" s="463"/>
      <c r="H3" s="463"/>
      <c r="I3" s="463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463" t="s">
        <v>325</v>
      </c>
      <c r="B4" s="463"/>
      <c r="C4" s="463"/>
      <c r="D4" s="463"/>
      <c r="E4" s="463"/>
      <c r="F4" s="463"/>
      <c r="G4" s="463"/>
      <c r="H4" s="463"/>
      <c r="I4" s="463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63"/>
      <c r="B5" s="63"/>
      <c r="C5" s="63"/>
      <c r="D5" s="63"/>
      <c r="E5" s="63"/>
      <c r="F5" s="63"/>
      <c r="G5" s="84"/>
      <c r="H5" s="94"/>
      <c r="I5" s="94"/>
      <c r="J5" s="14"/>
      <c r="K5" s="9"/>
      <c r="L5" s="9"/>
      <c r="M5" s="9"/>
      <c r="N5" s="9"/>
      <c r="O5" s="9"/>
      <c r="P5" s="9"/>
      <c r="Q5" s="9"/>
      <c r="R5" s="9"/>
    </row>
    <row r="6" spans="1:18" s="206" customFormat="1" ht="25.5" customHeight="1">
      <c r="A6" s="471" t="s">
        <v>21</v>
      </c>
      <c r="B6" s="502" t="s">
        <v>246</v>
      </c>
      <c r="C6" s="503"/>
      <c r="D6" s="502" t="s">
        <v>81</v>
      </c>
      <c r="E6" s="503"/>
      <c r="F6" s="502" t="s">
        <v>82</v>
      </c>
      <c r="G6" s="503"/>
      <c r="H6" s="500" t="s">
        <v>22</v>
      </c>
      <c r="I6" s="501"/>
      <c r="K6" s="16"/>
      <c r="L6" s="16"/>
      <c r="M6" s="16"/>
      <c r="N6" s="16"/>
      <c r="O6" s="16"/>
      <c r="P6" s="16"/>
      <c r="Q6" s="16"/>
      <c r="R6" s="16"/>
    </row>
    <row r="7" spans="1:18" s="206" customFormat="1" ht="25.5" customHeight="1" thickBot="1">
      <c r="A7" s="473"/>
      <c r="B7" s="202" t="s">
        <v>3</v>
      </c>
      <c r="C7" s="124" t="s">
        <v>23</v>
      </c>
      <c r="D7" s="202" t="s">
        <v>3</v>
      </c>
      <c r="E7" s="124" t="s">
        <v>23</v>
      </c>
      <c r="F7" s="202" t="s">
        <v>3</v>
      </c>
      <c r="G7" s="124" t="s">
        <v>23</v>
      </c>
      <c r="H7" s="202" t="s">
        <v>20</v>
      </c>
      <c r="I7" s="203" t="s">
        <v>23</v>
      </c>
      <c r="J7" s="207"/>
      <c r="K7" s="16"/>
      <c r="L7" s="16"/>
      <c r="M7" s="16"/>
      <c r="N7" s="16"/>
      <c r="O7" s="16"/>
      <c r="P7" s="16"/>
      <c r="Q7" s="16"/>
      <c r="R7" s="16"/>
    </row>
    <row r="8" spans="1:18" ht="24.75" customHeight="1">
      <c r="A8" s="87" t="s">
        <v>110</v>
      </c>
      <c r="B8" s="65">
        <v>3582</v>
      </c>
      <c r="C8" s="66">
        <f>(B8/$B$13)*100</f>
        <v>41.362586605080828</v>
      </c>
      <c r="D8" s="65">
        <v>78</v>
      </c>
      <c r="E8" s="66">
        <f>(D8/$D$13)*100</f>
        <v>25.490196078431371</v>
      </c>
      <c r="F8" s="65">
        <v>27</v>
      </c>
      <c r="G8" s="66">
        <f>(F8/$F$13)*100</f>
        <v>38.571428571428577</v>
      </c>
      <c r="H8" s="65">
        <v>3687</v>
      </c>
      <c r="I8" s="67">
        <f>(H8/$H$13)*100</f>
        <v>40.803452855245688</v>
      </c>
      <c r="J8" s="52"/>
    </row>
    <row r="9" spans="1:18" ht="12.75" customHeight="1">
      <c r="A9" s="89" t="s">
        <v>257</v>
      </c>
      <c r="B9" s="69">
        <v>1207</v>
      </c>
      <c r="C9" s="70">
        <f>(B9/$B$13)*100</f>
        <v>13.937644341801386</v>
      </c>
      <c r="D9" s="69">
        <v>27</v>
      </c>
      <c r="E9" s="70">
        <f>(D9/$D$13)*100</f>
        <v>8.8235294117647065</v>
      </c>
      <c r="F9" s="69">
        <v>0</v>
      </c>
      <c r="G9" s="70">
        <f>(F9/$F$13)*100</f>
        <v>0</v>
      </c>
      <c r="H9" s="69">
        <v>1234</v>
      </c>
      <c r="I9" s="71">
        <f>(H9/$H$13)*100</f>
        <v>13.656485170429395</v>
      </c>
      <c r="J9" s="52"/>
    </row>
    <row r="10" spans="1:18" ht="12.75" customHeight="1">
      <c r="A10" s="89" t="s">
        <v>258</v>
      </c>
      <c r="B10" s="69">
        <v>3506</v>
      </c>
      <c r="C10" s="70">
        <f>(B10/$B$13)*100</f>
        <v>40.484988452655891</v>
      </c>
      <c r="D10" s="69">
        <v>194</v>
      </c>
      <c r="E10" s="70">
        <f>(D10/$D$13)*100</f>
        <v>63.398692810457511</v>
      </c>
      <c r="F10" s="69">
        <v>42</v>
      </c>
      <c r="G10" s="70">
        <f>(F10/$F$13)*100</f>
        <v>60</v>
      </c>
      <c r="H10" s="69">
        <v>3742</v>
      </c>
      <c r="I10" s="71">
        <f>(H10/$H$13)*100</f>
        <v>41.412129260734837</v>
      </c>
      <c r="J10" s="52"/>
    </row>
    <row r="11" spans="1:18" ht="12.75" customHeight="1">
      <c r="A11" s="89" t="s">
        <v>259</v>
      </c>
      <c r="B11" s="69">
        <v>365</v>
      </c>
      <c r="C11" s="70">
        <f>(B11/$B$13)*100</f>
        <v>4.2147806004618937</v>
      </c>
      <c r="D11" s="69">
        <v>7</v>
      </c>
      <c r="E11" s="70">
        <f>(D11/$D$13)*100</f>
        <v>2.2875816993464051</v>
      </c>
      <c r="F11" s="69">
        <v>1</v>
      </c>
      <c r="G11" s="70">
        <f>(F11/$F$13)*100</f>
        <v>1.4285714285714286</v>
      </c>
      <c r="H11" s="69">
        <v>373</v>
      </c>
      <c r="I11" s="71">
        <f>(H11/$H$13)*100</f>
        <v>4.1279327135900843</v>
      </c>
      <c r="J11" s="52"/>
    </row>
    <row r="12" spans="1:18" ht="12.75" customHeight="1">
      <c r="A12" s="89"/>
      <c r="B12" s="69"/>
      <c r="C12" s="70"/>
      <c r="D12" s="69"/>
      <c r="E12" s="70"/>
      <c r="F12" s="69"/>
      <c r="G12" s="70"/>
      <c r="H12" s="69"/>
      <c r="I12" s="71"/>
      <c r="J12" s="45"/>
    </row>
    <row r="13" spans="1:18" ht="12.75" customHeight="1" thickBot="1">
      <c r="A13" s="180" t="s">
        <v>112</v>
      </c>
      <c r="B13" s="181">
        <f t="shared" ref="B13:I13" si="0">SUM(B8:B11)</f>
        <v>8660</v>
      </c>
      <c r="C13" s="182">
        <f t="shared" si="0"/>
        <v>100</v>
      </c>
      <c r="D13" s="181">
        <f t="shared" si="0"/>
        <v>306</v>
      </c>
      <c r="E13" s="182">
        <f t="shared" si="0"/>
        <v>99.999999999999986</v>
      </c>
      <c r="F13" s="181">
        <f t="shared" si="0"/>
        <v>70</v>
      </c>
      <c r="G13" s="182">
        <f t="shared" si="0"/>
        <v>100.00000000000001</v>
      </c>
      <c r="H13" s="181">
        <f t="shared" si="0"/>
        <v>9036</v>
      </c>
      <c r="I13" s="183">
        <f t="shared" si="0"/>
        <v>100.00000000000001</v>
      </c>
      <c r="J13" s="14"/>
    </row>
    <row r="14" spans="1:18" ht="25.5" customHeight="1">
      <c r="A14" s="95" t="s">
        <v>178</v>
      </c>
      <c r="B14" s="95"/>
      <c r="C14" s="95"/>
      <c r="D14" s="95"/>
      <c r="E14" s="95"/>
      <c r="F14" s="95"/>
      <c r="G14" s="95"/>
      <c r="H14" s="95"/>
      <c r="I14" s="95"/>
    </row>
    <row r="15" spans="1:18">
      <c r="A15" s="19" t="s">
        <v>151</v>
      </c>
      <c r="B15" s="53"/>
      <c r="C15" s="53"/>
      <c r="D15" s="53"/>
      <c r="E15" s="53"/>
      <c r="F15" s="53"/>
      <c r="G15" s="53"/>
      <c r="H15" s="53"/>
      <c r="I15" s="53"/>
    </row>
    <row r="16" spans="1:18">
      <c r="A16" s="9" t="s">
        <v>247</v>
      </c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36" orientation="portrait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K97"/>
  <sheetViews>
    <sheetView showGridLines="0" tabSelected="1" view="pageBreakPreview" topLeftCell="C1" zoomScale="75" zoomScaleNormal="75" workbookViewId="0">
      <selection activeCell="B29" sqref="B29:C29"/>
    </sheetView>
  </sheetViews>
  <sheetFormatPr baseColWidth="10" defaultColWidth="8.42578125" defaultRowHeight="15" customHeight="1"/>
  <cols>
    <col min="1" max="1" width="78.7109375" style="301" customWidth="1"/>
    <col min="2" max="3" width="16.85546875" style="302" customWidth="1"/>
    <col min="4" max="6" width="16.85546875" style="353" customWidth="1"/>
    <col min="7" max="7" width="20.42578125" style="353" customWidth="1"/>
    <col min="8" max="8" width="10.140625" style="301" bestFit="1" customWidth="1"/>
    <col min="9" max="16384" width="8.42578125" style="301"/>
  </cols>
  <sheetData>
    <row r="1" spans="1:9" s="21" customFormat="1" ht="18" customHeight="1">
      <c r="A1" s="488" t="s">
        <v>115</v>
      </c>
      <c r="B1" s="488"/>
      <c r="C1" s="488"/>
      <c r="D1" s="488"/>
      <c r="E1" s="488"/>
      <c r="F1" s="488"/>
      <c r="G1" s="488"/>
      <c r="H1" s="488"/>
    </row>
    <row r="2" spans="1:9" ht="12.75" customHeight="1">
      <c r="A2" s="321"/>
      <c r="B2" s="321"/>
      <c r="C2" s="321"/>
      <c r="D2" s="321"/>
      <c r="E2" s="321"/>
      <c r="F2" s="321"/>
      <c r="G2" s="321"/>
    </row>
    <row r="3" spans="1:9" ht="15" customHeight="1">
      <c r="A3" s="463" t="s">
        <v>313</v>
      </c>
      <c r="B3" s="463"/>
      <c r="C3" s="463"/>
      <c r="D3" s="463"/>
      <c r="E3" s="463"/>
      <c r="F3" s="463"/>
      <c r="G3" s="463"/>
      <c r="H3" s="463"/>
      <c r="I3" s="327"/>
    </row>
    <row r="4" spans="1:9" ht="12.75" customHeight="1" thickBot="1">
      <c r="A4" s="63"/>
      <c r="B4" s="63"/>
      <c r="C4" s="63"/>
      <c r="D4" s="63"/>
      <c r="E4" s="63"/>
      <c r="F4" s="63"/>
      <c r="G4" s="379"/>
      <c r="H4" s="327"/>
      <c r="I4" s="327"/>
    </row>
    <row r="5" spans="1:9" ht="16.5" customHeight="1">
      <c r="A5" s="311"/>
      <c r="B5" s="510" t="s">
        <v>24</v>
      </c>
      <c r="C5" s="510" t="s">
        <v>155</v>
      </c>
      <c r="D5" s="512" t="s">
        <v>25</v>
      </c>
      <c r="E5" s="512" t="s">
        <v>26</v>
      </c>
      <c r="F5" s="510" t="s">
        <v>314</v>
      </c>
      <c r="G5" s="514" t="s">
        <v>156</v>
      </c>
      <c r="H5" s="312"/>
    </row>
    <row r="6" spans="1:9" ht="17.25" customHeight="1">
      <c r="A6" s="313" t="s">
        <v>21</v>
      </c>
      <c r="B6" s="511"/>
      <c r="C6" s="511"/>
      <c r="D6" s="513"/>
      <c r="E6" s="513"/>
      <c r="F6" s="511"/>
      <c r="G6" s="515"/>
    </row>
    <row r="7" spans="1:9" ht="30.75" customHeight="1" thickBot="1">
      <c r="A7" s="314"/>
      <c r="B7" s="315" t="s">
        <v>127</v>
      </c>
      <c r="C7" s="315" t="s">
        <v>127</v>
      </c>
      <c r="D7" s="315" t="s">
        <v>157</v>
      </c>
      <c r="E7" s="315" t="s">
        <v>127</v>
      </c>
      <c r="F7" s="315" t="s">
        <v>127</v>
      </c>
      <c r="G7" s="352" t="s">
        <v>127</v>
      </c>
      <c r="H7" s="148"/>
    </row>
    <row r="8" spans="1:9" ht="25.5" customHeight="1">
      <c r="A8" s="294" t="s">
        <v>335</v>
      </c>
      <c r="B8" s="305">
        <v>20079265</v>
      </c>
      <c r="C8" s="305">
        <v>13571172</v>
      </c>
      <c r="D8" s="305">
        <v>83407</v>
      </c>
      <c r="E8" s="305">
        <v>2238392</v>
      </c>
      <c r="F8" s="305">
        <v>526858</v>
      </c>
      <c r="G8" s="279">
        <v>4022291</v>
      </c>
      <c r="H8" s="289"/>
      <c r="I8" s="289"/>
    </row>
    <row r="9" spans="1:9" ht="14.1" customHeight="1">
      <c r="A9" s="296" t="s">
        <v>336</v>
      </c>
      <c r="B9" s="273">
        <v>4165898</v>
      </c>
      <c r="C9" s="273">
        <v>2754087</v>
      </c>
      <c r="D9" s="273">
        <v>18339</v>
      </c>
      <c r="E9" s="273">
        <v>435752</v>
      </c>
      <c r="F9" s="273">
        <v>94133</v>
      </c>
      <c r="G9" s="316">
        <v>793506</v>
      </c>
      <c r="H9" s="289"/>
      <c r="I9" s="289"/>
    </row>
    <row r="10" spans="1:9" ht="14.1" customHeight="1">
      <c r="A10" s="296" t="s">
        <v>337</v>
      </c>
      <c r="B10" s="273">
        <v>8247196</v>
      </c>
      <c r="C10" s="273">
        <v>4712837</v>
      </c>
      <c r="D10" s="273">
        <v>31069</v>
      </c>
      <c r="E10" s="273">
        <v>841151</v>
      </c>
      <c r="F10" s="273">
        <v>422736</v>
      </c>
      <c r="G10" s="316">
        <v>1567650</v>
      </c>
      <c r="H10" s="289"/>
      <c r="I10" s="289"/>
    </row>
    <row r="11" spans="1:9" ht="14.1" customHeight="1">
      <c r="A11" s="296" t="s">
        <v>338</v>
      </c>
      <c r="B11" s="273">
        <v>10261640</v>
      </c>
      <c r="C11" s="273">
        <v>8794312</v>
      </c>
      <c r="D11" s="273">
        <v>11874</v>
      </c>
      <c r="E11" s="273">
        <v>394331</v>
      </c>
      <c r="F11" s="273">
        <v>170320</v>
      </c>
      <c r="G11" s="316">
        <v>1055782</v>
      </c>
      <c r="H11" s="289"/>
      <c r="I11" s="289"/>
    </row>
    <row r="12" spans="1:9" ht="14.1" customHeight="1">
      <c r="A12" s="296" t="s">
        <v>339</v>
      </c>
      <c r="B12" s="273">
        <v>8643143</v>
      </c>
      <c r="C12" s="273">
        <v>5159254</v>
      </c>
      <c r="D12" s="273">
        <v>24340</v>
      </c>
      <c r="E12" s="273">
        <v>858896</v>
      </c>
      <c r="F12" s="273">
        <v>92487</v>
      </c>
      <c r="G12" s="316">
        <v>1599896</v>
      </c>
      <c r="H12" s="289"/>
      <c r="I12" s="289"/>
    </row>
    <row r="13" spans="1:9" ht="14.1" customHeight="1">
      <c r="A13" s="296" t="s">
        <v>340</v>
      </c>
      <c r="B13" s="273">
        <v>2932495</v>
      </c>
      <c r="C13" s="273">
        <v>2180201</v>
      </c>
      <c r="D13" s="273">
        <v>5900</v>
      </c>
      <c r="E13" s="273">
        <v>227486</v>
      </c>
      <c r="F13" s="273">
        <v>43187</v>
      </c>
      <c r="G13" s="316">
        <v>471433</v>
      </c>
      <c r="H13" s="289"/>
      <c r="I13" s="289"/>
    </row>
    <row r="14" spans="1:9" ht="14.1" customHeight="1">
      <c r="A14" s="296" t="s">
        <v>341</v>
      </c>
      <c r="B14" s="273">
        <v>6566935</v>
      </c>
      <c r="C14" s="273">
        <v>2336730</v>
      </c>
      <c r="D14" s="273">
        <v>76921</v>
      </c>
      <c r="E14" s="273">
        <v>1645045</v>
      </c>
      <c r="F14" s="273">
        <v>237641</v>
      </c>
      <c r="G14" s="316">
        <v>2482592</v>
      </c>
      <c r="H14" s="289"/>
      <c r="I14" s="289"/>
    </row>
    <row r="15" spans="1:9" ht="14.1" customHeight="1">
      <c r="A15" s="296" t="s">
        <v>342</v>
      </c>
      <c r="B15" s="273">
        <v>3455313</v>
      </c>
      <c r="C15" s="273">
        <v>1728367</v>
      </c>
      <c r="D15" s="273">
        <v>14524</v>
      </c>
      <c r="E15" s="273">
        <v>518408</v>
      </c>
      <c r="F15" s="273">
        <v>50209</v>
      </c>
      <c r="G15" s="316">
        <v>855667</v>
      </c>
      <c r="H15" s="289"/>
      <c r="I15" s="289"/>
    </row>
    <row r="16" spans="1:9" ht="14.1" customHeight="1">
      <c r="A16" s="296" t="s">
        <v>346</v>
      </c>
      <c r="B16" s="273">
        <v>6848240</v>
      </c>
      <c r="C16" s="273">
        <v>3348717</v>
      </c>
      <c r="D16" s="273">
        <v>30779</v>
      </c>
      <c r="E16" s="273">
        <v>1073876</v>
      </c>
      <c r="F16" s="273">
        <v>289048</v>
      </c>
      <c r="G16" s="316">
        <v>1779606</v>
      </c>
      <c r="H16" s="289"/>
      <c r="I16" s="289"/>
    </row>
    <row r="17" spans="1:9" ht="14.1" customHeight="1">
      <c r="A17" s="296" t="s">
        <v>343</v>
      </c>
      <c r="B17" s="273">
        <v>8819103</v>
      </c>
      <c r="C17" s="273">
        <v>6770144</v>
      </c>
      <c r="D17" s="273">
        <v>11752</v>
      </c>
      <c r="E17" s="273">
        <v>433518</v>
      </c>
      <c r="F17" s="273">
        <v>137673</v>
      </c>
      <c r="G17" s="316">
        <v>1076348</v>
      </c>
      <c r="H17" s="289"/>
      <c r="I17" s="289"/>
    </row>
    <row r="18" spans="1:9" ht="14.1" customHeight="1">
      <c r="A18" s="296" t="s">
        <v>344</v>
      </c>
      <c r="B18" s="273">
        <v>5843663</v>
      </c>
      <c r="C18" s="273">
        <v>2732439</v>
      </c>
      <c r="D18" s="273">
        <v>24793</v>
      </c>
      <c r="E18" s="273">
        <v>759100</v>
      </c>
      <c r="F18" s="273">
        <v>370891</v>
      </c>
      <c r="G18" s="316">
        <v>1673942</v>
      </c>
      <c r="H18" s="289"/>
      <c r="I18" s="289"/>
    </row>
    <row r="19" spans="1:9" ht="14.1" customHeight="1">
      <c r="A19" s="296" t="s">
        <v>347</v>
      </c>
      <c r="B19" s="273">
        <v>3737127</v>
      </c>
      <c r="C19" s="273">
        <v>880502</v>
      </c>
      <c r="D19" s="273">
        <v>9317</v>
      </c>
      <c r="E19" s="273">
        <v>565984</v>
      </c>
      <c r="F19" s="273">
        <v>302571</v>
      </c>
      <c r="G19" s="316">
        <v>1330528</v>
      </c>
      <c r="H19" s="289"/>
      <c r="I19" s="289"/>
    </row>
    <row r="20" spans="1:9" ht="14.1" customHeight="1">
      <c r="A20" s="296" t="s">
        <v>345</v>
      </c>
      <c r="B20" s="273">
        <v>3795597</v>
      </c>
      <c r="C20" s="273">
        <v>2129232</v>
      </c>
      <c r="D20" s="273">
        <v>10949</v>
      </c>
      <c r="E20" s="273">
        <v>514267</v>
      </c>
      <c r="F20" s="273">
        <v>62313</v>
      </c>
      <c r="G20" s="316">
        <v>1011523</v>
      </c>
      <c r="H20" s="289"/>
      <c r="I20" s="289"/>
    </row>
    <row r="21" spans="1:9" ht="12.75" customHeight="1">
      <c r="A21" s="317"/>
      <c r="B21" s="273"/>
      <c r="C21" s="273"/>
      <c r="D21" s="273"/>
      <c r="E21" s="273"/>
      <c r="F21" s="273"/>
      <c r="G21" s="316"/>
    </row>
    <row r="22" spans="1:9" s="15" customFormat="1" ht="27" customHeight="1" thickBot="1">
      <c r="A22" s="337" t="s">
        <v>116</v>
      </c>
      <c r="B22" s="338">
        <v>93395613</v>
      </c>
      <c r="C22" s="338">
        <v>57097994</v>
      </c>
      <c r="D22" s="338">
        <v>353965</v>
      </c>
      <c r="E22" s="338">
        <v>10506207</v>
      </c>
      <c r="F22" s="338">
        <v>2800066</v>
      </c>
      <c r="G22" s="341">
        <v>19720767</v>
      </c>
    </row>
    <row r="23" spans="1:9" ht="12.75" customHeight="1">
      <c r="A23" s="348"/>
      <c r="B23" s="323"/>
      <c r="C23" s="323"/>
      <c r="D23" s="323"/>
      <c r="E23" s="323"/>
      <c r="F23" s="323"/>
      <c r="G23" s="323"/>
    </row>
    <row r="24" spans="1:9" ht="12.75" customHeight="1">
      <c r="H24" s="285"/>
    </row>
    <row r="25" spans="1:9" ht="12.75" customHeight="1" thickBot="1">
      <c r="A25" s="63"/>
      <c r="B25" s="63"/>
      <c r="C25" s="63"/>
      <c r="D25" s="63"/>
      <c r="E25" s="63"/>
      <c r="F25" s="63"/>
      <c r="G25" s="347"/>
      <c r="H25" s="285"/>
    </row>
    <row r="26" spans="1:9" ht="21" customHeight="1">
      <c r="A26" s="452" t="s">
        <v>21</v>
      </c>
      <c r="B26" s="520" t="s">
        <v>128</v>
      </c>
      <c r="C26" s="521"/>
      <c r="D26" s="521"/>
      <c r="E26" s="507" t="s">
        <v>159</v>
      </c>
      <c r="F26" s="507" t="s">
        <v>160</v>
      </c>
      <c r="G26" s="527" t="s">
        <v>158</v>
      </c>
      <c r="H26" s="528"/>
    </row>
    <row r="27" spans="1:9" ht="12.75" customHeight="1">
      <c r="A27" s="453"/>
      <c r="B27" s="522" t="s">
        <v>84</v>
      </c>
      <c r="C27" s="524" t="s">
        <v>85</v>
      </c>
      <c r="D27" s="526" t="s">
        <v>86</v>
      </c>
      <c r="E27" s="508"/>
      <c r="F27" s="508"/>
      <c r="G27" s="529"/>
      <c r="H27" s="530"/>
    </row>
    <row r="28" spans="1:9" ht="21.75" customHeight="1">
      <c r="A28" s="453"/>
      <c r="B28" s="523"/>
      <c r="C28" s="525"/>
      <c r="D28" s="509"/>
      <c r="E28" s="509"/>
      <c r="F28" s="509"/>
      <c r="G28" s="531"/>
      <c r="H28" s="532"/>
    </row>
    <row r="29" spans="1:9" ht="24.75" customHeight="1" thickBot="1">
      <c r="A29" s="454"/>
      <c r="B29" s="315" t="s">
        <v>127</v>
      </c>
      <c r="C29" s="315" t="s">
        <v>127</v>
      </c>
      <c r="D29" s="315" t="s">
        <v>127</v>
      </c>
      <c r="E29" s="315" t="s">
        <v>127</v>
      </c>
      <c r="F29" s="315" t="s">
        <v>127</v>
      </c>
      <c r="G29" s="518" t="s">
        <v>127</v>
      </c>
      <c r="H29" s="519"/>
    </row>
    <row r="30" spans="1:9" ht="17.25" customHeight="1">
      <c r="A30" s="294" t="s">
        <v>335</v>
      </c>
      <c r="B30" s="305">
        <v>18246907</v>
      </c>
      <c r="C30" s="305">
        <v>2847730</v>
      </c>
      <c r="D30" s="305">
        <v>1082633</v>
      </c>
      <c r="E30" s="305">
        <v>240943</v>
      </c>
      <c r="F30" s="305">
        <v>373441</v>
      </c>
      <c r="G30" s="516">
        <v>552956</v>
      </c>
      <c r="H30" s="517"/>
    </row>
    <row r="31" spans="1:9" ht="14.1" customHeight="1">
      <c r="A31" s="296" t="s">
        <v>336</v>
      </c>
      <c r="B31" s="273">
        <v>3458755</v>
      </c>
      <c r="C31" s="273">
        <v>964305</v>
      </c>
      <c r="D31" s="273">
        <v>181864</v>
      </c>
      <c r="E31" s="273">
        <v>24306</v>
      </c>
      <c r="F31" s="273">
        <v>90638</v>
      </c>
      <c r="G31" s="505">
        <v>105042</v>
      </c>
      <c r="H31" s="506"/>
    </row>
    <row r="32" spans="1:9" ht="14.1" customHeight="1">
      <c r="A32" s="296" t="s">
        <v>337</v>
      </c>
      <c r="B32" s="273">
        <v>5850917</v>
      </c>
      <c r="C32" s="273">
        <v>2227705</v>
      </c>
      <c r="D32" s="273">
        <v>993004</v>
      </c>
      <c r="E32" s="273">
        <v>100141</v>
      </c>
      <c r="F32" s="273">
        <v>211232</v>
      </c>
      <c r="G32" s="505">
        <v>437136</v>
      </c>
      <c r="H32" s="506"/>
    </row>
    <row r="33" spans="1:11" ht="14.1" customHeight="1">
      <c r="A33" s="296" t="s">
        <v>338</v>
      </c>
      <c r="B33" s="273">
        <v>8262937</v>
      </c>
      <c r="C33" s="273">
        <v>2181308</v>
      </c>
      <c r="D33" s="273">
        <v>1201291</v>
      </c>
      <c r="E33" s="273">
        <v>107806</v>
      </c>
      <c r="F33" s="273">
        <v>301033</v>
      </c>
      <c r="G33" s="505">
        <v>240395</v>
      </c>
      <c r="H33" s="506"/>
    </row>
    <row r="34" spans="1:11" ht="14.1" customHeight="1">
      <c r="A34" s="296" t="s">
        <v>339</v>
      </c>
      <c r="B34" s="273">
        <v>8588400</v>
      </c>
      <c r="C34" s="273">
        <v>637880</v>
      </c>
      <c r="D34" s="273">
        <v>249921</v>
      </c>
      <c r="E34" s="273">
        <v>75984</v>
      </c>
      <c r="F34" s="273">
        <v>122981</v>
      </c>
      <c r="G34" s="505">
        <v>201158</v>
      </c>
      <c r="H34" s="506"/>
    </row>
    <row r="35" spans="1:11" ht="14.1" customHeight="1">
      <c r="A35" s="296" t="s">
        <v>340</v>
      </c>
      <c r="B35" s="273">
        <v>2562446</v>
      </c>
      <c r="C35" s="273">
        <v>655770</v>
      </c>
      <c r="D35" s="273">
        <v>165793</v>
      </c>
      <c r="E35" s="273">
        <v>31714</v>
      </c>
      <c r="F35" s="273">
        <v>70965</v>
      </c>
      <c r="G35" s="505">
        <v>59891</v>
      </c>
      <c r="H35" s="506"/>
    </row>
    <row r="36" spans="1:11" ht="14.1" customHeight="1">
      <c r="A36" s="296" t="s">
        <v>341</v>
      </c>
      <c r="B36" s="273">
        <v>6782724</v>
      </c>
      <c r="C36" s="273">
        <v>332684</v>
      </c>
      <c r="D36" s="273">
        <v>158435</v>
      </c>
      <c r="E36" s="273">
        <v>144318</v>
      </c>
      <c r="F36" s="273">
        <v>184993</v>
      </c>
      <c r="G36" s="505">
        <v>375310</v>
      </c>
      <c r="H36" s="506"/>
    </row>
    <row r="37" spans="1:11" ht="14.1" customHeight="1">
      <c r="A37" s="296" t="s">
        <v>342</v>
      </c>
      <c r="B37" s="273">
        <v>2877685</v>
      </c>
      <c r="C37" s="273">
        <v>510465</v>
      </c>
      <c r="D37" s="273">
        <v>374372</v>
      </c>
      <c r="E37" s="273">
        <v>71203</v>
      </c>
      <c r="F37" s="273">
        <v>51994</v>
      </c>
      <c r="G37" s="505">
        <v>100756</v>
      </c>
      <c r="H37" s="506"/>
    </row>
    <row r="38" spans="1:11" ht="14.1" customHeight="1">
      <c r="A38" s="296" t="s">
        <v>346</v>
      </c>
      <c r="B38" s="273">
        <v>6291396</v>
      </c>
      <c r="C38" s="273">
        <v>1118461</v>
      </c>
      <c r="D38" s="273">
        <v>515072</v>
      </c>
      <c r="E38" s="273">
        <v>138583</v>
      </c>
      <c r="F38" s="273">
        <v>182162</v>
      </c>
      <c r="G38" s="505">
        <v>346523</v>
      </c>
      <c r="H38" s="506"/>
    </row>
    <row r="39" spans="1:11" ht="14.1" customHeight="1">
      <c r="A39" s="296" t="s">
        <v>343</v>
      </c>
      <c r="B39" s="273">
        <v>9510618</v>
      </c>
      <c r="C39" s="273">
        <v>419359</v>
      </c>
      <c r="D39" s="273">
        <v>200339</v>
      </c>
      <c r="E39" s="273">
        <v>133634</v>
      </c>
      <c r="F39" s="273">
        <v>265475</v>
      </c>
      <c r="G39" s="505">
        <v>155432</v>
      </c>
      <c r="H39" s="506"/>
    </row>
    <row r="40" spans="1:11" ht="14.1" customHeight="1">
      <c r="A40" s="296" t="s">
        <v>344</v>
      </c>
      <c r="B40" s="273">
        <v>4357800</v>
      </c>
      <c r="C40" s="273">
        <v>1309114</v>
      </c>
      <c r="D40" s="273">
        <v>792828</v>
      </c>
      <c r="E40" s="273">
        <v>224230</v>
      </c>
      <c r="F40" s="273">
        <v>406219</v>
      </c>
      <c r="G40" s="505">
        <v>403961</v>
      </c>
      <c r="H40" s="506"/>
    </row>
    <row r="41" spans="1:11" ht="14.1" customHeight="1">
      <c r="A41" s="296" t="s">
        <v>347</v>
      </c>
      <c r="B41" s="273">
        <v>3708438</v>
      </c>
      <c r="C41" s="273">
        <v>261374</v>
      </c>
      <c r="D41" s="273">
        <v>285188</v>
      </c>
      <c r="E41" s="273">
        <v>93011</v>
      </c>
      <c r="F41" s="273">
        <v>96796</v>
      </c>
      <c r="G41" s="505">
        <v>309594</v>
      </c>
      <c r="H41" s="506"/>
    </row>
    <row r="42" spans="1:11" ht="14.1" customHeight="1">
      <c r="A42" s="296" t="s">
        <v>345</v>
      </c>
      <c r="B42" s="273">
        <v>4736052</v>
      </c>
      <c r="C42" s="273">
        <v>165558</v>
      </c>
      <c r="D42" s="273">
        <v>59815</v>
      </c>
      <c r="E42" s="273">
        <v>107062</v>
      </c>
      <c r="F42" s="273">
        <v>65970</v>
      </c>
      <c r="G42" s="505">
        <v>90353</v>
      </c>
      <c r="H42" s="506"/>
    </row>
    <row r="43" spans="1:11" ht="12.75" customHeight="1">
      <c r="A43" s="319"/>
      <c r="B43" s="273"/>
      <c r="C43" s="273"/>
      <c r="D43" s="273"/>
      <c r="E43" s="273"/>
      <c r="F43" s="273"/>
      <c r="G43" s="316"/>
      <c r="H43" s="318"/>
    </row>
    <row r="44" spans="1:11" s="15" customFormat="1" ht="22.5" customHeight="1" thickBot="1">
      <c r="A44" s="337" t="s">
        <v>116</v>
      </c>
      <c r="B44" s="338">
        <v>85235076</v>
      </c>
      <c r="C44" s="338">
        <v>13631713</v>
      </c>
      <c r="D44" s="338">
        <v>6260556</v>
      </c>
      <c r="E44" s="338">
        <v>1492935</v>
      </c>
      <c r="F44" s="338">
        <v>2423899</v>
      </c>
      <c r="G44" s="534">
        <v>3378508</v>
      </c>
      <c r="H44" s="535"/>
    </row>
    <row r="45" spans="1:11" ht="23.25" customHeight="1">
      <c r="A45" s="348" t="s">
        <v>289</v>
      </c>
      <c r="B45" s="97"/>
      <c r="C45" s="97"/>
      <c r="D45" s="98"/>
      <c r="E45" s="99"/>
      <c r="F45" s="97"/>
      <c r="G45" s="24"/>
      <c r="H45" s="285"/>
    </row>
    <row r="46" spans="1:11" ht="12.75" customHeight="1">
      <c r="A46" s="282" t="s">
        <v>350</v>
      </c>
      <c r="B46" s="289"/>
      <c r="C46" s="353"/>
      <c r="D46" s="289"/>
      <c r="G46" s="301"/>
      <c r="I46" s="327"/>
      <c r="K46" s="327"/>
    </row>
    <row r="47" spans="1:11" ht="14.1" customHeight="1">
      <c r="A47" s="146" t="s">
        <v>129</v>
      </c>
      <c r="B47" s="23"/>
      <c r="C47" s="23"/>
      <c r="D47" s="23"/>
      <c r="E47" s="23"/>
      <c r="H47" s="285"/>
    </row>
    <row r="48" spans="1:11" ht="14.1" customHeight="1">
      <c r="A48" s="282" t="s">
        <v>151</v>
      </c>
      <c r="H48" s="285"/>
    </row>
    <row r="49" spans="1:4" ht="15" customHeight="1">
      <c r="A49" s="145" t="s">
        <v>123</v>
      </c>
      <c r="B49" s="291" t="s">
        <v>152</v>
      </c>
      <c r="C49" s="533" t="s">
        <v>71</v>
      </c>
      <c r="D49" s="533"/>
    </row>
    <row r="50" spans="1:4" ht="15" customHeight="1">
      <c r="A50" s="147" t="s">
        <v>124</v>
      </c>
      <c r="B50" s="350" t="s">
        <v>153</v>
      </c>
      <c r="C50" s="504" t="s">
        <v>50</v>
      </c>
      <c r="D50" s="504"/>
    </row>
    <row r="66" spans="2:7" ht="15" customHeight="1">
      <c r="B66" s="384"/>
      <c r="C66" s="384"/>
      <c r="E66" s="384"/>
      <c r="F66" s="384"/>
      <c r="G66" s="384"/>
    </row>
    <row r="67" spans="2:7" ht="15" customHeight="1">
      <c r="B67" s="384"/>
      <c r="C67" s="384"/>
      <c r="E67" s="384"/>
      <c r="F67" s="384"/>
      <c r="G67" s="384"/>
    </row>
    <row r="68" spans="2:7" ht="15" customHeight="1">
      <c r="B68" s="384"/>
      <c r="C68" s="384"/>
      <c r="E68" s="384"/>
      <c r="F68" s="384"/>
      <c r="G68" s="384"/>
    </row>
    <row r="69" spans="2:7" ht="15" customHeight="1">
      <c r="B69" s="384"/>
      <c r="C69" s="384"/>
      <c r="E69" s="384"/>
      <c r="F69" s="384"/>
      <c r="G69" s="384"/>
    </row>
    <row r="70" spans="2:7" ht="15" customHeight="1">
      <c r="B70" s="384"/>
      <c r="C70" s="384"/>
      <c r="E70" s="384"/>
      <c r="F70" s="384"/>
      <c r="G70" s="384"/>
    </row>
    <row r="71" spans="2:7" ht="15" customHeight="1">
      <c r="B71" s="384"/>
      <c r="C71" s="384"/>
      <c r="E71" s="384"/>
      <c r="F71" s="384"/>
      <c r="G71" s="384"/>
    </row>
    <row r="72" spans="2:7" ht="15" customHeight="1">
      <c r="B72" s="384"/>
      <c r="C72" s="384"/>
      <c r="E72" s="384"/>
      <c r="F72" s="384"/>
      <c r="G72" s="384"/>
    </row>
    <row r="73" spans="2:7" ht="15" customHeight="1">
      <c r="B73" s="384"/>
      <c r="C73" s="384"/>
      <c r="E73" s="384"/>
      <c r="F73" s="384"/>
      <c r="G73" s="384"/>
    </row>
    <row r="74" spans="2:7" ht="15" customHeight="1">
      <c r="B74" s="384"/>
      <c r="C74" s="384"/>
      <c r="E74" s="384"/>
      <c r="F74" s="384"/>
      <c r="G74" s="384"/>
    </row>
    <row r="75" spans="2:7" ht="15" customHeight="1">
      <c r="B75" s="384"/>
      <c r="C75" s="384"/>
      <c r="E75" s="384"/>
      <c r="F75" s="384"/>
      <c r="G75" s="384"/>
    </row>
    <row r="76" spans="2:7" ht="15" customHeight="1">
      <c r="B76" s="384"/>
      <c r="C76" s="384"/>
      <c r="E76" s="384"/>
      <c r="F76" s="384"/>
      <c r="G76" s="384"/>
    </row>
    <row r="77" spans="2:7" ht="15" customHeight="1">
      <c r="B77" s="384"/>
      <c r="C77" s="384"/>
      <c r="E77" s="384"/>
      <c r="F77" s="384"/>
      <c r="G77" s="384"/>
    </row>
    <row r="78" spans="2:7" ht="15" customHeight="1">
      <c r="B78" s="384"/>
      <c r="C78" s="384"/>
      <c r="E78" s="384"/>
      <c r="F78" s="384"/>
      <c r="G78" s="384"/>
    </row>
    <row r="79" spans="2:7" ht="15" customHeight="1">
      <c r="B79" s="384"/>
      <c r="C79" s="384"/>
      <c r="E79" s="384"/>
      <c r="F79" s="384"/>
      <c r="G79" s="384"/>
    </row>
    <row r="83" spans="2:7" ht="15" customHeight="1">
      <c r="B83" s="384"/>
      <c r="C83" s="384"/>
      <c r="D83" s="385"/>
      <c r="E83" s="384"/>
      <c r="F83" s="384"/>
      <c r="G83" s="384"/>
    </row>
    <row r="84" spans="2:7" ht="15" customHeight="1">
      <c r="B84" s="384"/>
      <c r="C84" s="384"/>
      <c r="D84" s="385"/>
      <c r="E84" s="384"/>
      <c r="F84" s="384"/>
      <c r="G84" s="384"/>
    </row>
    <row r="85" spans="2:7" ht="15" customHeight="1">
      <c r="B85" s="384"/>
      <c r="C85" s="384"/>
      <c r="D85" s="385"/>
      <c r="E85" s="384"/>
      <c r="F85" s="384"/>
      <c r="G85" s="384"/>
    </row>
    <row r="86" spans="2:7" ht="15" customHeight="1">
      <c r="B86" s="384"/>
      <c r="C86" s="384"/>
      <c r="D86" s="385"/>
      <c r="E86" s="384"/>
      <c r="F86" s="384"/>
      <c r="G86" s="384"/>
    </row>
    <row r="87" spans="2:7" ht="15" customHeight="1">
      <c r="B87" s="384"/>
      <c r="C87" s="384"/>
      <c r="D87" s="385"/>
      <c r="E87" s="384"/>
      <c r="F87" s="384"/>
      <c r="G87" s="384"/>
    </row>
    <row r="88" spans="2:7" ht="15" customHeight="1">
      <c r="B88" s="384"/>
      <c r="C88" s="384"/>
      <c r="D88" s="385"/>
      <c r="E88" s="384"/>
      <c r="F88" s="384"/>
      <c r="G88" s="384"/>
    </row>
    <row r="89" spans="2:7" ht="15" customHeight="1">
      <c r="B89" s="384"/>
      <c r="C89" s="384"/>
      <c r="D89" s="385"/>
      <c r="E89" s="384"/>
      <c r="F89" s="384"/>
      <c r="G89" s="384"/>
    </row>
    <row r="90" spans="2:7" ht="15" customHeight="1">
      <c r="B90" s="384"/>
      <c r="C90" s="384"/>
      <c r="D90" s="385"/>
      <c r="E90" s="384"/>
      <c r="F90" s="384"/>
      <c r="G90" s="384"/>
    </row>
    <row r="91" spans="2:7" ht="15" customHeight="1">
      <c r="B91" s="384"/>
      <c r="C91" s="384"/>
      <c r="D91" s="385"/>
      <c r="E91" s="384"/>
      <c r="F91" s="384"/>
      <c r="G91" s="384"/>
    </row>
    <row r="92" spans="2:7" ht="15" customHeight="1">
      <c r="B92" s="384"/>
      <c r="C92" s="384"/>
      <c r="D92" s="385"/>
      <c r="E92" s="384"/>
      <c r="F92" s="384"/>
      <c r="G92" s="384"/>
    </row>
    <row r="93" spans="2:7" ht="15" customHeight="1">
      <c r="B93" s="384"/>
      <c r="C93" s="384"/>
      <c r="D93" s="385"/>
      <c r="E93" s="384"/>
      <c r="F93" s="384"/>
      <c r="G93" s="384"/>
    </row>
    <row r="94" spans="2:7" ht="15" customHeight="1">
      <c r="B94" s="384"/>
      <c r="C94" s="384"/>
      <c r="D94" s="385"/>
      <c r="E94" s="384"/>
      <c r="F94" s="384"/>
      <c r="G94" s="384"/>
    </row>
    <row r="95" spans="2:7" ht="15" customHeight="1">
      <c r="B95" s="384"/>
      <c r="C95" s="384"/>
      <c r="D95" s="385"/>
      <c r="E95" s="384"/>
      <c r="F95" s="384"/>
      <c r="G95" s="384"/>
    </row>
    <row r="96" spans="2:7" ht="15" customHeight="1">
      <c r="B96" s="384"/>
      <c r="C96" s="384"/>
      <c r="D96" s="385"/>
      <c r="E96" s="384"/>
      <c r="F96" s="384"/>
      <c r="G96" s="384"/>
    </row>
    <row r="97" spans="4:4" ht="15" customHeight="1">
      <c r="D97" s="385"/>
    </row>
  </sheetData>
  <mergeCells count="33">
    <mergeCell ref="C49:D49"/>
    <mergeCell ref="G42:H42"/>
    <mergeCell ref="G37:H37"/>
    <mergeCell ref="G38:H38"/>
    <mergeCell ref="G39:H39"/>
    <mergeCell ref="G40:H40"/>
    <mergeCell ref="G41:H41"/>
    <mergeCell ref="G44:H44"/>
    <mergeCell ref="G34:H34"/>
    <mergeCell ref="G29:H29"/>
    <mergeCell ref="A26:A29"/>
    <mergeCell ref="B26:D26"/>
    <mergeCell ref="E26:E28"/>
    <mergeCell ref="B27:B28"/>
    <mergeCell ref="C27:C28"/>
    <mergeCell ref="D27:D28"/>
    <mergeCell ref="G26:H28"/>
    <mergeCell ref="C50:D50"/>
    <mergeCell ref="G35:H35"/>
    <mergeCell ref="G36:H36"/>
    <mergeCell ref="A3:H3"/>
    <mergeCell ref="A1:H1"/>
    <mergeCell ref="F26:F28"/>
    <mergeCell ref="F5:F6"/>
    <mergeCell ref="B5:B6"/>
    <mergeCell ref="C5:C6"/>
    <mergeCell ref="D5:D6"/>
    <mergeCell ref="E5:E6"/>
    <mergeCell ref="G5:G6"/>
    <mergeCell ref="G30:H30"/>
    <mergeCell ref="G31:H31"/>
    <mergeCell ref="G32:H32"/>
    <mergeCell ref="G33:H3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3" orientation="portrait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J61"/>
  <sheetViews>
    <sheetView showGridLines="0" tabSelected="1" view="pageBreakPreview" zoomScale="85" zoomScaleNormal="75" zoomScaleSheetLayoutView="85" workbookViewId="0">
      <selection activeCell="B29" sqref="B29:C29"/>
    </sheetView>
  </sheetViews>
  <sheetFormatPr baseColWidth="10" defaultColWidth="8.42578125" defaultRowHeight="15" customHeight="1"/>
  <cols>
    <col min="1" max="1" width="46.140625" style="301" customWidth="1"/>
    <col min="2" max="3" width="19.85546875" style="302" customWidth="1"/>
    <col min="4" max="6" width="19.85546875" style="353" customWidth="1"/>
    <col min="7" max="7" width="4.140625" style="353" customWidth="1"/>
    <col min="8" max="8" width="13.42578125" style="301" bestFit="1" customWidth="1"/>
    <col min="9" max="16384" width="8.42578125" style="301"/>
  </cols>
  <sheetData>
    <row r="1" spans="1:10" s="21" customFormat="1" ht="18" customHeight="1">
      <c r="A1" s="488" t="s">
        <v>115</v>
      </c>
      <c r="B1" s="488"/>
      <c r="C1" s="488"/>
      <c r="D1" s="488"/>
      <c r="E1" s="488"/>
      <c r="F1" s="488"/>
      <c r="G1" s="46"/>
    </row>
    <row r="2" spans="1:10" ht="12.75" customHeight="1">
      <c r="A2" s="321"/>
      <c r="B2" s="321"/>
      <c r="C2" s="321"/>
      <c r="D2" s="321"/>
      <c r="E2" s="321"/>
      <c r="F2" s="321"/>
      <c r="G2" s="321"/>
    </row>
    <row r="3" spans="1:10" ht="15" customHeight="1">
      <c r="A3" s="463" t="s">
        <v>352</v>
      </c>
      <c r="B3" s="463"/>
      <c r="C3" s="463"/>
      <c r="D3" s="463"/>
      <c r="E3" s="463"/>
      <c r="F3" s="463"/>
      <c r="G3" s="47"/>
      <c r="H3" s="47"/>
      <c r="I3" s="47"/>
      <c r="J3" s="327"/>
    </row>
    <row r="4" spans="1:10" ht="13.5" customHeight="1" thickBot="1">
      <c r="A4" s="101"/>
      <c r="B4" s="101"/>
      <c r="C4" s="101"/>
      <c r="D4" s="101"/>
      <c r="E4" s="101"/>
      <c r="F4" s="101"/>
      <c r="G4" s="321"/>
    </row>
    <row r="5" spans="1:10" s="387" customFormat="1" ht="18.75" customHeight="1">
      <c r="A5" s="386"/>
      <c r="B5" s="536" t="s">
        <v>24</v>
      </c>
      <c r="C5" s="536" t="s">
        <v>193</v>
      </c>
      <c r="D5" s="507" t="s">
        <v>25</v>
      </c>
      <c r="E5" s="507" t="s">
        <v>26</v>
      </c>
      <c r="F5" s="514" t="s">
        <v>83</v>
      </c>
      <c r="G5" s="209"/>
    </row>
    <row r="6" spans="1:10" s="387" customFormat="1" ht="18.75" customHeight="1">
      <c r="A6" s="346" t="s">
        <v>21</v>
      </c>
      <c r="B6" s="523"/>
      <c r="C6" s="523"/>
      <c r="D6" s="509"/>
      <c r="E6" s="509"/>
      <c r="F6" s="515"/>
      <c r="G6" s="209"/>
    </row>
    <row r="7" spans="1:10" s="387" customFormat="1" ht="18.75" customHeight="1" thickBot="1">
      <c r="A7" s="388"/>
      <c r="B7" s="389" t="s">
        <v>127</v>
      </c>
      <c r="C7" s="389" t="s">
        <v>127</v>
      </c>
      <c r="D7" s="390" t="s">
        <v>157</v>
      </c>
      <c r="E7" s="389" t="s">
        <v>127</v>
      </c>
      <c r="F7" s="391" t="s">
        <v>127</v>
      </c>
      <c r="G7" s="209"/>
      <c r="H7" s="392"/>
    </row>
    <row r="8" spans="1:10" ht="20.25" customHeight="1">
      <c r="A8" s="278" t="s">
        <v>113</v>
      </c>
      <c r="B8" s="305"/>
      <c r="C8" s="305"/>
      <c r="D8" s="305"/>
      <c r="E8" s="305"/>
      <c r="F8" s="279"/>
      <c r="G8"/>
      <c r="H8" s="289"/>
    </row>
    <row r="9" spans="1:10" ht="12.75" customHeight="1">
      <c r="A9" s="319" t="s">
        <v>175</v>
      </c>
      <c r="B9" s="273">
        <v>4849102</v>
      </c>
      <c r="C9" s="273">
        <v>2608795</v>
      </c>
      <c r="D9" s="273">
        <v>47094</v>
      </c>
      <c r="E9" s="273">
        <v>1070666</v>
      </c>
      <c r="F9" s="316">
        <v>144061</v>
      </c>
      <c r="G9"/>
      <c r="H9" s="353"/>
    </row>
    <row r="10" spans="1:10" ht="12.75" customHeight="1">
      <c r="A10" s="271" t="s">
        <v>176</v>
      </c>
      <c r="B10" s="273">
        <v>10946169</v>
      </c>
      <c r="C10" s="273">
        <v>5455075</v>
      </c>
      <c r="D10" s="273">
        <v>42581</v>
      </c>
      <c r="E10" s="273">
        <v>1762690</v>
      </c>
      <c r="F10" s="316">
        <v>572711</v>
      </c>
      <c r="G10"/>
    </row>
    <row r="11" spans="1:10" ht="12.75" customHeight="1">
      <c r="A11" s="271" t="s">
        <v>98</v>
      </c>
      <c r="B11" s="273">
        <v>4142102</v>
      </c>
      <c r="C11" s="273">
        <v>1788785</v>
      </c>
      <c r="D11" s="273">
        <v>55623</v>
      </c>
      <c r="E11" s="273">
        <v>1251278</v>
      </c>
      <c r="F11" s="316">
        <v>75943</v>
      </c>
      <c r="G11"/>
    </row>
    <row r="12" spans="1:10" ht="12.75" customHeight="1">
      <c r="A12" s="267"/>
      <c r="B12" s="273"/>
      <c r="C12" s="273"/>
      <c r="D12" s="273"/>
      <c r="E12" s="273"/>
      <c r="F12" s="316"/>
      <c r="G12"/>
      <c r="I12" s="303"/>
    </row>
    <row r="13" spans="1:10" s="15" customFormat="1" ht="12.75" customHeight="1" thickBot="1">
      <c r="A13" s="180" t="s">
        <v>97</v>
      </c>
      <c r="B13" s="181">
        <f>SUM(B8:B11)</f>
        <v>19937373</v>
      </c>
      <c r="C13" s="181">
        <f>SUM(C8:C11)</f>
        <v>9852655</v>
      </c>
      <c r="D13" s="181">
        <f>SUM(D8:D11)</f>
        <v>145298</v>
      </c>
      <c r="E13" s="181">
        <f>SUM(E8:E11)</f>
        <v>4084634</v>
      </c>
      <c r="F13" s="186">
        <f>SUM(F8:F11)</f>
        <v>792715</v>
      </c>
      <c r="G13"/>
    </row>
    <row r="14" spans="1:10" ht="13.15" customHeight="1">
      <c r="A14" s="468" t="s">
        <v>289</v>
      </c>
      <c r="B14" s="468"/>
      <c r="C14" s="97"/>
      <c r="D14" s="98"/>
      <c r="E14" s="99"/>
      <c r="F14" s="99"/>
      <c r="G14" s="24"/>
    </row>
    <row r="15" spans="1:10" ht="12.75" customHeight="1">
      <c r="A15" s="282" t="s">
        <v>151</v>
      </c>
    </row>
    <row r="16" spans="1:10" ht="15" customHeight="1">
      <c r="A16" s="282" t="s">
        <v>350</v>
      </c>
      <c r="H16" s="393"/>
    </row>
    <row r="17" spans="2:8" ht="15" customHeight="1">
      <c r="H17" s="393"/>
    </row>
    <row r="18" spans="2:8" ht="15" customHeight="1">
      <c r="H18" s="393"/>
    </row>
    <row r="19" spans="2:8" ht="15" customHeight="1">
      <c r="H19" s="393"/>
    </row>
    <row r="20" spans="2:8" ht="15" customHeight="1">
      <c r="H20" s="393"/>
    </row>
    <row r="21" spans="2:8" ht="15" customHeight="1">
      <c r="H21" s="393"/>
    </row>
    <row r="22" spans="2:8" ht="15" customHeight="1">
      <c r="H22" s="393"/>
    </row>
    <row r="23" spans="2:8" ht="15" customHeight="1">
      <c r="H23" s="393"/>
    </row>
    <row r="24" spans="2:8" ht="15" customHeight="1">
      <c r="H24" s="393"/>
    </row>
    <row r="25" spans="2:8" ht="15" customHeight="1">
      <c r="H25" s="393"/>
    </row>
    <row r="26" spans="2:8" ht="15" customHeight="1">
      <c r="H26" s="393"/>
    </row>
    <row r="27" spans="2:8" ht="15" customHeight="1">
      <c r="H27" s="393"/>
    </row>
    <row r="28" spans="2:8" ht="15" customHeight="1">
      <c r="H28" s="393"/>
    </row>
    <row r="29" spans="2:8" ht="15" customHeight="1">
      <c r="H29" s="393"/>
    </row>
    <row r="30" spans="2:8" ht="15" customHeight="1">
      <c r="B30" s="384"/>
      <c r="C30" s="384"/>
      <c r="E30" s="384"/>
      <c r="F30" s="384"/>
      <c r="G30" s="384"/>
    </row>
    <row r="31" spans="2:8" ht="15" customHeight="1">
      <c r="B31" s="384"/>
      <c r="C31" s="384"/>
      <c r="E31" s="384"/>
      <c r="F31" s="384"/>
      <c r="G31" s="384"/>
    </row>
    <row r="32" spans="2:8" ht="15" customHeight="1">
      <c r="B32" s="384"/>
      <c r="C32" s="384"/>
      <c r="E32" s="384"/>
      <c r="F32" s="384"/>
      <c r="G32" s="384"/>
    </row>
    <row r="33" spans="2:7" ht="15" customHeight="1">
      <c r="B33" s="384"/>
      <c r="C33" s="384"/>
      <c r="E33" s="384"/>
      <c r="F33" s="384"/>
      <c r="G33" s="384"/>
    </row>
    <row r="34" spans="2:7" ht="15" customHeight="1">
      <c r="B34" s="384"/>
      <c r="C34" s="384"/>
      <c r="E34" s="384"/>
      <c r="F34" s="384"/>
      <c r="G34" s="384"/>
    </row>
    <row r="35" spans="2:7" ht="15" customHeight="1">
      <c r="B35" s="384"/>
      <c r="C35" s="384"/>
      <c r="E35" s="384"/>
      <c r="F35" s="384"/>
      <c r="G35" s="384"/>
    </row>
    <row r="36" spans="2:7" ht="15" customHeight="1">
      <c r="B36" s="384"/>
      <c r="C36" s="384"/>
      <c r="E36" s="384"/>
      <c r="F36" s="384"/>
      <c r="G36" s="384"/>
    </row>
    <row r="37" spans="2:7" ht="15" customHeight="1">
      <c r="B37" s="384"/>
      <c r="C37" s="384"/>
      <c r="E37" s="384"/>
      <c r="F37" s="384"/>
      <c r="G37" s="384"/>
    </row>
    <row r="38" spans="2:7" ht="15" customHeight="1">
      <c r="B38" s="384"/>
      <c r="C38" s="384"/>
      <c r="E38" s="384"/>
      <c r="F38" s="384"/>
      <c r="G38" s="384"/>
    </row>
    <row r="39" spans="2:7" ht="15" customHeight="1">
      <c r="B39" s="384"/>
      <c r="C39" s="384"/>
      <c r="E39" s="384"/>
      <c r="F39" s="384"/>
      <c r="G39" s="384"/>
    </row>
    <row r="40" spans="2:7" ht="15" customHeight="1">
      <c r="B40" s="384"/>
      <c r="C40" s="384"/>
      <c r="E40" s="384"/>
      <c r="F40" s="384"/>
      <c r="G40" s="384"/>
    </row>
    <row r="41" spans="2:7" ht="15" customHeight="1">
      <c r="B41" s="384"/>
      <c r="C41" s="384"/>
      <c r="E41" s="384"/>
      <c r="F41" s="384"/>
      <c r="G41" s="384"/>
    </row>
    <row r="42" spans="2:7" ht="15" customHeight="1">
      <c r="B42" s="384"/>
      <c r="C42" s="384"/>
      <c r="E42" s="384"/>
      <c r="F42" s="384"/>
      <c r="G42" s="384"/>
    </row>
    <row r="43" spans="2:7" ht="15" customHeight="1">
      <c r="B43" s="384"/>
      <c r="C43" s="384"/>
      <c r="E43" s="384"/>
      <c r="F43" s="384"/>
      <c r="G43" s="384"/>
    </row>
    <row r="47" spans="2:7" ht="15" customHeight="1">
      <c r="B47" s="384"/>
      <c r="C47" s="384"/>
      <c r="D47" s="385"/>
      <c r="E47" s="384"/>
      <c r="F47" s="384"/>
      <c r="G47" s="384"/>
    </row>
    <row r="48" spans="2:7" ht="15" customHeight="1">
      <c r="B48" s="384"/>
      <c r="C48" s="384"/>
      <c r="D48" s="385"/>
      <c r="E48" s="384"/>
      <c r="F48" s="384"/>
      <c r="G48" s="384"/>
    </row>
    <row r="49" spans="2:7" ht="15" customHeight="1">
      <c r="B49" s="384"/>
      <c r="C49" s="384"/>
      <c r="D49" s="385"/>
      <c r="E49" s="384"/>
      <c r="F49" s="384"/>
      <c r="G49" s="384"/>
    </row>
    <row r="50" spans="2:7" ht="15" customHeight="1">
      <c r="B50" s="384"/>
      <c r="C50" s="384"/>
      <c r="D50" s="385"/>
      <c r="E50" s="384"/>
      <c r="F50" s="384"/>
      <c r="G50" s="384"/>
    </row>
    <row r="51" spans="2:7" ht="15" customHeight="1">
      <c r="B51" s="384"/>
      <c r="C51" s="384"/>
      <c r="D51" s="385"/>
      <c r="E51" s="384"/>
      <c r="F51" s="384"/>
      <c r="G51" s="384"/>
    </row>
    <row r="52" spans="2:7" ht="15" customHeight="1">
      <c r="B52" s="384"/>
      <c r="C52" s="384"/>
      <c r="D52" s="385"/>
      <c r="E52" s="384"/>
      <c r="F52" s="384"/>
      <c r="G52" s="384"/>
    </row>
    <row r="53" spans="2:7" ht="15" customHeight="1">
      <c r="B53" s="384"/>
      <c r="C53" s="384"/>
      <c r="D53" s="385"/>
      <c r="E53" s="384"/>
      <c r="F53" s="384"/>
      <c r="G53" s="384"/>
    </row>
    <row r="54" spans="2:7" ht="15" customHeight="1">
      <c r="B54" s="384"/>
      <c r="C54" s="384"/>
      <c r="D54" s="385"/>
      <c r="E54" s="384"/>
      <c r="F54" s="384"/>
      <c r="G54" s="384"/>
    </row>
    <row r="55" spans="2:7" ht="15" customHeight="1">
      <c r="B55" s="384"/>
      <c r="C55" s="384"/>
      <c r="D55" s="385"/>
      <c r="E55" s="384"/>
      <c r="F55" s="384"/>
      <c r="G55" s="384"/>
    </row>
    <row r="56" spans="2:7" ht="15" customHeight="1">
      <c r="B56" s="384"/>
      <c r="C56" s="384"/>
      <c r="D56" s="385"/>
      <c r="E56" s="384"/>
      <c r="F56" s="384"/>
      <c r="G56" s="384"/>
    </row>
    <row r="57" spans="2:7" ht="15" customHeight="1">
      <c r="B57" s="384"/>
      <c r="C57" s="384"/>
      <c r="D57" s="385"/>
      <c r="E57" s="384"/>
      <c r="F57" s="384"/>
      <c r="G57" s="384"/>
    </row>
    <row r="58" spans="2:7" ht="15" customHeight="1">
      <c r="B58" s="384"/>
      <c r="C58" s="384"/>
      <c r="D58" s="385"/>
      <c r="E58" s="384"/>
      <c r="F58" s="384"/>
      <c r="G58" s="384"/>
    </row>
    <row r="59" spans="2:7" ht="15" customHeight="1">
      <c r="B59" s="384"/>
      <c r="C59" s="384"/>
      <c r="D59" s="385"/>
      <c r="E59" s="384"/>
      <c r="F59" s="384"/>
      <c r="G59" s="384"/>
    </row>
    <row r="60" spans="2:7" ht="15" customHeight="1">
      <c r="B60" s="384"/>
      <c r="C60" s="384"/>
      <c r="D60" s="385"/>
      <c r="E60" s="384"/>
      <c r="F60" s="384"/>
      <c r="G60" s="384"/>
    </row>
    <row r="61" spans="2:7" ht="15" customHeight="1">
      <c r="D61" s="385"/>
    </row>
  </sheetData>
  <mergeCells count="8">
    <mergeCell ref="A14:B14"/>
    <mergeCell ref="A1:F1"/>
    <mergeCell ref="F5:F6"/>
    <mergeCell ref="B5:B6"/>
    <mergeCell ref="C5:C6"/>
    <mergeCell ref="D5:D6"/>
    <mergeCell ref="A3:F3"/>
    <mergeCell ref="E5:E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3"/>
  <dimension ref="A1:K61"/>
  <sheetViews>
    <sheetView showGridLines="0" tabSelected="1" view="pageBreakPreview" zoomScale="85" zoomScaleNormal="75" workbookViewId="0">
      <selection activeCell="B29" sqref="B29:C29"/>
    </sheetView>
  </sheetViews>
  <sheetFormatPr baseColWidth="10" defaultColWidth="8.42578125" defaultRowHeight="15" customHeight="1"/>
  <cols>
    <col min="1" max="1" width="60.42578125" style="301" customWidth="1"/>
    <col min="2" max="3" width="18.7109375" style="302" customWidth="1"/>
    <col min="4" max="6" width="18.7109375" style="353" customWidth="1"/>
    <col min="7" max="7" width="14.7109375" style="353" customWidth="1"/>
    <col min="8" max="8" width="13.42578125" style="301" bestFit="1" customWidth="1"/>
    <col min="9" max="16384" width="8.42578125" style="301"/>
  </cols>
  <sheetData>
    <row r="1" spans="1:11" s="21" customFormat="1" ht="18" customHeight="1">
      <c r="A1" s="488" t="s">
        <v>115</v>
      </c>
      <c r="B1" s="488"/>
      <c r="C1" s="488"/>
      <c r="D1" s="488"/>
      <c r="E1" s="488"/>
      <c r="F1" s="488"/>
      <c r="G1" s="46"/>
    </row>
    <row r="2" spans="1:11" ht="12.75" customHeight="1">
      <c r="A2" s="321"/>
      <c r="B2" s="321"/>
      <c r="C2" s="321"/>
      <c r="D2" s="321"/>
      <c r="E2" s="321"/>
      <c r="F2" s="321"/>
      <c r="G2" s="321"/>
    </row>
    <row r="3" spans="1:11" ht="15" customHeight="1">
      <c r="A3" s="463" t="s">
        <v>353</v>
      </c>
      <c r="B3" s="463"/>
      <c r="C3" s="463"/>
      <c r="D3" s="463"/>
      <c r="E3" s="463"/>
      <c r="F3" s="463"/>
      <c r="G3" s="47"/>
      <c r="H3" s="47"/>
      <c r="I3" s="47"/>
      <c r="J3" s="327"/>
    </row>
    <row r="4" spans="1:11" ht="13.5" customHeight="1" thickBot="1">
      <c r="A4" s="101"/>
      <c r="B4" s="101"/>
      <c r="C4" s="101"/>
      <c r="D4" s="101"/>
      <c r="E4" s="101"/>
      <c r="F4" s="101"/>
      <c r="G4" s="321"/>
    </row>
    <row r="5" spans="1:11" s="387" customFormat="1" ht="36.75" customHeight="1">
      <c r="A5" s="452" t="s">
        <v>21</v>
      </c>
      <c r="B5" s="536" t="s">
        <v>24</v>
      </c>
      <c r="C5" s="536" t="s">
        <v>194</v>
      </c>
      <c r="D5" s="507" t="s">
        <v>25</v>
      </c>
      <c r="E5" s="507" t="s">
        <v>26</v>
      </c>
      <c r="F5" s="514" t="s">
        <v>83</v>
      </c>
      <c r="G5" s="209"/>
    </row>
    <row r="6" spans="1:11" s="387" customFormat="1" ht="22.5" customHeight="1">
      <c r="A6" s="453"/>
      <c r="B6" s="523"/>
      <c r="C6" s="523"/>
      <c r="D6" s="509"/>
      <c r="E6" s="509"/>
      <c r="F6" s="515"/>
      <c r="G6" s="209"/>
    </row>
    <row r="7" spans="1:11" s="387" customFormat="1" ht="36.75" customHeight="1" thickBot="1">
      <c r="A7" s="454"/>
      <c r="B7" s="389" t="s">
        <v>127</v>
      </c>
      <c r="C7" s="389" t="s">
        <v>127</v>
      </c>
      <c r="D7" s="390" t="s">
        <v>157</v>
      </c>
      <c r="E7" s="389" t="s">
        <v>127</v>
      </c>
      <c r="F7" s="391" t="s">
        <v>127</v>
      </c>
      <c r="G7" s="209"/>
      <c r="H7" s="392"/>
    </row>
    <row r="8" spans="1:11" ht="21.75" customHeight="1">
      <c r="A8" s="394" t="s">
        <v>177</v>
      </c>
      <c r="B8" s="305">
        <v>3356184</v>
      </c>
      <c r="C8" s="305">
        <v>698236</v>
      </c>
      <c r="D8" s="305">
        <v>34326</v>
      </c>
      <c r="E8" s="305">
        <v>1313726</v>
      </c>
      <c r="F8" s="279">
        <v>194155</v>
      </c>
      <c r="G8"/>
      <c r="H8" s="289"/>
    </row>
    <row r="9" spans="1:11" ht="12.75" customHeight="1">
      <c r="A9" s="395" t="s">
        <v>195</v>
      </c>
      <c r="B9" s="273">
        <v>2927372</v>
      </c>
      <c r="C9" s="273">
        <v>1355235</v>
      </c>
      <c r="D9" s="273">
        <v>114596</v>
      </c>
      <c r="E9" s="273">
        <v>3856279</v>
      </c>
      <c r="F9" s="316">
        <v>512960</v>
      </c>
      <c r="G9"/>
      <c r="H9" s="353"/>
    </row>
    <row r="10" spans="1:11" ht="12.75" customHeight="1">
      <c r="A10" s="395"/>
      <c r="B10" s="273"/>
      <c r="C10" s="273"/>
      <c r="D10" s="273"/>
      <c r="E10" s="273"/>
      <c r="F10" s="316"/>
      <c r="G10"/>
      <c r="H10" s="353"/>
    </row>
    <row r="11" spans="1:11" s="15" customFormat="1" ht="12.75" customHeight="1" thickBot="1">
      <c r="A11" s="180" t="s">
        <v>112</v>
      </c>
      <c r="B11" s="181">
        <f>SUM(B8:B9)</f>
        <v>6283556</v>
      </c>
      <c r="C11" s="181">
        <f>SUM(C8:C9)</f>
        <v>2053471</v>
      </c>
      <c r="D11" s="181">
        <f>SUM(D8:D9)</f>
        <v>148922</v>
      </c>
      <c r="E11" s="181">
        <f>SUM(E8:E9)</f>
        <v>5170005</v>
      </c>
      <c r="F11" s="186">
        <f>SUM(F8:F9)</f>
        <v>707115</v>
      </c>
      <c r="G11"/>
    </row>
    <row r="12" spans="1:11" ht="13.15" customHeight="1">
      <c r="A12" s="348" t="s">
        <v>289</v>
      </c>
      <c r="B12" s="97"/>
      <c r="C12" s="97"/>
      <c r="D12" s="98"/>
      <c r="E12" s="99"/>
      <c r="F12" s="99"/>
      <c r="G12" s="24"/>
    </row>
    <row r="13" spans="1:11" ht="12.75" customHeight="1">
      <c r="A13" s="282" t="s">
        <v>151</v>
      </c>
    </row>
    <row r="14" spans="1:11" ht="12.75" customHeight="1">
      <c r="A14" s="282" t="s">
        <v>350</v>
      </c>
      <c r="B14" s="289"/>
      <c r="C14" s="353"/>
      <c r="D14" s="289"/>
      <c r="G14" s="301"/>
      <c r="I14" s="327"/>
      <c r="K14" s="327"/>
    </row>
    <row r="15" spans="1:11" ht="15" customHeight="1">
      <c r="A15" s="301" t="s">
        <v>196</v>
      </c>
    </row>
    <row r="16" spans="1:11" ht="15" customHeight="1">
      <c r="A16" s="310" t="s">
        <v>197</v>
      </c>
      <c r="B16" s="310"/>
      <c r="H16" s="393"/>
    </row>
    <row r="17" spans="2:8" ht="15" customHeight="1">
      <c r="H17" s="393"/>
    </row>
    <row r="18" spans="2:8" ht="15" customHeight="1">
      <c r="H18" s="393"/>
    </row>
    <row r="19" spans="2:8" ht="15" customHeight="1">
      <c r="H19" s="393"/>
    </row>
    <row r="20" spans="2:8" ht="15" customHeight="1">
      <c r="H20" s="393"/>
    </row>
    <row r="21" spans="2:8" ht="15" customHeight="1">
      <c r="H21" s="393"/>
    </row>
    <row r="22" spans="2:8" ht="15" customHeight="1">
      <c r="H22" s="393"/>
    </row>
    <row r="23" spans="2:8" ht="15" customHeight="1">
      <c r="H23" s="393"/>
    </row>
    <row r="24" spans="2:8" ht="15" customHeight="1">
      <c r="H24" s="393"/>
    </row>
    <row r="25" spans="2:8" ht="15" customHeight="1">
      <c r="H25" s="393"/>
    </row>
    <row r="26" spans="2:8" ht="15" customHeight="1">
      <c r="H26" s="393"/>
    </row>
    <row r="27" spans="2:8" ht="15" customHeight="1">
      <c r="H27" s="393"/>
    </row>
    <row r="28" spans="2:8" ht="15" customHeight="1">
      <c r="H28" s="393"/>
    </row>
    <row r="29" spans="2:8" ht="15" customHeight="1">
      <c r="H29" s="393"/>
    </row>
    <row r="30" spans="2:8" ht="15" customHeight="1">
      <c r="B30" s="384"/>
      <c r="C30" s="384"/>
      <c r="E30" s="384"/>
      <c r="F30" s="384"/>
      <c r="G30" s="384"/>
    </row>
    <row r="31" spans="2:8" ht="15" customHeight="1">
      <c r="B31" s="384"/>
      <c r="C31" s="384"/>
      <c r="E31" s="384"/>
      <c r="F31" s="384"/>
      <c r="G31" s="384"/>
    </row>
    <row r="32" spans="2:8" ht="15" customHeight="1">
      <c r="B32" s="384"/>
      <c r="C32" s="384"/>
      <c r="E32" s="384"/>
      <c r="F32" s="384"/>
      <c r="G32" s="384"/>
    </row>
    <row r="33" spans="2:7" ht="15" customHeight="1">
      <c r="B33" s="384"/>
      <c r="C33" s="384"/>
      <c r="E33" s="384"/>
      <c r="F33" s="384"/>
      <c r="G33" s="384"/>
    </row>
    <row r="34" spans="2:7" ht="15" customHeight="1">
      <c r="B34" s="384"/>
      <c r="C34" s="384"/>
      <c r="E34" s="384"/>
      <c r="F34" s="384"/>
      <c r="G34" s="384"/>
    </row>
    <row r="35" spans="2:7" ht="15" customHeight="1">
      <c r="B35" s="384"/>
      <c r="C35" s="384"/>
      <c r="E35" s="384"/>
      <c r="F35" s="384"/>
      <c r="G35" s="384"/>
    </row>
    <row r="36" spans="2:7" ht="15" customHeight="1">
      <c r="B36" s="384"/>
      <c r="C36" s="384"/>
      <c r="E36" s="384"/>
      <c r="F36" s="384"/>
      <c r="G36" s="384"/>
    </row>
    <row r="37" spans="2:7" ht="15" customHeight="1">
      <c r="B37" s="384"/>
      <c r="C37" s="384"/>
      <c r="E37" s="384"/>
      <c r="F37" s="384"/>
      <c r="G37" s="384"/>
    </row>
    <row r="38" spans="2:7" ht="15" customHeight="1">
      <c r="B38" s="384"/>
      <c r="C38" s="384"/>
      <c r="E38" s="384"/>
      <c r="F38" s="384"/>
      <c r="G38" s="384"/>
    </row>
    <row r="39" spans="2:7" ht="15" customHeight="1">
      <c r="B39" s="384"/>
      <c r="C39" s="384"/>
      <c r="E39" s="384"/>
      <c r="F39" s="384"/>
      <c r="G39" s="384"/>
    </row>
    <row r="40" spans="2:7" ht="15" customHeight="1">
      <c r="B40" s="384"/>
      <c r="C40" s="384"/>
      <c r="E40" s="384"/>
      <c r="F40" s="384"/>
      <c r="G40" s="384"/>
    </row>
    <row r="41" spans="2:7" ht="15" customHeight="1">
      <c r="B41" s="384"/>
      <c r="C41" s="384"/>
      <c r="E41" s="384"/>
      <c r="F41" s="384"/>
      <c r="G41" s="384"/>
    </row>
    <row r="42" spans="2:7" ht="15" customHeight="1">
      <c r="B42" s="384"/>
      <c r="C42" s="384"/>
      <c r="E42" s="384"/>
      <c r="F42" s="384"/>
      <c r="G42" s="384"/>
    </row>
    <row r="43" spans="2:7" ht="15" customHeight="1">
      <c r="B43" s="384"/>
      <c r="C43" s="384"/>
      <c r="E43" s="384"/>
      <c r="F43" s="384"/>
      <c r="G43" s="384"/>
    </row>
    <row r="47" spans="2:7" ht="15" customHeight="1">
      <c r="B47" s="384"/>
      <c r="C47" s="384"/>
      <c r="D47" s="385"/>
      <c r="E47" s="384"/>
      <c r="F47" s="384"/>
      <c r="G47" s="384"/>
    </row>
    <row r="48" spans="2:7" ht="15" customHeight="1">
      <c r="B48" s="384"/>
      <c r="C48" s="384"/>
      <c r="D48" s="385"/>
      <c r="E48" s="384"/>
      <c r="F48" s="384"/>
      <c r="G48" s="384"/>
    </row>
    <row r="49" spans="2:7" ht="15" customHeight="1">
      <c r="B49" s="384"/>
      <c r="C49" s="384"/>
      <c r="D49" s="385"/>
      <c r="E49" s="384"/>
      <c r="F49" s="384"/>
      <c r="G49" s="384"/>
    </row>
    <row r="50" spans="2:7" ht="15" customHeight="1">
      <c r="B50" s="384"/>
      <c r="C50" s="384"/>
      <c r="D50" s="385"/>
      <c r="E50" s="384"/>
      <c r="F50" s="384"/>
      <c r="G50" s="384"/>
    </row>
    <row r="51" spans="2:7" ht="15" customHeight="1">
      <c r="B51" s="384"/>
      <c r="C51" s="384"/>
      <c r="D51" s="385"/>
      <c r="E51" s="384"/>
      <c r="F51" s="384"/>
      <c r="G51" s="384"/>
    </row>
    <row r="52" spans="2:7" ht="15" customHeight="1">
      <c r="B52" s="384"/>
      <c r="C52" s="384"/>
      <c r="D52" s="385"/>
      <c r="E52" s="384"/>
      <c r="F52" s="384"/>
      <c r="G52" s="384"/>
    </row>
    <row r="53" spans="2:7" ht="15" customHeight="1">
      <c r="B53" s="384"/>
      <c r="C53" s="384"/>
      <c r="D53" s="385"/>
      <c r="E53" s="384"/>
      <c r="F53" s="384"/>
      <c r="G53" s="384"/>
    </row>
    <row r="54" spans="2:7" ht="15" customHeight="1">
      <c r="B54" s="384"/>
      <c r="C54" s="384"/>
      <c r="D54" s="385"/>
      <c r="E54" s="384"/>
      <c r="F54" s="384"/>
      <c r="G54" s="384"/>
    </row>
    <row r="55" spans="2:7" ht="15" customHeight="1">
      <c r="B55" s="384"/>
      <c r="C55" s="384"/>
      <c r="D55" s="385"/>
      <c r="E55" s="384"/>
      <c r="F55" s="384"/>
      <c r="G55" s="384"/>
    </row>
    <row r="56" spans="2:7" ht="15" customHeight="1">
      <c r="B56" s="384"/>
      <c r="C56" s="384"/>
      <c r="D56" s="385"/>
      <c r="E56" s="384"/>
      <c r="F56" s="384"/>
      <c r="G56" s="384"/>
    </row>
    <row r="57" spans="2:7" ht="15" customHeight="1">
      <c r="B57" s="384"/>
      <c r="C57" s="384"/>
      <c r="D57" s="385"/>
      <c r="E57" s="384"/>
      <c r="F57" s="384"/>
      <c r="G57" s="384"/>
    </row>
    <row r="58" spans="2:7" ht="15" customHeight="1">
      <c r="B58" s="384"/>
      <c r="C58" s="384"/>
      <c r="D58" s="385"/>
      <c r="E58" s="384"/>
      <c r="F58" s="384"/>
      <c r="G58" s="384"/>
    </row>
    <row r="59" spans="2:7" ht="15" customHeight="1">
      <c r="B59" s="384"/>
      <c r="C59" s="384"/>
      <c r="D59" s="385"/>
      <c r="E59" s="384"/>
      <c r="F59" s="384"/>
      <c r="G59" s="384"/>
    </row>
    <row r="60" spans="2:7" ht="15" customHeight="1">
      <c r="B60" s="384"/>
      <c r="C60" s="384"/>
      <c r="D60" s="385"/>
      <c r="E60" s="384"/>
      <c r="F60" s="384"/>
      <c r="G60" s="384"/>
    </row>
    <row r="61" spans="2:7" ht="15" customHeight="1">
      <c r="D61" s="385"/>
    </row>
  </sheetData>
  <mergeCells count="8">
    <mergeCell ref="E5:E6"/>
    <mergeCell ref="A3:F3"/>
    <mergeCell ref="A1:F1"/>
    <mergeCell ref="F5:F6"/>
    <mergeCell ref="B5:B6"/>
    <mergeCell ref="C5:C6"/>
    <mergeCell ref="D5:D6"/>
    <mergeCell ref="A5:A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13"/>
  <sheetViews>
    <sheetView showGridLines="0" tabSelected="1" view="pageBreakPreview" zoomScale="75" zoomScaleNormal="75" workbookViewId="0">
      <selection activeCell="B29" sqref="B29:C29"/>
    </sheetView>
  </sheetViews>
  <sheetFormatPr baseColWidth="10" defaultColWidth="8.42578125" defaultRowHeight="15" customHeight="1"/>
  <cols>
    <col min="1" max="1" width="41.85546875" style="301" customWidth="1"/>
    <col min="2" max="4" width="22.7109375" style="302" customWidth="1"/>
    <col min="5" max="7" width="22.7109375" style="353" customWidth="1"/>
    <col min="8" max="8" width="7.28515625" style="353" customWidth="1"/>
    <col min="9" max="16384" width="8.42578125" style="301"/>
  </cols>
  <sheetData>
    <row r="1" spans="1:8" s="21" customFormat="1" ht="18" customHeight="1">
      <c r="A1" s="488" t="s">
        <v>115</v>
      </c>
      <c r="B1" s="488"/>
      <c r="C1" s="488"/>
      <c r="D1" s="488"/>
      <c r="E1" s="488"/>
      <c r="F1" s="488"/>
      <c r="G1" s="488"/>
      <c r="H1" s="488"/>
    </row>
    <row r="2" spans="1:8" ht="12.75" customHeight="1">
      <c r="A2" s="321"/>
      <c r="B2" s="321"/>
      <c r="C2" s="321"/>
      <c r="D2" s="321"/>
      <c r="E2" s="321"/>
      <c r="F2" s="321"/>
      <c r="G2" s="321"/>
      <c r="H2" s="321"/>
    </row>
    <row r="3" spans="1:8" ht="15" customHeight="1">
      <c r="A3" s="463" t="s">
        <v>315</v>
      </c>
      <c r="B3" s="463"/>
      <c r="C3" s="463"/>
      <c r="D3" s="463"/>
      <c r="E3" s="463"/>
      <c r="F3" s="463"/>
      <c r="G3" s="463"/>
      <c r="H3" s="463"/>
    </row>
    <row r="4" spans="1:8" ht="13.5" customHeight="1" thickBot="1">
      <c r="A4" s="102"/>
      <c r="B4" s="102"/>
      <c r="C4" s="102"/>
      <c r="D4" s="102"/>
      <c r="E4" s="102"/>
      <c r="F4" s="102"/>
      <c r="G4" s="102"/>
      <c r="H4" s="10"/>
    </row>
    <row r="5" spans="1:8" ht="13.15" customHeight="1">
      <c r="A5" s="311"/>
      <c r="B5" s="512" t="s">
        <v>24</v>
      </c>
      <c r="C5" s="510" t="s">
        <v>155</v>
      </c>
      <c r="D5" s="512" t="s">
        <v>25</v>
      </c>
      <c r="E5" s="512" t="s">
        <v>26</v>
      </c>
      <c r="F5" s="510" t="s">
        <v>314</v>
      </c>
      <c r="G5" s="514" t="s">
        <v>161</v>
      </c>
      <c r="H5" s="312"/>
    </row>
    <row r="6" spans="1:8" ht="13.5" customHeight="1">
      <c r="A6" s="313" t="s">
        <v>0</v>
      </c>
      <c r="B6" s="513"/>
      <c r="C6" s="511"/>
      <c r="D6" s="513"/>
      <c r="E6" s="513"/>
      <c r="F6" s="511"/>
      <c r="G6" s="515"/>
      <c r="H6" s="301"/>
    </row>
    <row r="7" spans="1:8" ht="16.5" customHeight="1" thickBot="1">
      <c r="A7" s="314"/>
      <c r="B7" s="315" t="s">
        <v>127</v>
      </c>
      <c r="C7" s="315" t="s">
        <v>127</v>
      </c>
      <c r="D7" s="315" t="s">
        <v>157</v>
      </c>
      <c r="E7" s="315" t="s">
        <v>127</v>
      </c>
      <c r="F7" s="315" t="s">
        <v>127</v>
      </c>
      <c r="G7" s="352" t="s">
        <v>127</v>
      </c>
      <c r="H7" s="148"/>
    </row>
    <row r="8" spans="1:8" ht="16.5" customHeight="1">
      <c r="A8" s="265" t="s">
        <v>4</v>
      </c>
      <c r="B8" s="305">
        <v>13123578</v>
      </c>
      <c r="C8" s="305">
        <v>9036523</v>
      </c>
      <c r="D8" s="305">
        <v>46465</v>
      </c>
      <c r="E8" s="305">
        <v>1267333</v>
      </c>
      <c r="F8" s="305">
        <v>433273</v>
      </c>
      <c r="G8" s="279">
        <v>2440649</v>
      </c>
      <c r="H8" s="301"/>
    </row>
    <row r="9" spans="1:8" ht="14.1" customHeight="1">
      <c r="A9" s="267" t="s">
        <v>5</v>
      </c>
      <c r="B9" s="273">
        <v>3379238</v>
      </c>
      <c r="C9" s="273">
        <v>2219541</v>
      </c>
      <c r="D9" s="273">
        <v>11041</v>
      </c>
      <c r="E9" s="273">
        <v>305181</v>
      </c>
      <c r="F9" s="273">
        <v>117190</v>
      </c>
      <c r="G9" s="316">
        <v>601921</v>
      </c>
      <c r="H9" s="301"/>
    </row>
    <row r="10" spans="1:8" ht="14.1" customHeight="1">
      <c r="A10" s="270" t="s">
        <v>307</v>
      </c>
      <c r="B10" s="273">
        <v>1768467</v>
      </c>
      <c r="C10" s="273">
        <v>1042330</v>
      </c>
      <c r="D10" s="273">
        <v>6859</v>
      </c>
      <c r="E10" s="273">
        <v>218121</v>
      </c>
      <c r="F10" s="273">
        <v>18890</v>
      </c>
      <c r="G10" s="316">
        <v>400661</v>
      </c>
      <c r="H10" s="301"/>
    </row>
    <row r="11" spans="1:8" ht="14.1" customHeight="1">
      <c r="A11" s="267" t="s">
        <v>308</v>
      </c>
      <c r="B11" s="273">
        <v>530800</v>
      </c>
      <c r="C11" s="273">
        <v>308694</v>
      </c>
      <c r="D11" s="273">
        <v>3869</v>
      </c>
      <c r="E11" s="273">
        <v>97845</v>
      </c>
      <c r="F11" s="273">
        <v>28086</v>
      </c>
      <c r="G11" s="316">
        <v>144300</v>
      </c>
      <c r="H11" s="301"/>
    </row>
    <row r="12" spans="1:8" ht="14.1" customHeight="1">
      <c r="A12" s="267" t="s">
        <v>8</v>
      </c>
      <c r="B12" s="273">
        <v>1137195</v>
      </c>
      <c r="C12" s="273">
        <v>511655</v>
      </c>
      <c r="D12" s="273">
        <v>9385</v>
      </c>
      <c r="E12" s="273">
        <v>263218</v>
      </c>
      <c r="F12" s="273">
        <v>27354</v>
      </c>
      <c r="G12" s="316">
        <v>407620</v>
      </c>
      <c r="H12" s="301"/>
    </row>
    <row r="13" spans="1:8" ht="14.1" customHeight="1">
      <c r="A13" s="267" t="s">
        <v>9</v>
      </c>
      <c r="B13" s="273">
        <v>1226638</v>
      </c>
      <c r="C13" s="273">
        <v>524352</v>
      </c>
      <c r="D13" s="273">
        <v>6123</v>
      </c>
      <c r="E13" s="273">
        <v>193564</v>
      </c>
      <c r="F13" s="273">
        <v>23121</v>
      </c>
      <c r="G13" s="316">
        <v>348497</v>
      </c>
      <c r="H13" s="301"/>
    </row>
    <row r="14" spans="1:8" ht="14.1" customHeight="1">
      <c r="A14" s="267" t="s">
        <v>10</v>
      </c>
      <c r="B14" s="273">
        <v>9370142</v>
      </c>
      <c r="C14" s="273">
        <v>5420478</v>
      </c>
      <c r="D14" s="273">
        <v>35529</v>
      </c>
      <c r="E14" s="273">
        <v>1104750</v>
      </c>
      <c r="F14" s="273">
        <v>292964</v>
      </c>
      <c r="G14" s="316">
        <v>2217179</v>
      </c>
      <c r="H14" s="301"/>
    </row>
    <row r="15" spans="1:8" ht="14.1" customHeight="1">
      <c r="A15" s="270" t="s">
        <v>11</v>
      </c>
      <c r="B15" s="273">
        <v>6468141</v>
      </c>
      <c r="C15" s="273">
        <v>4125119</v>
      </c>
      <c r="D15" s="273">
        <v>21748</v>
      </c>
      <c r="E15" s="273">
        <v>615517</v>
      </c>
      <c r="F15" s="273">
        <v>171522</v>
      </c>
      <c r="G15" s="316">
        <v>1227619</v>
      </c>
      <c r="H15" s="301"/>
    </row>
    <row r="16" spans="1:8" ht="14.1" customHeight="1">
      <c r="A16" s="270" t="s">
        <v>12</v>
      </c>
      <c r="B16" s="273">
        <v>21261111</v>
      </c>
      <c r="C16" s="273">
        <v>13195015</v>
      </c>
      <c r="D16" s="273">
        <v>75723</v>
      </c>
      <c r="E16" s="273">
        <v>2473874</v>
      </c>
      <c r="F16" s="273">
        <v>525551</v>
      </c>
      <c r="G16" s="316">
        <v>4522822</v>
      </c>
      <c r="H16" s="301"/>
    </row>
    <row r="17" spans="1:11" ht="14.1" customHeight="1">
      <c r="A17" s="270" t="s">
        <v>18</v>
      </c>
      <c r="B17" s="273">
        <v>7993511</v>
      </c>
      <c r="C17" s="273">
        <v>4845030</v>
      </c>
      <c r="D17" s="273">
        <v>29792</v>
      </c>
      <c r="E17" s="273">
        <v>907329</v>
      </c>
      <c r="F17" s="273">
        <v>268915</v>
      </c>
      <c r="G17" s="316">
        <v>1796457</v>
      </c>
      <c r="H17" s="301"/>
    </row>
    <row r="18" spans="1:11" ht="14.1" customHeight="1">
      <c r="A18" s="270" t="s">
        <v>13</v>
      </c>
      <c r="B18" s="273">
        <v>2112053</v>
      </c>
      <c r="C18" s="273">
        <v>1416890</v>
      </c>
      <c r="D18" s="273">
        <v>9519</v>
      </c>
      <c r="E18" s="273">
        <v>211800</v>
      </c>
      <c r="F18" s="273">
        <v>152463</v>
      </c>
      <c r="G18" s="316">
        <v>383071</v>
      </c>
      <c r="H18" s="301"/>
    </row>
    <row r="19" spans="1:11" ht="14.1" customHeight="1">
      <c r="A19" s="270" t="s">
        <v>14</v>
      </c>
      <c r="B19" s="273">
        <v>7157822</v>
      </c>
      <c r="C19" s="273">
        <v>4753206</v>
      </c>
      <c r="D19" s="273">
        <v>26817</v>
      </c>
      <c r="E19" s="273">
        <v>661657</v>
      </c>
      <c r="F19" s="273">
        <v>151125</v>
      </c>
      <c r="G19" s="316">
        <v>1285076</v>
      </c>
      <c r="H19" s="301"/>
    </row>
    <row r="20" spans="1:11" ht="14.1" customHeight="1">
      <c r="A20" s="271" t="s">
        <v>309</v>
      </c>
      <c r="B20" s="273">
        <v>4458103</v>
      </c>
      <c r="C20" s="273">
        <v>1792892</v>
      </c>
      <c r="D20" s="273">
        <v>20081</v>
      </c>
      <c r="E20" s="273">
        <v>653126</v>
      </c>
      <c r="F20" s="273">
        <v>124632</v>
      </c>
      <c r="G20" s="316">
        <v>1156676</v>
      </c>
      <c r="H20" s="301"/>
    </row>
    <row r="21" spans="1:11" ht="14.1" customHeight="1">
      <c r="A21" s="271" t="s">
        <v>310</v>
      </c>
      <c r="B21" s="273">
        <v>5731674</v>
      </c>
      <c r="C21" s="273">
        <v>3542534</v>
      </c>
      <c r="D21" s="273">
        <v>18394</v>
      </c>
      <c r="E21" s="273">
        <v>533692</v>
      </c>
      <c r="F21" s="273">
        <v>175303</v>
      </c>
      <c r="G21" s="316">
        <v>953398</v>
      </c>
      <c r="H21" s="301"/>
    </row>
    <row r="22" spans="1:11" ht="14.1" customHeight="1">
      <c r="A22" s="270" t="s">
        <v>311</v>
      </c>
      <c r="B22" s="273">
        <v>2684539</v>
      </c>
      <c r="C22" s="273">
        <v>1411939</v>
      </c>
      <c r="D22" s="273">
        <v>12245</v>
      </c>
      <c r="E22" s="273">
        <v>367293</v>
      </c>
      <c r="F22" s="273">
        <v>98402</v>
      </c>
      <c r="G22" s="316">
        <v>653986</v>
      </c>
      <c r="H22" s="301"/>
    </row>
    <row r="23" spans="1:11" ht="14.1" customHeight="1">
      <c r="A23" s="270" t="s">
        <v>16</v>
      </c>
      <c r="B23" s="273">
        <v>3352007</v>
      </c>
      <c r="C23" s="273">
        <v>2152571</v>
      </c>
      <c r="D23" s="273">
        <v>12837</v>
      </c>
      <c r="E23" s="273">
        <v>424934</v>
      </c>
      <c r="F23" s="273">
        <v>122792</v>
      </c>
      <c r="G23" s="316">
        <v>738344</v>
      </c>
      <c r="H23" s="301"/>
    </row>
    <row r="24" spans="1:11" ht="14.1" customHeight="1">
      <c r="A24" s="270" t="s">
        <v>312</v>
      </c>
      <c r="B24" s="273">
        <v>1609138</v>
      </c>
      <c r="C24" s="273">
        <v>783463</v>
      </c>
      <c r="D24" s="273">
        <v>7280</v>
      </c>
      <c r="E24" s="273">
        <v>201164</v>
      </c>
      <c r="F24" s="273">
        <v>67944</v>
      </c>
      <c r="G24" s="316">
        <v>430853</v>
      </c>
      <c r="H24" s="301"/>
    </row>
    <row r="25" spans="1:11" ht="12.75" customHeight="1">
      <c r="A25" s="270"/>
      <c r="B25" s="273"/>
      <c r="C25" s="273"/>
      <c r="D25" s="273"/>
      <c r="E25" s="273"/>
      <c r="F25" s="273"/>
      <c r="G25" s="316"/>
      <c r="H25" s="301"/>
    </row>
    <row r="26" spans="1:11" ht="24.75" customHeight="1" thickBot="1">
      <c r="A26" s="396" t="s">
        <v>116</v>
      </c>
      <c r="B26" s="397">
        <v>93395613</v>
      </c>
      <c r="C26" s="397">
        <v>57097994</v>
      </c>
      <c r="D26" s="397">
        <v>353965</v>
      </c>
      <c r="E26" s="397">
        <v>10506207</v>
      </c>
      <c r="F26" s="397">
        <v>2800066</v>
      </c>
      <c r="G26" s="398">
        <v>19720767</v>
      </c>
      <c r="H26" s="301"/>
    </row>
    <row r="27" spans="1:11" ht="12.75" customHeight="1">
      <c r="A27" s="103"/>
      <c r="B27" s="323"/>
      <c r="C27" s="323"/>
      <c r="D27" s="324"/>
      <c r="E27" s="323"/>
      <c r="F27" s="323"/>
      <c r="G27" s="323"/>
      <c r="H27" s="39"/>
      <c r="I27" s="393"/>
      <c r="J27" s="38"/>
      <c r="K27" s="36"/>
    </row>
    <row r="28" spans="1:11" ht="12.75" customHeight="1">
      <c r="A28" s="38"/>
      <c r="B28" s="36"/>
      <c r="C28" s="39"/>
      <c r="D28" s="39"/>
      <c r="E28" s="39"/>
      <c r="F28" s="39"/>
      <c r="G28" s="39"/>
      <c r="H28" s="39"/>
      <c r="I28" s="393"/>
      <c r="J28" s="38"/>
      <c r="K28" s="36"/>
    </row>
    <row r="29" spans="1:11" ht="12.75" customHeight="1" thickBot="1">
      <c r="A29" s="102"/>
      <c r="B29" s="102"/>
      <c r="C29" s="102"/>
      <c r="D29" s="102"/>
      <c r="E29" s="102"/>
      <c r="F29" s="102"/>
      <c r="G29" s="102"/>
      <c r="H29" s="102"/>
    </row>
    <row r="30" spans="1:11" ht="24.75" customHeight="1">
      <c r="A30" s="452" t="s">
        <v>0</v>
      </c>
      <c r="B30" s="520" t="s">
        <v>128</v>
      </c>
      <c r="C30" s="521"/>
      <c r="D30" s="521"/>
      <c r="E30" s="507" t="s">
        <v>159</v>
      </c>
      <c r="F30" s="507" t="s">
        <v>160</v>
      </c>
      <c r="G30" s="527" t="s">
        <v>158</v>
      </c>
      <c r="H30" s="528"/>
    </row>
    <row r="31" spans="1:11" ht="13.15" customHeight="1">
      <c r="A31" s="453"/>
      <c r="B31" s="522" t="s">
        <v>84</v>
      </c>
      <c r="C31" s="522" t="s">
        <v>85</v>
      </c>
      <c r="D31" s="526" t="s">
        <v>86</v>
      </c>
      <c r="E31" s="508"/>
      <c r="F31" s="508"/>
      <c r="G31" s="529"/>
      <c r="H31" s="530"/>
    </row>
    <row r="32" spans="1:11" ht="24.75" customHeight="1">
      <c r="A32" s="453"/>
      <c r="B32" s="523"/>
      <c r="C32" s="541"/>
      <c r="D32" s="509"/>
      <c r="E32" s="509"/>
      <c r="F32" s="509"/>
      <c r="G32" s="531"/>
      <c r="H32" s="532"/>
    </row>
    <row r="33" spans="1:8" ht="25.5" customHeight="1" thickBot="1">
      <c r="A33" s="454"/>
      <c r="B33" s="315" t="s">
        <v>127</v>
      </c>
      <c r="C33" s="315" t="s">
        <v>127</v>
      </c>
      <c r="D33" s="315" t="s">
        <v>127</v>
      </c>
      <c r="E33" s="315" t="s">
        <v>127</v>
      </c>
      <c r="F33" s="315" t="s">
        <v>127</v>
      </c>
      <c r="G33" s="518" t="s">
        <v>127</v>
      </c>
      <c r="H33" s="519"/>
    </row>
    <row r="34" spans="1:8" ht="22.5" customHeight="1">
      <c r="A34" s="265" t="s">
        <v>4</v>
      </c>
      <c r="B34" s="305">
        <v>11178926</v>
      </c>
      <c r="C34" s="305">
        <v>2198143</v>
      </c>
      <c r="D34" s="305">
        <v>1101485</v>
      </c>
      <c r="E34" s="305">
        <v>244466</v>
      </c>
      <c r="F34" s="305">
        <v>463282</v>
      </c>
      <c r="G34" s="516">
        <v>512535</v>
      </c>
      <c r="H34" s="517"/>
    </row>
    <row r="35" spans="1:8" ht="14.1" customHeight="1">
      <c r="A35" s="267" t="s">
        <v>5</v>
      </c>
      <c r="B35" s="273">
        <v>2968796</v>
      </c>
      <c r="C35" s="273">
        <v>580995</v>
      </c>
      <c r="D35" s="273">
        <v>226558</v>
      </c>
      <c r="E35" s="273">
        <v>90885</v>
      </c>
      <c r="F35" s="273">
        <v>78023</v>
      </c>
      <c r="G35" s="539">
        <v>124128</v>
      </c>
      <c r="H35" s="540"/>
    </row>
    <row r="36" spans="1:8" ht="14.1" customHeight="1">
      <c r="A36" s="270" t="s">
        <v>307</v>
      </c>
      <c r="B36" s="273">
        <v>1806016</v>
      </c>
      <c r="C36" s="273">
        <v>154252</v>
      </c>
      <c r="D36" s="273">
        <v>40158</v>
      </c>
      <c r="E36" s="273">
        <v>18919</v>
      </c>
      <c r="F36" s="273">
        <v>31676</v>
      </c>
      <c r="G36" s="539">
        <v>27594</v>
      </c>
      <c r="H36" s="540"/>
    </row>
    <row r="37" spans="1:8" ht="14.1" customHeight="1">
      <c r="A37" s="267" t="s">
        <v>308</v>
      </c>
      <c r="B37" s="273">
        <v>552832</v>
      </c>
      <c r="C37" s="273">
        <v>25607</v>
      </c>
      <c r="D37" s="273">
        <v>10299</v>
      </c>
      <c r="E37" s="273">
        <v>17819</v>
      </c>
      <c r="F37" s="273">
        <v>34625</v>
      </c>
      <c r="G37" s="539">
        <v>28323</v>
      </c>
      <c r="H37" s="540"/>
    </row>
    <row r="38" spans="1:8" ht="14.1" customHeight="1">
      <c r="A38" s="267" t="s">
        <v>8</v>
      </c>
      <c r="B38" s="273">
        <v>1351082</v>
      </c>
      <c r="C38" s="273">
        <v>16131</v>
      </c>
      <c r="D38" s="273">
        <v>8174</v>
      </c>
      <c r="E38" s="273">
        <v>14350</v>
      </c>
      <c r="F38" s="273">
        <v>38838</v>
      </c>
      <c r="G38" s="539">
        <v>51485</v>
      </c>
      <c r="H38" s="540"/>
    </row>
    <row r="39" spans="1:8" ht="14.1" customHeight="1">
      <c r="A39" s="267" t="s">
        <v>9</v>
      </c>
      <c r="B39" s="273">
        <v>1242327</v>
      </c>
      <c r="C39" s="273">
        <v>199456</v>
      </c>
      <c r="D39" s="273">
        <v>56593</v>
      </c>
      <c r="E39" s="273">
        <v>13678</v>
      </c>
      <c r="F39" s="273">
        <v>19460</v>
      </c>
      <c r="G39" s="539">
        <v>46379</v>
      </c>
      <c r="H39" s="540"/>
    </row>
    <row r="40" spans="1:8" ht="14.1" customHeight="1">
      <c r="A40" s="267" t="s">
        <v>10</v>
      </c>
      <c r="B40" s="273">
        <v>9125076</v>
      </c>
      <c r="C40" s="273">
        <v>797405</v>
      </c>
      <c r="D40" s="273">
        <v>424810</v>
      </c>
      <c r="E40" s="273">
        <v>178784</v>
      </c>
      <c r="F40" s="273">
        <v>340033</v>
      </c>
      <c r="G40" s="539">
        <v>341517</v>
      </c>
      <c r="H40" s="540"/>
    </row>
    <row r="41" spans="1:8" ht="14.1" customHeight="1">
      <c r="A41" s="270" t="s">
        <v>11</v>
      </c>
      <c r="B41" s="273">
        <v>5742329</v>
      </c>
      <c r="C41" s="273">
        <v>1051836</v>
      </c>
      <c r="D41" s="273">
        <v>439732</v>
      </c>
      <c r="E41" s="273">
        <v>168468</v>
      </c>
      <c r="F41" s="273">
        <v>195761</v>
      </c>
      <c r="G41" s="539">
        <v>202368</v>
      </c>
      <c r="H41" s="540"/>
    </row>
    <row r="42" spans="1:8" ht="14.1" customHeight="1">
      <c r="A42" s="270" t="s">
        <v>12</v>
      </c>
      <c r="B42" s="273">
        <v>19988034</v>
      </c>
      <c r="C42" s="273">
        <v>3443680</v>
      </c>
      <c r="D42" s="273">
        <v>1735097</v>
      </c>
      <c r="E42" s="273">
        <v>224422</v>
      </c>
      <c r="F42" s="273">
        <v>437952</v>
      </c>
      <c r="G42" s="539">
        <v>678469</v>
      </c>
      <c r="H42" s="540"/>
    </row>
    <row r="43" spans="1:8" ht="14.1" customHeight="1">
      <c r="A43" s="270" t="s">
        <v>18</v>
      </c>
      <c r="B43" s="273">
        <v>7472136</v>
      </c>
      <c r="C43" s="273">
        <v>1058799</v>
      </c>
      <c r="D43" s="273">
        <v>453521</v>
      </c>
      <c r="E43" s="273">
        <v>121504</v>
      </c>
      <c r="F43" s="273">
        <v>159008</v>
      </c>
      <c r="G43" s="539">
        <v>299033</v>
      </c>
      <c r="H43" s="540"/>
    </row>
    <row r="44" spans="1:8" ht="14.1" customHeight="1">
      <c r="A44" s="270" t="s">
        <v>13</v>
      </c>
      <c r="B44" s="273">
        <v>1776103</v>
      </c>
      <c r="C44" s="273">
        <v>497464</v>
      </c>
      <c r="D44" s="273">
        <v>81465</v>
      </c>
      <c r="E44" s="273">
        <v>30289</v>
      </c>
      <c r="F44" s="273">
        <v>75388</v>
      </c>
      <c r="G44" s="539">
        <v>160787</v>
      </c>
      <c r="H44" s="540"/>
    </row>
    <row r="45" spans="1:8" ht="14.1" customHeight="1">
      <c r="A45" s="270" t="s">
        <v>14</v>
      </c>
      <c r="B45" s="273">
        <v>6488402</v>
      </c>
      <c r="C45" s="273">
        <v>1025846</v>
      </c>
      <c r="D45" s="273">
        <v>246424</v>
      </c>
      <c r="E45" s="273">
        <v>45288</v>
      </c>
      <c r="F45" s="273">
        <v>125213</v>
      </c>
      <c r="G45" s="539">
        <v>159985</v>
      </c>
      <c r="H45" s="540"/>
    </row>
    <row r="46" spans="1:8" ht="14.1" customHeight="1">
      <c r="A46" s="271" t="s">
        <v>309</v>
      </c>
      <c r="B46" s="273">
        <v>4485718</v>
      </c>
      <c r="C46" s="273">
        <v>251423</v>
      </c>
      <c r="D46" s="273">
        <v>144600</v>
      </c>
      <c r="E46" s="273">
        <v>70584</v>
      </c>
      <c r="F46" s="273">
        <v>78824</v>
      </c>
      <c r="G46" s="539">
        <v>242371</v>
      </c>
      <c r="H46" s="540"/>
    </row>
    <row r="47" spans="1:8" ht="14.1" customHeight="1">
      <c r="A47" s="271" t="s">
        <v>310</v>
      </c>
      <c r="B47" s="273">
        <v>4139977</v>
      </c>
      <c r="C47" s="273">
        <v>1151729</v>
      </c>
      <c r="D47" s="273">
        <v>728460</v>
      </c>
      <c r="E47" s="273">
        <v>81087</v>
      </c>
      <c r="F47" s="273">
        <v>137612</v>
      </c>
      <c r="G47" s="539">
        <v>185008</v>
      </c>
      <c r="H47" s="540"/>
    </row>
    <row r="48" spans="1:8" ht="14.1" customHeight="1">
      <c r="A48" s="270" t="s">
        <v>311</v>
      </c>
      <c r="B48" s="273">
        <v>2301045</v>
      </c>
      <c r="C48" s="273">
        <v>527566</v>
      </c>
      <c r="D48" s="273">
        <v>212447</v>
      </c>
      <c r="E48" s="273">
        <v>52962</v>
      </c>
      <c r="F48" s="273">
        <v>65502</v>
      </c>
      <c r="G48" s="539">
        <v>107058</v>
      </c>
      <c r="H48" s="540"/>
    </row>
    <row r="49" spans="1:11" ht="14.1" customHeight="1">
      <c r="A49" s="270" t="s">
        <v>16</v>
      </c>
      <c r="B49" s="273">
        <v>3222854</v>
      </c>
      <c r="C49" s="273">
        <v>411426</v>
      </c>
      <c r="D49" s="273">
        <v>220932</v>
      </c>
      <c r="E49" s="273">
        <v>85915</v>
      </c>
      <c r="F49" s="273">
        <v>77951</v>
      </c>
      <c r="G49" s="539">
        <v>133033</v>
      </c>
      <c r="H49" s="540"/>
    </row>
    <row r="50" spans="1:11" ht="14.1" customHeight="1">
      <c r="A50" s="270" t="s">
        <v>312</v>
      </c>
      <c r="B50" s="273">
        <v>1369740</v>
      </c>
      <c r="C50" s="273">
        <v>239947</v>
      </c>
      <c r="D50" s="273">
        <v>120300</v>
      </c>
      <c r="E50" s="273">
        <v>33284</v>
      </c>
      <c r="F50" s="273">
        <v>63767</v>
      </c>
      <c r="G50" s="539">
        <v>77899</v>
      </c>
      <c r="H50" s="540"/>
    </row>
    <row r="51" spans="1:11" ht="12.75" customHeight="1">
      <c r="A51" s="270"/>
      <c r="B51" s="273"/>
      <c r="C51" s="273"/>
      <c r="D51" s="273"/>
      <c r="E51" s="273"/>
      <c r="F51" s="273"/>
      <c r="G51" s="316"/>
      <c r="H51" s="322"/>
    </row>
    <row r="52" spans="1:11" ht="22.5" customHeight="1" thickBot="1">
      <c r="A52" s="396" t="s">
        <v>116</v>
      </c>
      <c r="B52" s="397">
        <v>85235076</v>
      </c>
      <c r="C52" s="397">
        <v>13631713</v>
      </c>
      <c r="D52" s="397">
        <v>6260556</v>
      </c>
      <c r="E52" s="397">
        <v>1492935</v>
      </c>
      <c r="F52" s="397">
        <v>2423899</v>
      </c>
      <c r="G52" s="537">
        <v>3378508</v>
      </c>
      <c r="H52" s="538"/>
    </row>
    <row r="53" spans="1:11" ht="21" customHeight="1">
      <c r="A53" s="348" t="s">
        <v>289</v>
      </c>
      <c r="B53" s="97"/>
      <c r="C53" s="97"/>
      <c r="D53" s="98"/>
      <c r="E53" s="99"/>
      <c r="F53" s="99"/>
      <c r="G53" s="99"/>
      <c r="H53" s="320"/>
    </row>
    <row r="54" spans="1:11" ht="13.15" customHeight="1">
      <c r="A54" s="146" t="s">
        <v>129</v>
      </c>
      <c r="B54" s="23"/>
      <c r="C54" s="23"/>
      <c r="D54" s="23"/>
      <c r="E54" s="23"/>
      <c r="F54" s="23"/>
      <c r="G54" s="321"/>
      <c r="H54" s="301"/>
    </row>
    <row r="55" spans="1:11" ht="15" customHeight="1">
      <c r="A55" s="282" t="s">
        <v>350</v>
      </c>
      <c r="B55" s="36"/>
      <c r="C55" s="40"/>
      <c r="D55" s="40"/>
      <c r="E55" s="40"/>
      <c r="F55" s="40"/>
      <c r="G55" s="40"/>
      <c r="H55" s="39"/>
      <c r="I55" s="393"/>
      <c r="J55" s="38"/>
      <c r="K55" s="36"/>
    </row>
    <row r="56" spans="1:11" ht="15" customHeight="1">
      <c r="A56" s="38"/>
      <c r="B56" s="36"/>
      <c r="C56" s="40"/>
      <c r="D56" s="40"/>
      <c r="E56" s="40"/>
      <c r="F56" s="40"/>
      <c r="G56" s="40"/>
      <c r="H56" s="39"/>
      <c r="I56" s="393"/>
      <c r="J56" s="38"/>
      <c r="K56" s="36"/>
    </row>
    <row r="57" spans="1:11" ht="7.5" customHeight="1">
      <c r="A57" s="38"/>
      <c r="B57" s="36"/>
      <c r="C57" s="40"/>
      <c r="D57" s="40"/>
      <c r="E57" s="40"/>
      <c r="F57" s="40"/>
      <c r="G57" s="40"/>
      <c r="H57" s="39"/>
      <c r="I57" s="36"/>
    </row>
    <row r="58" spans="1:11" ht="12.75" hidden="1">
      <c r="A58" s="38"/>
      <c r="B58" s="36"/>
      <c r="C58" s="40"/>
      <c r="D58" s="40"/>
      <c r="E58" s="40"/>
      <c r="F58" s="40"/>
      <c r="G58" s="40"/>
      <c r="H58" s="39"/>
      <c r="I58" s="36"/>
    </row>
    <row r="59" spans="1:11" ht="15" customHeight="1">
      <c r="A59" s="38"/>
      <c r="B59" s="36"/>
      <c r="C59" s="40"/>
      <c r="D59" s="40"/>
      <c r="E59" s="40"/>
      <c r="F59" s="40"/>
      <c r="G59" s="40"/>
      <c r="H59" s="39"/>
      <c r="I59" s="36"/>
    </row>
    <row r="60" spans="1:11" ht="12.75">
      <c r="A60" s="38"/>
      <c r="B60" s="36"/>
      <c r="C60" s="40"/>
      <c r="D60" s="40"/>
      <c r="E60" s="40"/>
      <c r="F60" s="40"/>
      <c r="G60" s="40"/>
      <c r="H60" s="39"/>
      <c r="I60" s="36"/>
    </row>
    <row r="61" spans="1:11" ht="39" customHeight="1">
      <c r="A61" s="38"/>
      <c r="B61" s="36"/>
      <c r="C61" s="40"/>
      <c r="D61" s="40"/>
      <c r="E61" s="40"/>
      <c r="F61" s="40"/>
      <c r="G61" s="40"/>
      <c r="H61" s="39"/>
      <c r="I61" s="36"/>
    </row>
    <row r="62" spans="1:11" ht="15" customHeight="1">
      <c r="A62" s="38"/>
      <c r="B62" s="36"/>
      <c r="C62" s="40"/>
      <c r="D62" s="40"/>
      <c r="E62" s="40"/>
      <c r="F62" s="40"/>
      <c r="G62" s="40"/>
      <c r="H62" s="39"/>
      <c r="I62" s="36"/>
    </row>
    <row r="63" spans="1:11" ht="15" customHeight="1">
      <c r="A63" s="38"/>
      <c r="B63" s="36"/>
      <c r="C63" s="40"/>
      <c r="D63" s="40"/>
      <c r="E63" s="40"/>
      <c r="F63" s="40"/>
      <c r="G63" s="40"/>
      <c r="H63" s="39"/>
      <c r="I63" s="393"/>
      <c r="J63" s="38"/>
      <c r="K63" s="36"/>
    </row>
    <row r="64" spans="1:11" ht="15" customHeight="1">
      <c r="A64" s="38"/>
      <c r="B64" s="36"/>
      <c r="C64" s="40"/>
      <c r="D64" s="40"/>
      <c r="E64" s="40"/>
      <c r="F64" s="40"/>
      <c r="G64" s="40"/>
      <c r="H64" s="39"/>
      <c r="I64" s="393"/>
      <c r="J64" s="38"/>
      <c r="K64" s="36"/>
    </row>
    <row r="65" spans="1:11" ht="15" customHeight="1">
      <c r="A65" s="38"/>
      <c r="B65" s="36"/>
      <c r="C65" s="40"/>
      <c r="D65" s="40"/>
      <c r="E65" s="40"/>
      <c r="F65" s="40"/>
      <c r="G65" s="40"/>
      <c r="H65" s="39"/>
      <c r="I65" s="393"/>
      <c r="J65" s="38"/>
      <c r="K65" s="36"/>
    </row>
    <row r="66" spans="1:11" ht="15" customHeight="1">
      <c r="A66" s="38"/>
      <c r="B66" s="36"/>
      <c r="C66" s="40"/>
      <c r="D66" s="40"/>
      <c r="E66" s="40"/>
      <c r="F66" s="40"/>
      <c r="G66" s="40"/>
      <c r="H66" s="39"/>
      <c r="I66" s="393"/>
      <c r="J66" s="38"/>
      <c r="K66" s="36"/>
    </row>
    <row r="67" spans="1:11" ht="15" customHeight="1">
      <c r="A67" s="38"/>
      <c r="B67" s="36"/>
      <c r="C67" s="40"/>
      <c r="D67" s="40"/>
      <c r="E67" s="40"/>
      <c r="F67" s="40"/>
      <c r="G67" s="40"/>
      <c r="H67" s="39"/>
      <c r="I67" s="393"/>
      <c r="J67" s="38"/>
      <c r="K67" s="36"/>
    </row>
    <row r="68" spans="1:11" ht="15" customHeight="1">
      <c r="C68" s="399"/>
      <c r="D68" s="399"/>
      <c r="E68" s="399"/>
      <c r="F68" s="399"/>
      <c r="G68" s="399"/>
      <c r="H68" s="399"/>
      <c r="I68" s="393"/>
    </row>
    <row r="75" spans="1:11" ht="15" customHeight="1">
      <c r="C75" s="384"/>
      <c r="D75" s="384"/>
      <c r="E75" s="385"/>
      <c r="I75" s="353"/>
    </row>
    <row r="76" spans="1:11" ht="15" customHeight="1">
      <c r="C76" s="384"/>
      <c r="D76" s="384"/>
      <c r="E76" s="385"/>
      <c r="I76" s="353"/>
    </row>
    <row r="77" spans="1:11" ht="15" customHeight="1">
      <c r="C77" s="384"/>
      <c r="D77" s="384"/>
      <c r="E77" s="385"/>
      <c r="I77" s="353"/>
    </row>
    <row r="78" spans="1:11" ht="15" customHeight="1">
      <c r="C78" s="384"/>
      <c r="D78" s="384"/>
      <c r="E78" s="385"/>
      <c r="I78" s="353"/>
    </row>
    <row r="79" spans="1:11" ht="15" customHeight="1">
      <c r="C79" s="384"/>
      <c r="D79" s="384"/>
      <c r="E79" s="385"/>
      <c r="I79" s="353"/>
    </row>
    <row r="80" spans="1:11" ht="15" customHeight="1">
      <c r="C80" s="384"/>
      <c r="D80" s="384"/>
      <c r="E80" s="385"/>
      <c r="I80" s="353"/>
    </row>
    <row r="81" spans="3:9" ht="15" customHeight="1">
      <c r="C81" s="384"/>
      <c r="D81" s="384"/>
      <c r="E81" s="385"/>
      <c r="I81" s="353"/>
    </row>
    <row r="82" spans="3:9" ht="15" customHeight="1">
      <c r="C82" s="384"/>
      <c r="D82" s="384"/>
      <c r="E82" s="385"/>
      <c r="I82" s="353"/>
    </row>
    <row r="83" spans="3:9" ht="15" customHeight="1">
      <c r="C83" s="384"/>
      <c r="D83" s="384"/>
      <c r="E83" s="385"/>
      <c r="I83" s="353"/>
    </row>
    <row r="84" spans="3:9" ht="15" customHeight="1">
      <c r="C84" s="384"/>
      <c r="D84" s="384"/>
      <c r="E84" s="385"/>
      <c r="I84" s="353"/>
    </row>
    <row r="85" spans="3:9" ht="15" customHeight="1">
      <c r="C85" s="384"/>
      <c r="D85" s="384"/>
      <c r="E85" s="385"/>
      <c r="I85" s="353"/>
    </row>
    <row r="86" spans="3:9" ht="15" customHeight="1">
      <c r="C86" s="384"/>
      <c r="D86" s="384"/>
      <c r="E86" s="385"/>
      <c r="I86" s="353"/>
    </row>
    <row r="87" spans="3:9" ht="15" customHeight="1">
      <c r="C87" s="384"/>
      <c r="D87" s="384"/>
      <c r="E87" s="385"/>
      <c r="I87" s="353"/>
    </row>
    <row r="88" spans="3:9" ht="15" customHeight="1">
      <c r="C88" s="384"/>
      <c r="D88" s="384"/>
      <c r="E88" s="385"/>
      <c r="I88" s="353"/>
    </row>
    <row r="89" spans="3:9" ht="15" customHeight="1">
      <c r="C89" s="384"/>
      <c r="D89" s="384"/>
      <c r="E89" s="385"/>
      <c r="I89" s="353"/>
    </row>
    <row r="90" spans="3:9" ht="15" customHeight="1">
      <c r="C90" s="384"/>
      <c r="D90" s="384"/>
      <c r="E90" s="385"/>
      <c r="I90" s="353"/>
    </row>
    <row r="91" spans="3:9" ht="15" customHeight="1">
      <c r="C91" s="384"/>
      <c r="D91" s="384"/>
      <c r="E91" s="385"/>
      <c r="I91" s="353"/>
    </row>
    <row r="92" spans="3:9" ht="15" customHeight="1">
      <c r="C92" s="384"/>
      <c r="D92" s="384"/>
      <c r="E92" s="385"/>
      <c r="I92" s="353"/>
    </row>
    <row r="93" spans="3:9" ht="15" customHeight="1">
      <c r="D93" s="384"/>
    </row>
    <row r="96" spans="3:9" ht="15" customHeight="1">
      <c r="E96" s="302"/>
      <c r="I96" s="353"/>
    </row>
    <row r="97" spans="5:9" ht="15" customHeight="1">
      <c r="E97" s="302"/>
      <c r="I97" s="353"/>
    </row>
    <row r="98" spans="5:9" ht="15" customHeight="1">
      <c r="E98" s="302"/>
      <c r="I98" s="353"/>
    </row>
    <row r="99" spans="5:9" ht="15" customHeight="1">
      <c r="E99" s="302"/>
      <c r="I99" s="353"/>
    </row>
    <row r="100" spans="5:9" ht="15" customHeight="1">
      <c r="E100" s="302"/>
      <c r="I100" s="353"/>
    </row>
    <row r="101" spans="5:9" ht="15" customHeight="1">
      <c r="E101" s="302"/>
      <c r="I101" s="353"/>
    </row>
    <row r="102" spans="5:9" ht="15" customHeight="1">
      <c r="E102" s="302"/>
      <c r="I102" s="353"/>
    </row>
    <row r="103" spans="5:9" ht="15" customHeight="1">
      <c r="E103" s="302"/>
      <c r="I103" s="353"/>
    </row>
    <row r="104" spans="5:9" ht="15" customHeight="1">
      <c r="E104" s="302"/>
      <c r="I104" s="353"/>
    </row>
    <row r="105" spans="5:9" ht="15" customHeight="1">
      <c r="E105" s="302"/>
      <c r="I105" s="353"/>
    </row>
    <row r="106" spans="5:9" ht="15" customHeight="1">
      <c r="E106" s="302"/>
      <c r="I106" s="353"/>
    </row>
    <row r="107" spans="5:9" ht="15" customHeight="1">
      <c r="E107" s="302"/>
      <c r="I107" s="353"/>
    </row>
    <row r="108" spans="5:9" ht="15" customHeight="1">
      <c r="E108" s="302"/>
      <c r="I108" s="353"/>
    </row>
    <row r="109" spans="5:9" ht="15" customHeight="1">
      <c r="E109" s="302"/>
      <c r="I109" s="353"/>
    </row>
    <row r="110" spans="5:9" ht="15" customHeight="1">
      <c r="E110" s="302"/>
      <c r="I110" s="353"/>
    </row>
    <row r="111" spans="5:9" ht="15" customHeight="1">
      <c r="E111" s="302"/>
      <c r="I111" s="353"/>
    </row>
    <row r="112" spans="5:9" ht="15" customHeight="1">
      <c r="E112" s="302"/>
      <c r="I112" s="353"/>
    </row>
    <row r="113" spans="5:9" ht="15" customHeight="1">
      <c r="E113" s="302"/>
      <c r="I113" s="353"/>
    </row>
  </sheetData>
  <mergeCells count="35">
    <mergeCell ref="G47:H47"/>
    <mergeCell ref="G48:H48"/>
    <mergeCell ref="G49:H49"/>
    <mergeCell ref="G50:H50"/>
    <mergeCell ref="G42:H42"/>
    <mergeCell ref="G43:H43"/>
    <mergeCell ref="G44:H44"/>
    <mergeCell ref="G45:H45"/>
    <mergeCell ref="G46:H46"/>
    <mergeCell ref="A1:H1"/>
    <mergeCell ref="A3:H3"/>
    <mergeCell ref="A30:A33"/>
    <mergeCell ref="B30:D30"/>
    <mergeCell ref="E30:E32"/>
    <mergeCell ref="B31:B32"/>
    <mergeCell ref="C31:C32"/>
    <mergeCell ref="D31:D32"/>
    <mergeCell ref="F5:F6"/>
    <mergeCell ref="G5:G6"/>
    <mergeCell ref="G52:H52"/>
    <mergeCell ref="F30:F32"/>
    <mergeCell ref="G30:H32"/>
    <mergeCell ref="B5:B6"/>
    <mergeCell ref="C5:C6"/>
    <mergeCell ref="D5:D6"/>
    <mergeCell ref="E5:E6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4" orientation="portrait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5"/>
  <sheetViews>
    <sheetView showGridLines="0" tabSelected="1" view="pageBreakPreview" zoomScale="75" zoomScaleNormal="75" workbookViewId="0">
      <selection activeCell="B29" sqref="B29:C29"/>
    </sheetView>
  </sheetViews>
  <sheetFormatPr baseColWidth="10" defaultColWidth="8.42578125" defaultRowHeight="15" customHeight="1"/>
  <cols>
    <col min="1" max="1" width="41.85546875" style="301" customWidth="1"/>
    <col min="2" max="6" width="20.140625" style="327" customWidth="1"/>
    <col min="7" max="7" width="17.28515625" style="327" customWidth="1"/>
    <col min="8" max="8" width="7.42578125" style="301" customWidth="1"/>
    <col min="9" max="16384" width="8.42578125" style="301"/>
  </cols>
  <sheetData>
    <row r="1" spans="1:8" s="21" customFormat="1" ht="18" customHeight="1">
      <c r="A1" s="451" t="s">
        <v>115</v>
      </c>
      <c r="B1" s="451"/>
      <c r="C1" s="451"/>
      <c r="D1" s="451"/>
      <c r="E1" s="451"/>
      <c r="F1" s="451"/>
      <c r="G1" s="451"/>
      <c r="H1" s="451"/>
    </row>
    <row r="2" spans="1:8" ht="12.75" customHeight="1"/>
    <row r="3" spans="1:8" ht="15" customHeight="1">
      <c r="A3" s="550" t="s">
        <v>316</v>
      </c>
      <c r="B3" s="550"/>
      <c r="C3" s="550"/>
      <c r="D3" s="550"/>
      <c r="E3" s="550"/>
      <c r="F3" s="550"/>
      <c r="G3" s="550"/>
      <c r="H3" s="550"/>
    </row>
    <row r="4" spans="1:8" ht="13.5" customHeight="1" thickBot="1">
      <c r="A4" s="104"/>
      <c r="B4" s="105"/>
      <c r="C4" s="105"/>
      <c r="D4" s="105"/>
      <c r="E4" s="105"/>
      <c r="F4" s="105"/>
      <c r="G4" s="383"/>
    </row>
    <row r="5" spans="1:8" s="15" customFormat="1" ht="13.9" customHeight="1">
      <c r="A5" s="551" t="s">
        <v>0</v>
      </c>
      <c r="B5" s="553" t="s">
        <v>32</v>
      </c>
      <c r="C5" s="556" t="s">
        <v>162</v>
      </c>
      <c r="D5" s="553" t="s">
        <v>31</v>
      </c>
      <c r="E5" s="553" t="s">
        <v>33</v>
      </c>
      <c r="F5" s="553" t="s">
        <v>317</v>
      </c>
      <c r="G5" s="559" t="s">
        <v>163</v>
      </c>
      <c r="H5" s="312"/>
    </row>
    <row r="6" spans="1:8" s="15" customFormat="1" ht="14.1" customHeight="1">
      <c r="A6" s="552"/>
      <c r="B6" s="554"/>
      <c r="C6" s="557"/>
      <c r="D6" s="554"/>
      <c r="E6" s="554"/>
      <c r="F6" s="554"/>
      <c r="G6" s="560"/>
    </row>
    <row r="7" spans="1:8" s="353" customFormat="1" ht="15.75" customHeight="1" thickBot="1">
      <c r="A7" s="325"/>
      <c r="B7" s="555"/>
      <c r="C7" s="558"/>
      <c r="D7" s="555"/>
      <c r="E7" s="555"/>
      <c r="F7" s="555"/>
      <c r="G7" s="561"/>
      <c r="H7" s="148"/>
    </row>
    <row r="8" spans="1:8" ht="16.5" customHeight="1">
      <c r="A8" s="265" t="s">
        <v>4</v>
      </c>
      <c r="B8" s="266">
        <v>14.05160004678164</v>
      </c>
      <c r="C8" s="266">
        <v>15.826340589128227</v>
      </c>
      <c r="D8" s="266">
        <v>13.127004082324522</v>
      </c>
      <c r="E8" s="266">
        <v>12.062707311972817</v>
      </c>
      <c r="F8" s="266">
        <v>15.473670977755527</v>
      </c>
      <c r="G8" s="306">
        <v>12.376034867203694</v>
      </c>
      <c r="H8" s="148"/>
    </row>
    <row r="9" spans="1:8" ht="14.1" customHeight="1">
      <c r="A9" s="267" t="s">
        <v>5</v>
      </c>
      <c r="B9" s="269">
        <v>3.6181977840864965</v>
      </c>
      <c r="C9" s="269">
        <v>3.8872486483500635</v>
      </c>
      <c r="D9" s="269">
        <v>3.1192349526083087</v>
      </c>
      <c r="E9" s="269">
        <v>2.9047685810873509</v>
      </c>
      <c r="F9" s="269">
        <v>4.1852584903355856</v>
      </c>
      <c r="G9" s="274">
        <v>3.0522190135911043</v>
      </c>
    </row>
    <row r="10" spans="1:8" ht="14.1" customHeight="1">
      <c r="A10" s="267" t="s">
        <v>307</v>
      </c>
      <c r="B10" s="269">
        <v>1.8935225576387622</v>
      </c>
      <c r="C10" s="269">
        <v>1.8255107175919347</v>
      </c>
      <c r="D10" s="269">
        <v>1.9377622081279224</v>
      </c>
      <c r="E10" s="269">
        <v>2.0761155762493546</v>
      </c>
      <c r="F10" s="269">
        <v>0.67462695522176985</v>
      </c>
      <c r="G10" s="274">
        <v>2.0316704720460415</v>
      </c>
    </row>
    <row r="11" spans="1:8" ht="14.1" customHeight="1">
      <c r="A11" s="267" t="s">
        <v>308</v>
      </c>
      <c r="B11" s="269">
        <v>0.56833504588700545</v>
      </c>
      <c r="C11" s="269">
        <v>0.5406389583493949</v>
      </c>
      <c r="D11" s="269">
        <v>1.0930459226194682</v>
      </c>
      <c r="E11" s="269">
        <v>0.93130660760824524</v>
      </c>
      <c r="F11" s="269">
        <v>1.0030477853022035</v>
      </c>
      <c r="G11" s="274">
        <v>0.73171596216313495</v>
      </c>
    </row>
    <row r="12" spans="1:8" ht="14.1" customHeight="1">
      <c r="A12" s="267" t="s">
        <v>8</v>
      </c>
      <c r="B12" s="269">
        <v>1.2176107243923757</v>
      </c>
      <c r="C12" s="269">
        <v>0.89609978241967669</v>
      </c>
      <c r="D12" s="269">
        <v>2.6513920867882419</v>
      </c>
      <c r="E12" s="269">
        <v>2.5053570713008035</v>
      </c>
      <c r="F12" s="269">
        <v>0.97690554436931143</v>
      </c>
      <c r="G12" s="274">
        <v>2.06695814620192</v>
      </c>
    </row>
    <row r="13" spans="1:8" ht="14.1" customHeight="1">
      <c r="A13" s="267" t="s">
        <v>9</v>
      </c>
      <c r="B13" s="269">
        <v>1.3133786059094659</v>
      </c>
      <c r="C13" s="269">
        <v>0.91833699096329025</v>
      </c>
      <c r="D13" s="269">
        <v>1.7298320455412259</v>
      </c>
      <c r="E13" s="269">
        <v>1.8423775583328978</v>
      </c>
      <c r="F13" s="269">
        <v>0.82573053635164317</v>
      </c>
      <c r="G13" s="274">
        <v>1.7671574335825784</v>
      </c>
    </row>
    <row r="14" spans="1:8" ht="14.1" customHeight="1">
      <c r="A14" s="267" t="s">
        <v>10</v>
      </c>
      <c r="B14" s="269">
        <v>10.032743186770453</v>
      </c>
      <c r="C14" s="269">
        <v>9.4932897292328686</v>
      </c>
      <c r="D14" s="269">
        <v>10.037433079541763</v>
      </c>
      <c r="E14" s="269">
        <v>10.51521257862138</v>
      </c>
      <c r="F14" s="269">
        <v>10.462753377956091</v>
      </c>
      <c r="G14" s="274">
        <v>11.242863931205111</v>
      </c>
    </row>
    <row r="15" spans="1:8" ht="14.1" customHeight="1">
      <c r="A15" s="267" t="s">
        <v>11</v>
      </c>
      <c r="B15" s="269">
        <v>6.9255297890704988</v>
      </c>
      <c r="C15" s="269">
        <v>7.2246303434057593</v>
      </c>
      <c r="D15" s="269">
        <v>6.1441102933905896</v>
      </c>
      <c r="E15" s="269">
        <v>5.8586033951168108</v>
      </c>
      <c r="F15" s="269">
        <v>6.1256413241687877</v>
      </c>
      <c r="G15" s="274">
        <v>6.2250063600467458</v>
      </c>
    </row>
    <row r="16" spans="1:8" ht="14.1" customHeight="1">
      <c r="A16" s="267" t="s">
        <v>12</v>
      </c>
      <c r="B16" s="269">
        <v>22.764571393733451</v>
      </c>
      <c r="C16" s="269">
        <v>23.109419570852175</v>
      </c>
      <c r="D16" s="269">
        <v>21.392793072761432</v>
      </c>
      <c r="E16" s="269">
        <v>23.546785247996731</v>
      </c>
      <c r="F16" s="269">
        <v>18.769236153719238</v>
      </c>
      <c r="G16" s="274">
        <v>22.934310820669399</v>
      </c>
    </row>
    <row r="17" spans="1:8" ht="14.1" customHeight="1">
      <c r="A17" s="267" t="s">
        <v>18</v>
      </c>
      <c r="B17" s="269">
        <v>8.5587649604055827</v>
      </c>
      <c r="C17" s="269">
        <v>8.485464480591034</v>
      </c>
      <c r="D17" s="269">
        <v>8.4166513638354079</v>
      </c>
      <c r="E17" s="269">
        <v>8.6361233887738926</v>
      </c>
      <c r="F17" s="269">
        <v>9.6038807656676681</v>
      </c>
      <c r="G17" s="274">
        <v>9.1094682067893196</v>
      </c>
    </row>
    <row r="18" spans="1:8" ht="14.1" customHeight="1">
      <c r="A18" s="267" t="s">
        <v>13</v>
      </c>
      <c r="B18" s="269">
        <v>2.261404933441574</v>
      </c>
      <c r="C18" s="269">
        <v>2.4815057425660174</v>
      </c>
      <c r="D18" s="269">
        <v>2.689248937041798</v>
      </c>
      <c r="E18" s="269">
        <v>2.0159511420249001</v>
      </c>
      <c r="F18" s="269">
        <v>5.4449787969283587</v>
      </c>
      <c r="G18" s="274">
        <v>1.9424751582937927</v>
      </c>
    </row>
    <row r="19" spans="1:8" ht="14.1" customHeight="1">
      <c r="A19" s="267" t="s">
        <v>14</v>
      </c>
      <c r="B19" s="269">
        <v>7.6639809623606201</v>
      </c>
      <c r="C19" s="269">
        <v>8.3246462213716299</v>
      </c>
      <c r="D19" s="269">
        <v>7.5761727854448884</v>
      </c>
      <c r="E19" s="269">
        <v>6.2977723549516975</v>
      </c>
      <c r="F19" s="269">
        <v>5.3971942089936453</v>
      </c>
      <c r="G19" s="274">
        <v>6.5163591253829019</v>
      </c>
    </row>
    <row r="20" spans="1:8" ht="14.1" customHeight="1">
      <c r="A20" s="267" t="s">
        <v>309</v>
      </c>
      <c r="B20" s="269">
        <v>4.7733537548492775</v>
      </c>
      <c r="C20" s="269">
        <v>3.1400262503092491</v>
      </c>
      <c r="D20" s="269">
        <v>5.6731597756840362</v>
      </c>
      <c r="E20" s="269">
        <v>6.2165727364785397</v>
      </c>
      <c r="F20" s="269">
        <v>4.4510379398199902</v>
      </c>
      <c r="G20" s="274">
        <v>5.8652688305683034</v>
      </c>
    </row>
    <row r="21" spans="1:8" ht="14.1" customHeight="1">
      <c r="A21" s="267" t="s">
        <v>310</v>
      </c>
      <c r="B21" s="269">
        <v>6.136984185756134</v>
      </c>
      <c r="C21" s="269">
        <v>6.2043055312941471</v>
      </c>
      <c r="D21" s="269">
        <v>5.1965589818202362</v>
      </c>
      <c r="E21" s="269">
        <v>5.0797780778543578</v>
      </c>
      <c r="F21" s="269">
        <v>6.2606738555448338</v>
      </c>
      <c r="G21" s="274">
        <v>4.8344874213056732</v>
      </c>
    </row>
    <row r="22" spans="1:8" ht="14.1" customHeight="1">
      <c r="A22" s="267" t="s">
        <v>311</v>
      </c>
      <c r="B22" s="269">
        <v>2.8743737674273846</v>
      </c>
      <c r="C22" s="269">
        <v>2.4728346848752691</v>
      </c>
      <c r="D22" s="269">
        <v>3.4593815772745895</v>
      </c>
      <c r="E22" s="269">
        <v>3.4959619584879684</v>
      </c>
      <c r="F22" s="269">
        <v>3.5142743063913495</v>
      </c>
      <c r="G22" s="274">
        <v>3.3162300431823977</v>
      </c>
    </row>
    <row r="23" spans="1:8" ht="14.1" customHeight="1">
      <c r="A23" s="267" t="s">
        <v>16</v>
      </c>
      <c r="B23" s="269">
        <v>3.5890411683469541</v>
      </c>
      <c r="C23" s="269">
        <v>3.7699590637107141</v>
      </c>
      <c r="D23" s="269">
        <v>3.6266297515291064</v>
      </c>
      <c r="E23" s="269">
        <v>4.0445995400623653</v>
      </c>
      <c r="F23" s="269">
        <v>4.3853252030487857</v>
      </c>
      <c r="G23" s="274">
        <v>3.7439923102382382</v>
      </c>
    </row>
    <row r="24" spans="1:8" ht="14.1" customHeight="1">
      <c r="A24" s="267" t="s">
        <v>312</v>
      </c>
      <c r="B24" s="269">
        <v>1.7229267503174908</v>
      </c>
      <c r="C24" s="269">
        <v>1.3721375220292327</v>
      </c>
      <c r="D24" s="269">
        <v>2.0567005212379756</v>
      </c>
      <c r="E24" s="269">
        <v>1.9147157485094286</v>
      </c>
      <c r="F24" s="269">
        <v>2.4265142321645281</v>
      </c>
      <c r="G24" s="274">
        <v>2.1847679656678669</v>
      </c>
    </row>
    <row r="25" spans="1:8" ht="12.75" customHeight="1">
      <c r="A25" s="267"/>
      <c r="B25" s="269"/>
      <c r="C25" s="269"/>
      <c r="D25" s="269"/>
      <c r="E25" s="269"/>
      <c r="F25" s="269"/>
      <c r="G25" s="274"/>
    </row>
    <row r="26" spans="1:8" ht="21.75" customHeight="1" thickBot="1">
      <c r="A26" s="396" t="s">
        <v>116</v>
      </c>
      <c r="B26" s="400">
        <v>100</v>
      </c>
      <c r="C26" s="400">
        <v>100</v>
      </c>
      <c r="D26" s="400">
        <v>100</v>
      </c>
      <c r="E26" s="400">
        <v>100</v>
      </c>
      <c r="F26" s="400">
        <v>100</v>
      </c>
      <c r="G26" s="401">
        <v>100</v>
      </c>
    </row>
    <row r="27" spans="1:8" ht="12.75" customHeight="1">
      <c r="A27" s="320"/>
      <c r="B27" s="326"/>
      <c r="C27" s="326"/>
      <c r="D27" s="326"/>
      <c r="E27" s="326"/>
      <c r="F27" s="326"/>
      <c r="G27" s="326"/>
    </row>
    <row r="28" spans="1:8" ht="12.75" customHeight="1"/>
    <row r="29" spans="1:8" ht="12.75" customHeight="1" thickBot="1">
      <c r="A29" s="102"/>
      <c r="B29" s="102"/>
      <c r="C29" s="102"/>
      <c r="D29" s="102"/>
      <c r="E29" s="102"/>
      <c r="F29" s="102"/>
      <c r="G29" s="102"/>
      <c r="H29" s="102"/>
    </row>
    <row r="30" spans="1:8" ht="17.25" customHeight="1">
      <c r="A30" s="452" t="s">
        <v>0</v>
      </c>
      <c r="B30" s="520" t="s">
        <v>87</v>
      </c>
      <c r="C30" s="521"/>
      <c r="D30" s="521"/>
      <c r="E30" s="507" t="s">
        <v>159</v>
      </c>
      <c r="F30" s="507" t="s">
        <v>160</v>
      </c>
      <c r="G30" s="527" t="s">
        <v>158</v>
      </c>
      <c r="H30" s="528"/>
    </row>
    <row r="31" spans="1:8" ht="13.15" customHeight="1">
      <c r="A31" s="453"/>
      <c r="B31" s="522" t="s">
        <v>84</v>
      </c>
      <c r="C31" s="522" t="s">
        <v>85</v>
      </c>
      <c r="D31" s="526" t="s">
        <v>86</v>
      </c>
      <c r="E31" s="508"/>
      <c r="F31" s="508"/>
      <c r="G31" s="529"/>
      <c r="H31" s="530"/>
    </row>
    <row r="32" spans="1:8" ht="13.5" customHeight="1">
      <c r="A32" s="453"/>
      <c r="B32" s="544"/>
      <c r="C32" s="545"/>
      <c r="D32" s="508"/>
      <c r="E32" s="509"/>
      <c r="F32" s="509"/>
      <c r="G32" s="531"/>
      <c r="H32" s="532"/>
    </row>
    <row r="33" spans="1:8" ht="12.75" customHeight="1" thickBot="1">
      <c r="A33" s="454"/>
      <c r="B33" s="328" t="s">
        <v>318</v>
      </c>
      <c r="C33" s="328" t="s">
        <v>318</v>
      </c>
      <c r="D33" s="328" t="s">
        <v>318</v>
      </c>
      <c r="E33" s="328" t="s">
        <v>318</v>
      </c>
      <c r="F33" s="328" t="s">
        <v>318</v>
      </c>
      <c r="G33" s="518" t="s">
        <v>318</v>
      </c>
      <c r="H33" s="519"/>
    </row>
    <row r="34" spans="1:8" ht="16.5" customHeight="1">
      <c r="A34" s="265" t="s">
        <v>4</v>
      </c>
      <c r="B34" s="266">
        <v>13.115405681107154</v>
      </c>
      <c r="C34" s="266">
        <v>16.125214784084729</v>
      </c>
      <c r="D34" s="266">
        <v>17.59404436283295</v>
      </c>
      <c r="E34" s="266">
        <v>16.374858918841078</v>
      </c>
      <c r="F34" s="266">
        <v>19.113090108127441</v>
      </c>
      <c r="G34" s="546">
        <v>15.170453940023229</v>
      </c>
      <c r="H34" s="547"/>
    </row>
    <row r="35" spans="1:8" ht="14.1" customHeight="1">
      <c r="A35" s="267" t="s">
        <v>5</v>
      </c>
      <c r="B35" s="269">
        <v>3.4830684024966434</v>
      </c>
      <c r="C35" s="269">
        <v>4.262083569394397</v>
      </c>
      <c r="D35" s="269">
        <v>3.6188159645884488</v>
      </c>
      <c r="E35" s="269">
        <v>6.0876729395452589</v>
      </c>
      <c r="F35" s="269">
        <v>3.2189047480938768</v>
      </c>
      <c r="G35" s="548">
        <v>3.6740478341327001</v>
      </c>
      <c r="H35" s="549"/>
    </row>
    <row r="36" spans="1:8" ht="14.1" customHeight="1">
      <c r="A36" s="270" t="s">
        <v>307</v>
      </c>
      <c r="B36" s="269">
        <v>2.1188647734648587</v>
      </c>
      <c r="C36" s="269">
        <v>1.13156725057225</v>
      </c>
      <c r="D36" s="269">
        <v>0.64144462568500304</v>
      </c>
      <c r="E36" s="269">
        <v>1.2672353451422869</v>
      </c>
      <c r="F36" s="269">
        <v>1.3068201274062987</v>
      </c>
      <c r="G36" s="548">
        <v>0.81675106289521882</v>
      </c>
      <c r="H36" s="549"/>
    </row>
    <row r="37" spans="1:8" ht="14.1" customHeight="1">
      <c r="A37" s="267" t="s">
        <v>308</v>
      </c>
      <c r="B37" s="269">
        <v>0.64859682884543912</v>
      </c>
      <c r="C37" s="269">
        <v>0.18784873185050185</v>
      </c>
      <c r="D37" s="269">
        <v>0.16450615568329713</v>
      </c>
      <c r="E37" s="269">
        <v>1.1935549772763046</v>
      </c>
      <c r="F37" s="269">
        <v>1.4284836125597642</v>
      </c>
      <c r="G37" s="548">
        <v>0.83832863500693211</v>
      </c>
      <c r="H37" s="549"/>
    </row>
    <row r="38" spans="1:8" ht="14.1" customHeight="1">
      <c r="A38" s="267" t="s">
        <v>8</v>
      </c>
      <c r="B38" s="269">
        <v>1.585124415211409</v>
      </c>
      <c r="C38" s="269">
        <v>0.11833435753819055</v>
      </c>
      <c r="D38" s="269">
        <v>0.1305634834989097</v>
      </c>
      <c r="E38" s="269">
        <v>0.96119388988803944</v>
      </c>
      <c r="F38" s="269">
        <v>1.6022944850424874</v>
      </c>
      <c r="G38" s="548">
        <v>1.5238975310995269</v>
      </c>
      <c r="H38" s="549"/>
    </row>
    <row r="39" spans="1:8" ht="14.1" customHeight="1">
      <c r="A39" s="267" t="s">
        <v>9</v>
      </c>
      <c r="B39" s="269">
        <v>1.4575302308641105</v>
      </c>
      <c r="C39" s="269">
        <v>1.4631763447484554</v>
      </c>
      <c r="D39" s="269">
        <v>0.90396124561460678</v>
      </c>
      <c r="E39" s="269">
        <v>0.91618188333718475</v>
      </c>
      <c r="F39" s="269">
        <v>0.80283873214189205</v>
      </c>
      <c r="G39" s="548">
        <v>1.372765729724482</v>
      </c>
      <c r="H39" s="549"/>
    </row>
    <row r="40" spans="1:8" ht="14.1" customHeight="1">
      <c r="A40" s="267" t="s">
        <v>10</v>
      </c>
      <c r="B40" s="269">
        <v>10.70577563631198</v>
      </c>
      <c r="C40" s="269">
        <v>5.8496316640469175</v>
      </c>
      <c r="D40" s="269">
        <v>6.7854995626586518</v>
      </c>
      <c r="E40" s="269">
        <v>11.975337171410677</v>
      </c>
      <c r="F40" s="269">
        <v>14.028348540925178</v>
      </c>
      <c r="G40" s="548">
        <v>10.108515356482803</v>
      </c>
      <c r="H40" s="549"/>
    </row>
    <row r="41" spans="1:8" ht="14.1" customHeight="1">
      <c r="A41" s="270" t="s">
        <v>11</v>
      </c>
      <c r="B41" s="269">
        <v>6.7370491932218144</v>
      </c>
      <c r="C41" s="269">
        <v>7.7160955486665541</v>
      </c>
      <c r="D41" s="269">
        <v>7.0238489999929721</v>
      </c>
      <c r="E41" s="269">
        <v>11.284349285132976</v>
      </c>
      <c r="F41" s="269">
        <v>8.0762853567743544</v>
      </c>
      <c r="G41" s="548">
        <v>5.9898629809371471</v>
      </c>
      <c r="H41" s="549"/>
    </row>
    <row r="42" spans="1:8" ht="14.1" customHeight="1">
      <c r="A42" s="270" t="s">
        <v>12</v>
      </c>
      <c r="B42" s="269">
        <v>23.450479471620344</v>
      </c>
      <c r="C42" s="269">
        <v>25.262268945949785</v>
      </c>
      <c r="D42" s="269">
        <v>27.714742907818412</v>
      </c>
      <c r="E42" s="269">
        <v>15.032268652017668</v>
      </c>
      <c r="F42" s="269">
        <v>18.068079569321991</v>
      </c>
      <c r="G42" s="548">
        <v>20.081911897204328</v>
      </c>
      <c r="H42" s="549"/>
    </row>
    <row r="43" spans="1:8" ht="14.1" customHeight="1">
      <c r="A43" s="270" t="s">
        <v>18</v>
      </c>
      <c r="B43" s="269">
        <v>8.7665035929574344</v>
      </c>
      <c r="C43" s="269">
        <v>7.7671749691326397</v>
      </c>
      <c r="D43" s="269">
        <v>7.2441010031696864</v>
      </c>
      <c r="E43" s="269">
        <v>8.1385994701711741</v>
      </c>
      <c r="F43" s="269">
        <v>6.5600093073184986</v>
      </c>
      <c r="G43" s="548">
        <v>8.8510372034045801</v>
      </c>
      <c r="H43" s="549"/>
    </row>
    <row r="44" spans="1:8" ht="14.1" customHeight="1">
      <c r="A44" s="270" t="s">
        <v>13</v>
      </c>
      <c r="B44" s="269">
        <v>2.08377006668006</v>
      </c>
      <c r="C44" s="269">
        <v>3.6493139196812607</v>
      </c>
      <c r="D44" s="269">
        <v>1.3012422538828818</v>
      </c>
      <c r="E44" s="269">
        <v>2.02882242026612</v>
      </c>
      <c r="F44" s="269">
        <v>3.1101955980839135</v>
      </c>
      <c r="G44" s="548">
        <v>4.7591126023676722</v>
      </c>
      <c r="H44" s="549"/>
    </row>
    <row r="45" spans="1:8" ht="14.1" customHeight="1">
      <c r="A45" s="270" t="s">
        <v>14</v>
      </c>
      <c r="B45" s="269">
        <v>7.612361371039313</v>
      </c>
      <c r="C45" s="269">
        <v>7.5254371919361862</v>
      </c>
      <c r="D45" s="269">
        <v>3.9361360237014096</v>
      </c>
      <c r="E45" s="269">
        <v>3.0334877271950891</v>
      </c>
      <c r="F45" s="269">
        <v>5.1657680456157626</v>
      </c>
      <c r="G45" s="548">
        <v>4.7353743131583528</v>
      </c>
      <c r="H45" s="549"/>
    </row>
    <row r="46" spans="1:8" ht="14.1" customHeight="1">
      <c r="A46" s="271" t="s">
        <v>309</v>
      </c>
      <c r="B46" s="269">
        <v>5.2627606033929037</v>
      </c>
      <c r="C46" s="269">
        <v>1.844397692351651</v>
      </c>
      <c r="D46" s="269">
        <v>2.3096990107587887</v>
      </c>
      <c r="E46" s="269">
        <v>4.7278682595022552</v>
      </c>
      <c r="F46" s="269">
        <v>3.2519506794631297</v>
      </c>
      <c r="G46" s="548">
        <v>7.1739063515611035</v>
      </c>
      <c r="H46" s="549"/>
    </row>
    <row r="47" spans="1:8" ht="14.1" customHeight="1">
      <c r="A47" s="271" t="s">
        <v>310</v>
      </c>
      <c r="B47" s="269">
        <v>4.8571283024373679</v>
      </c>
      <c r="C47" s="269">
        <v>8.4488941338480359</v>
      </c>
      <c r="D47" s="269">
        <v>11.635707755030063</v>
      </c>
      <c r="E47" s="269">
        <v>5.4313818083171741</v>
      </c>
      <c r="F47" s="269">
        <v>5.6772992604064774</v>
      </c>
      <c r="G47" s="548">
        <v>5.4760266958077359</v>
      </c>
      <c r="H47" s="549"/>
    </row>
    <row r="48" spans="1:8" ht="14.1" customHeight="1">
      <c r="A48" s="270" t="s">
        <v>311</v>
      </c>
      <c r="B48" s="269">
        <v>2.6996456247660294</v>
      </c>
      <c r="C48" s="269">
        <v>3.870137230735418</v>
      </c>
      <c r="D48" s="269">
        <v>3.3934206482619111</v>
      </c>
      <c r="E48" s="269">
        <v>3.5475087662892224</v>
      </c>
      <c r="F48" s="269">
        <v>2.7023403202856224</v>
      </c>
      <c r="G48" s="548">
        <v>3.1687952196650118</v>
      </c>
      <c r="H48" s="549"/>
    </row>
    <row r="49" spans="1:8" ht="14.1" customHeight="1">
      <c r="A49" s="270" t="s">
        <v>16</v>
      </c>
      <c r="B49" s="269">
        <v>3.7811358319197139</v>
      </c>
      <c r="C49" s="269">
        <v>3.0181533311330719</v>
      </c>
      <c r="D49" s="269">
        <v>3.5289517416663951</v>
      </c>
      <c r="E49" s="269">
        <v>5.7547716410962302</v>
      </c>
      <c r="F49" s="269">
        <v>3.2159343272966407</v>
      </c>
      <c r="G49" s="548">
        <v>3.9376257211763299</v>
      </c>
      <c r="H49" s="549"/>
    </row>
    <row r="50" spans="1:8" ht="14.1" customHeight="1">
      <c r="A50" s="270" t="s">
        <v>312</v>
      </c>
      <c r="B50" s="269">
        <v>1.6070144643268693</v>
      </c>
      <c r="C50" s="269">
        <v>1.7602116476483916</v>
      </c>
      <c r="D50" s="269">
        <v>1.9215545711914406</v>
      </c>
      <c r="E50" s="269">
        <v>2.2294339673194075</v>
      </c>
      <c r="F50" s="269">
        <v>2.6307614302411118</v>
      </c>
      <c r="G50" s="548">
        <v>2.3057219340608341</v>
      </c>
      <c r="H50" s="549"/>
    </row>
    <row r="51" spans="1:8" ht="12.75" customHeight="1">
      <c r="A51" s="270"/>
      <c r="B51" s="269"/>
      <c r="C51" s="269"/>
      <c r="D51" s="269"/>
      <c r="E51" s="269"/>
      <c r="F51" s="269"/>
      <c r="G51" s="274"/>
      <c r="H51" s="286"/>
    </row>
    <row r="52" spans="1:8" ht="18.75" customHeight="1" thickBot="1">
      <c r="A52" s="396" t="s">
        <v>116</v>
      </c>
      <c r="B52" s="400">
        <v>100</v>
      </c>
      <c r="C52" s="400">
        <v>100</v>
      </c>
      <c r="D52" s="400">
        <v>100</v>
      </c>
      <c r="E52" s="400">
        <v>100</v>
      </c>
      <c r="F52" s="400">
        <v>100</v>
      </c>
      <c r="G52" s="542">
        <v>100</v>
      </c>
      <c r="H52" s="543"/>
    </row>
    <row r="53" spans="1:8" ht="24.75" customHeight="1">
      <c r="A53" s="348" t="s">
        <v>289</v>
      </c>
      <c r="B53" s="97"/>
      <c r="C53" s="97"/>
      <c r="D53" s="98"/>
      <c r="E53" s="99"/>
      <c r="F53" s="99"/>
      <c r="G53" s="99"/>
      <c r="H53" s="320"/>
    </row>
    <row r="54" spans="1:8" ht="13.15" customHeight="1">
      <c r="A54" s="146" t="s">
        <v>130</v>
      </c>
      <c r="B54" s="23"/>
      <c r="C54" s="23"/>
      <c r="D54" s="23"/>
      <c r="E54" s="23"/>
      <c r="F54" s="23"/>
      <c r="G54" s="321"/>
    </row>
    <row r="55" spans="1:8" ht="15" customHeight="1">
      <c r="A55" s="282" t="s">
        <v>350</v>
      </c>
    </row>
  </sheetData>
  <mergeCells count="36">
    <mergeCell ref="G50:H50"/>
    <mergeCell ref="G44:H44"/>
    <mergeCell ref="G45:H45"/>
    <mergeCell ref="G46:H46"/>
    <mergeCell ref="G47:H47"/>
    <mergeCell ref="G48:H48"/>
    <mergeCell ref="G40:H40"/>
    <mergeCell ref="G41:H41"/>
    <mergeCell ref="G42:H42"/>
    <mergeCell ref="G43:H43"/>
    <mergeCell ref="G49:H49"/>
    <mergeCell ref="A1:H1"/>
    <mergeCell ref="A3:H3"/>
    <mergeCell ref="A5:A6"/>
    <mergeCell ref="B5:B7"/>
    <mergeCell ref="C5:C7"/>
    <mergeCell ref="D5:D7"/>
    <mergeCell ref="E5:E7"/>
    <mergeCell ref="F5:F7"/>
    <mergeCell ref="G5:G7"/>
    <mergeCell ref="G33:H33"/>
    <mergeCell ref="G52:H52"/>
    <mergeCell ref="F30:F32"/>
    <mergeCell ref="A30:A33"/>
    <mergeCell ref="B30:D30"/>
    <mergeCell ref="E30:E32"/>
    <mergeCell ref="B31:B32"/>
    <mergeCell ref="C31:C32"/>
    <mergeCell ref="D31:D32"/>
    <mergeCell ref="G30:H32"/>
    <mergeCell ref="G34:H34"/>
    <mergeCell ref="G35:H35"/>
    <mergeCell ref="G36:H36"/>
    <mergeCell ref="G37:H37"/>
    <mergeCell ref="G38:H38"/>
    <mergeCell ref="G39:H39"/>
  </mergeCells>
  <phoneticPr fontId="11" type="noConversion"/>
  <printOptions horizontalCentered="1"/>
  <pageMargins left="0.75" right="0.75" top="0.59055118110236227" bottom="1" header="0" footer="0"/>
  <pageSetup paperSize="9" scale="50" orientation="portrait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24"/>
  <sheetViews>
    <sheetView showGridLines="0"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85" style="301" customWidth="1"/>
    <col min="2" max="7" width="16.42578125" style="353" customWidth="1"/>
    <col min="8" max="8" width="4.7109375" style="301" customWidth="1"/>
    <col min="9" max="16384" width="11.42578125" style="301"/>
  </cols>
  <sheetData>
    <row r="1" spans="1:10" s="21" customFormat="1" ht="18" customHeight="1">
      <c r="A1" s="451" t="s">
        <v>115</v>
      </c>
      <c r="B1" s="451"/>
      <c r="C1" s="451"/>
      <c r="D1" s="451"/>
      <c r="E1" s="451"/>
      <c r="F1" s="451"/>
      <c r="G1" s="451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63" t="s">
        <v>266</v>
      </c>
      <c r="B3" s="463"/>
      <c r="C3" s="463"/>
      <c r="D3" s="463"/>
      <c r="E3" s="463"/>
      <c r="F3" s="463"/>
      <c r="G3" s="463"/>
      <c r="H3" s="47"/>
      <c r="I3" s="47"/>
      <c r="J3" s="327"/>
    </row>
    <row r="4" spans="1:10" ht="12.75" customHeight="1" thickBot="1">
      <c r="A4" s="63"/>
      <c r="B4" s="63"/>
      <c r="C4" s="63"/>
      <c r="D4" s="63"/>
      <c r="E4" s="63"/>
      <c r="F4" s="63"/>
      <c r="G4" s="379"/>
      <c r="H4" s="327"/>
      <c r="I4" s="327"/>
      <c r="J4" s="327"/>
    </row>
    <row r="5" spans="1:10" ht="30.75" customHeight="1">
      <c r="A5" s="452" t="s">
        <v>108</v>
      </c>
      <c r="B5" s="562">
        <v>2015</v>
      </c>
      <c r="C5" s="563"/>
      <c r="D5" s="564"/>
      <c r="E5" s="562">
        <v>2016</v>
      </c>
      <c r="F5" s="563"/>
      <c r="G5" s="564"/>
    </row>
    <row r="6" spans="1:10" ht="37.5" customHeight="1" thickBot="1">
      <c r="A6" s="565"/>
      <c r="B6" s="343" t="s">
        <v>27</v>
      </c>
      <c r="C6" s="402" t="s">
        <v>28</v>
      </c>
      <c r="D6" s="403" t="s">
        <v>29</v>
      </c>
      <c r="E6" s="343" t="s">
        <v>27</v>
      </c>
      <c r="F6" s="402" t="s">
        <v>28</v>
      </c>
      <c r="G6" s="403" t="s">
        <v>29</v>
      </c>
      <c r="H6" s="353"/>
    </row>
    <row r="7" spans="1:10" ht="18.75" customHeight="1">
      <c r="A7" s="404" t="s">
        <v>164</v>
      </c>
      <c r="B7" s="405">
        <v>108.285</v>
      </c>
      <c r="C7" s="405">
        <v>117.476</v>
      </c>
      <c r="D7" s="406">
        <f>SUM(B7:C7)/2</f>
        <v>112.8805</v>
      </c>
      <c r="E7" s="405">
        <v>117.06400000000001</v>
      </c>
      <c r="F7" s="405">
        <v>118.97433333333333</v>
      </c>
      <c r="G7" s="406">
        <f>SUM(E7:F7)/2</f>
        <v>118.01916666666668</v>
      </c>
      <c r="I7" s="407"/>
      <c r="J7" s="407"/>
    </row>
    <row r="8" spans="1:10" ht="12.75" customHeight="1">
      <c r="A8" s="408" t="s">
        <v>165</v>
      </c>
      <c r="B8" s="409">
        <v>100.06100000000001</v>
      </c>
      <c r="C8" s="409">
        <v>98.37</v>
      </c>
      <c r="D8" s="410">
        <f t="shared" ref="D8:D15" si="0">SUM(B8:C8)/2</f>
        <v>99.215500000000006</v>
      </c>
      <c r="E8" s="409">
        <v>97.57983333333334</v>
      </c>
      <c r="F8" s="409">
        <v>99.127166666666668</v>
      </c>
      <c r="G8" s="410">
        <f t="shared" ref="G8:G15" si="1">SUM(E8:F8)/2</f>
        <v>98.353499999999997</v>
      </c>
      <c r="I8" s="407"/>
      <c r="J8" s="407"/>
    </row>
    <row r="9" spans="1:10" ht="12.75" customHeight="1">
      <c r="A9" s="408" t="s">
        <v>166</v>
      </c>
      <c r="B9" s="409">
        <v>96.781000000000006</v>
      </c>
      <c r="C9" s="409">
        <v>115.723</v>
      </c>
      <c r="D9" s="410">
        <f t="shared" si="0"/>
        <v>106.25200000000001</v>
      </c>
      <c r="E9" s="409">
        <v>91.489833333333323</v>
      </c>
      <c r="F9" s="409">
        <v>117.02200000000001</v>
      </c>
      <c r="G9" s="410">
        <f t="shared" si="1"/>
        <v>104.25591666666666</v>
      </c>
      <c r="I9" s="407"/>
      <c r="J9" s="407"/>
    </row>
    <row r="10" spans="1:10" ht="12.75" customHeight="1">
      <c r="A10" s="408" t="s">
        <v>167</v>
      </c>
      <c r="B10" s="409">
        <v>58.76</v>
      </c>
      <c r="C10" s="409">
        <v>73.578000000000003</v>
      </c>
      <c r="D10" s="410">
        <f t="shared" si="0"/>
        <v>66.168999999999997</v>
      </c>
      <c r="E10" s="409">
        <v>68.768666666666675</v>
      </c>
      <c r="F10" s="409">
        <v>64.198999999999998</v>
      </c>
      <c r="G10" s="410">
        <f t="shared" si="1"/>
        <v>66.483833333333337</v>
      </c>
      <c r="I10" s="407"/>
      <c r="J10" s="407"/>
    </row>
    <row r="11" spans="1:10" ht="12.75" customHeight="1">
      <c r="A11" s="408" t="s">
        <v>103</v>
      </c>
      <c r="B11" s="409">
        <v>96.275999999999996</v>
      </c>
      <c r="C11" s="409">
        <v>86.35</v>
      </c>
      <c r="D11" s="410">
        <f t="shared" si="0"/>
        <v>91.312999999999988</v>
      </c>
      <c r="E11" s="409">
        <v>94.042666666666662</v>
      </c>
      <c r="F11" s="409">
        <v>83.772499999999994</v>
      </c>
      <c r="G11" s="410">
        <f t="shared" si="1"/>
        <v>88.907583333333321</v>
      </c>
      <c r="I11" s="407"/>
      <c r="J11" s="407"/>
    </row>
    <row r="12" spans="1:10" ht="12.75" customHeight="1">
      <c r="A12" s="408" t="s">
        <v>168</v>
      </c>
      <c r="B12" s="409">
        <v>97.46</v>
      </c>
      <c r="C12" s="409">
        <v>95.158000000000001</v>
      </c>
      <c r="D12" s="410">
        <f t="shared" si="0"/>
        <v>96.308999999999997</v>
      </c>
      <c r="E12" s="409">
        <v>96.368333333333339</v>
      </c>
      <c r="F12" s="409">
        <v>98.732000000000014</v>
      </c>
      <c r="G12" s="410">
        <f t="shared" si="1"/>
        <v>97.550166666666684</v>
      </c>
      <c r="I12" s="407"/>
      <c r="J12" s="407"/>
    </row>
    <row r="13" spans="1:10" ht="12.75" customHeight="1">
      <c r="A13" s="411" t="s">
        <v>169</v>
      </c>
      <c r="B13" s="409">
        <v>102.911</v>
      </c>
      <c r="C13" s="409">
        <v>106.298</v>
      </c>
      <c r="D13" s="410">
        <f t="shared" si="0"/>
        <v>104.6045</v>
      </c>
      <c r="E13" s="409">
        <v>106.48399999999999</v>
      </c>
      <c r="F13" s="409">
        <v>107.16083333333334</v>
      </c>
      <c r="G13" s="410">
        <f t="shared" si="1"/>
        <v>106.82241666666667</v>
      </c>
      <c r="I13" s="407"/>
      <c r="J13" s="407"/>
    </row>
    <row r="14" spans="1:10" ht="12.75" customHeight="1">
      <c r="A14" s="412" t="s">
        <v>104</v>
      </c>
      <c r="B14" s="409">
        <v>93.825000000000003</v>
      </c>
      <c r="C14" s="409">
        <v>102.09699999999999</v>
      </c>
      <c r="D14" s="410">
        <f t="shared" si="0"/>
        <v>97.960999999999999</v>
      </c>
      <c r="E14" s="409">
        <v>99.418666666666653</v>
      </c>
      <c r="F14" s="409">
        <v>103.59433333333332</v>
      </c>
      <c r="G14" s="410">
        <f t="shared" si="1"/>
        <v>101.50649999999999</v>
      </c>
      <c r="I14" s="407"/>
      <c r="J14" s="407"/>
    </row>
    <row r="15" spans="1:10" ht="12.75" customHeight="1">
      <c r="A15" s="411" t="s">
        <v>170</v>
      </c>
      <c r="B15" s="409">
        <v>96.817999999999998</v>
      </c>
      <c r="C15" s="409">
        <v>104.05800000000001</v>
      </c>
      <c r="D15" s="410">
        <f t="shared" si="0"/>
        <v>100.438</v>
      </c>
      <c r="E15" s="409">
        <v>100.61</v>
      </c>
      <c r="F15" s="409">
        <v>104.14883333333334</v>
      </c>
      <c r="G15" s="410">
        <f t="shared" si="1"/>
        <v>102.37941666666667</v>
      </c>
      <c r="I15" s="407"/>
      <c r="J15" s="407"/>
    </row>
    <row r="16" spans="1:10" ht="12.75" customHeight="1">
      <c r="A16" s="413"/>
      <c r="B16" s="409"/>
      <c r="C16" s="409"/>
      <c r="D16" s="410"/>
      <c r="E16" s="409"/>
      <c r="F16" s="409"/>
      <c r="G16" s="410"/>
      <c r="I16" s="407"/>
      <c r="J16" s="407"/>
    </row>
    <row r="17" spans="1:10" ht="12.75" customHeight="1">
      <c r="A17" s="113" t="s">
        <v>117</v>
      </c>
      <c r="B17" s="114">
        <v>98.001000000000005</v>
      </c>
      <c r="C17" s="114">
        <v>104.07899999999999</v>
      </c>
      <c r="D17" s="115">
        <f>SUM(B17:C17)/2</f>
        <v>101.03999999999999</v>
      </c>
      <c r="E17" s="114">
        <v>101.54433333333333</v>
      </c>
      <c r="F17" s="114">
        <v>104.27266666666667</v>
      </c>
      <c r="G17" s="115">
        <f>SUM(E17:F17)/2</f>
        <v>102.9085</v>
      </c>
      <c r="I17" s="407"/>
      <c r="J17" s="407"/>
    </row>
    <row r="18" spans="1:10" ht="12.75" customHeight="1">
      <c r="A18" s="149"/>
      <c r="B18" s="114"/>
      <c r="C18" s="114"/>
      <c r="D18" s="410"/>
      <c r="E18" s="114"/>
      <c r="F18" s="114"/>
      <c r="G18" s="410"/>
      <c r="I18" s="407"/>
      <c r="J18" s="407"/>
    </row>
    <row r="19" spans="1:10" ht="12.75" customHeight="1">
      <c r="A19" s="319"/>
      <c r="B19" s="409"/>
      <c r="C19" s="409"/>
      <c r="D19" s="410"/>
      <c r="E19" s="409"/>
      <c r="F19" s="409"/>
      <c r="G19" s="410"/>
      <c r="I19" s="407"/>
      <c r="J19" s="407"/>
    </row>
    <row r="20" spans="1:10" ht="12.75" customHeight="1">
      <c r="A20" s="116" t="s">
        <v>118</v>
      </c>
      <c r="B20" s="114">
        <v>93.66</v>
      </c>
      <c r="C20" s="114">
        <v>102.59</v>
      </c>
      <c r="D20" s="115">
        <f>SUM(B20:C20)/2</f>
        <v>98.125</v>
      </c>
      <c r="E20" s="114">
        <v>93.260833333333338</v>
      </c>
      <c r="F20" s="114">
        <v>101.54433333333333</v>
      </c>
      <c r="G20" s="115">
        <f>SUM(E20:F20)/2</f>
        <v>97.402583333333325</v>
      </c>
      <c r="I20" s="407"/>
      <c r="J20" s="407"/>
    </row>
    <row r="21" spans="1:10" ht="12.75" customHeight="1">
      <c r="A21" s="117"/>
      <c r="B21" s="114"/>
      <c r="C21" s="114"/>
      <c r="D21" s="410"/>
      <c r="E21" s="114"/>
      <c r="F21" s="114"/>
      <c r="G21" s="410"/>
      <c r="I21" s="407"/>
      <c r="J21" s="407"/>
    </row>
    <row r="22" spans="1:10" ht="12.75" customHeight="1" thickBot="1">
      <c r="A22" s="184" t="s">
        <v>119</v>
      </c>
      <c r="B22" s="187">
        <v>94.866</v>
      </c>
      <c r="C22" s="187">
        <v>94.275999999999996</v>
      </c>
      <c r="D22" s="188">
        <f>SUM(B22:C22)/2</f>
        <v>94.570999999999998</v>
      </c>
      <c r="E22" s="187">
        <v>97.680166666666665</v>
      </c>
      <c r="F22" s="187">
        <v>94.534000000000006</v>
      </c>
      <c r="G22" s="188">
        <f>SUM(E22:F22)/2</f>
        <v>96.107083333333335</v>
      </c>
      <c r="I22" s="407"/>
      <c r="J22" s="407"/>
    </row>
    <row r="23" spans="1:10" ht="12.75" customHeight="1">
      <c r="A23" s="414" t="s">
        <v>34</v>
      </c>
      <c r="B23" s="415"/>
      <c r="C23" s="415"/>
      <c r="D23" s="415"/>
      <c r="E23" s="415"/>
      <c r="F23" s="415"/>
      <c r="G23" s="415"/>
      <c r="I23" s="407"/>
      <c r="J23" s="407"/>
    </row>
    <row r="24" spans="1:10" ht="12.75" customHeight="1">
      <c r="A24" s="282" t="s">
        <v>109</v>
      </c>
      <c r="B24" s="298"/>
      <c r="C24" s="298"/>
      <c r="D24" s="299"/>
      <c r="E24" s="298"/>
      <c r="F24" s="298"/>
      <c r="G24" s="299"/>
      <c r="I24" s="407"/>
      <c r="J24" s="407"/>
    </row>
  </sheetData>
  <mergeCells count="5">
    <mergeCell ref="A1:G1"/>
    <mergeCell ref="B5:D5"/>
    <mergeCell ref="E5:G5"/>
    <mergeCell ref="A5:A6"/>
    <mergeCell ref="A3:G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3"/>
  <sheetViews>
    <sheetView showGridLines="0"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68" style="9" bestFit="1" customWidth="1"/>
    <col min="2" max="7" width="14.7109375" style="4" customWidth="1"/>
    <col min="8" max="16384" width="11.42578125" style="9"/>
  </cols>
  <sheetData>
    <row r="1" spans="1:10" s="21" customFormat="1" ht="18" customHeight="1">
      <c r="A1" s="451" t="s">
        <v>115</v>
      </c>
      <c r="B1" s="451"/>
      <c r="C1" s="451"/>
      <c r="D1" s="451"/>
      <c r="E1" s="451"/>
      <c r="F1" s="451"/>
      <c r="G1" s="451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63" t="s">
        <v>267</v>
      </c>
      <c r="B3" s="463"/>
      <c r="C3" s="463"/>
      <c r="D3" s="463"/>
      <c r="E3" s="463"/>
      <c r="F3" s="463"/>
      <c r="G3" s="463"/>
      <c r="H3" s="47"/>
      <c r="I3" s="47"/>
      <c r="J3" s="14"/>
    </row>
    <row r="4" spans="1:10" ht="12.75" customHeight="1" thickBot="1">
      <c r="A4" s="63"/>
      <c r="B4" s="63"/>
      <c r="C4" s="63"/>
      <c r="D4" s="63"/>
      <c r="E4" s="63"/>
      <c r="F4" s="63"/>
      <c r="G4" s="84"/>
      <c r="H4" s="14"/>
      <c r="I4" s="14"/>
      <c r="J4" s="14"/>
    </row>
    <row r="5" spans="1:10" ht="36" customHeight="1">
      <c r="A5" s="471" t="s">
        <v>101</v>
      </c>
      <c r="B5" s="566">
        <v>2015</v>
      </c>
      <c r="C5" s="567"/>
      <c r="D5" s="568"/>
      <c r="E5" s="566">
        <v>2016</v>
      </c>
      <c r="F5" s="567"/>
      <c r="G5" s="568"/>
    </row>
    <row r="6" spans="1:10" ht="38.25" customHeight="1" thickBot="1">
      <c r="A6" s="473"/>
      <c r="B6" s="124" t="s">
        <v>27</v>
      </c>
      <c r="C6" s="124" t="s">
        <v>28</v>
      </c>
      <c r="D6" s="125" t="s">
        <v>29</v>
      </c>
      <c r="E6" s="124" t="s">
        <v>27</v>
      </c>
      <c r="F6" s="124" t="s">
        <v>28</v>
      </c>
      <c r="G6" s="125" t="s">
        <v>29</v>
      </c>
      <c r="H6" s="4"/>
    </row>
    <row r="7" spans="1:10" ht="21" customHeight="1">
      <c r="A7" s="75" t="s">
        <v>248</v>
      </c>
      <c r="B7" s="108">
        <v>85.216999999999999</v>
      </c>
      <c r="C7" s="108">
        <v>82.558000000000007</v>
      </c>
      <c r="D7" s="109">
        <v>83.887500000000003</v>
      </c>
      <c r="E7" s="108">
        <v>89.82116666666667</v>
      </c>
      <c r="F7" s="108">
        <v>83.108833333333337</v>
      </c>
      <c r="G7" s="109">
        <v>86.465000000000003</v>
      </c>
      <c r="I7" s="35"/>
      <c r="J7" s="35"/>
    </row>
    <row r="8" spans="1:10" ht="12.75" customHeight="1">
      <c r="A8" s="73" t="s">
        <v>106</v>
      </c>
      <c r="B8" s="108">
        <v>102.154</v>
      </c>
      <c r="C8" s="108">
        <v>100.495</v>
      </c>
      <c r="D8" s="109">
        <v>101.3245</v>
      </c>
      <c r="E8" s="108">
        <v>104.63500000000001</v>
      </c>
      <c r="F8" s="108">
        <v>100.68466666666667</v>
      </c>
      <c r="G8" s="109">
        <v>102.65983333333334</v>
      </c>
      <c r="I8" s="35"/>
      <c r="J8" s="35"/>
    </row>
    <row r="9" spans="1:10" ht="13.5" thickBot="1">
      <c r="A9" s="96" t="s">
        <v>107</v>
      </c>
      <c r="B9" s="126">
        <v>68.048000000000002</v>
      </c>
      <c r="C9" s="126">
        <v>67.912999999999997</v>
      </c>
      <c r="D9" s="109">
        <v>67.980500000000006</v>
      </c>
      <c r="E9" s="126">
        <v>70.394333333333336</v>
      </c>
      <c r="F9" s="126">
        <v>72.506166666666658</v>
      </c>
      <c r="G9" s="109">
        <v>71.450249999999997</v>
      </c>
    </row>
    <row r="10" spans="1:10" ht="12.75" customHeight="1">
      <c r="A10" s="121" t="s">
        <v>34</v>
      </c>
      <c r="B10" s="122"/>
      <c r="C10" s="122"/>
      <c r="D10" s="122"/>
      <c r="E10" s="122"/>
      <c r="F10" s="122"/>
      <c r="G10" s="122"/>
    </row>
    <row r="11" spans="1:10" ht="12.75" customHeight="1">
      <c r="A11" s="19" t="s">
        <v>102</v>
      </c>
      <c r="B11" s="189"/>
      <c r="C11" s="189"/>
      <c r="D11" s="189"/>
      <c r="E11" s="189"/>
      <c r="F11" s="189"/>
      <c r="G11" s="189"/>
      <c r="I11" s="20"/>
    </row>
    <row r="12" spans="1:10">
      <c r="B12" s="189"/>
      <c r="C12" s="189"/>
      <c r="D12" s="189"/>
      <c r="E12" s="189"/>
      <c r="F12" s="189"/>
      <c r="G12" s="189"/>
    </row>
    <row r="13" spans="1:10">
      <c r="B13" s="189"/>
      <c r="C13" s="189"/>
      <c r="D13" s="189"/>
    </row>
  </sheetData>
  <mergeCells count="5">
    <mergeCell ref="A1:G1"/>
    <mergeCell ref="A3:G3"/>
    <mergeCell ref="B5:D5"/>
    <mergeCell ref="E5:G5"/>
    <mergeCell ref="A5:A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J37"/>
  <sheetViews>
    <sheetView showGridLines="0" tabSelected="1" view="pageBreakPreview" zoomScale="75" zoomScaleNormal="75" workbookViewId="0">
      <selection activeCell="B29" sqref="B29:C29"/>
    </sheetView>
  </sheetViews>
  <sheetFormatPr baseColWidth="10" defaultColWidth="8.42578125" defaultRowHeight="12.75"/>
  <cols>
    <col min="1" max="1" width="35.5703125" style="9" customWidth="1"/>
    <col min="2" max="5" width="20" style="12" customWidth="1"/>
    <col min="6" max="6" width="7.42578125" style="13" customWidth="1"/>
    <col min="7" max="10" width="9.28515625" style="14" customWidth="1"/>
    <col min="11" max="16384" width="8.42578125" style="9"/>
  </cols>
  <sheetData>
    <row r="1" spans="1:10" s="21" customFormat="1" ht="18">
      <c r="A1" s="451" t="s">
        <v>115</v>
      </c>
      <c r="B1" s="451"/>
      <c r="C1" s="451"/>
      <c r="D1" s="451"/>
      <c r="E1" s="451"/>
      <c r="F1" s="51"/>
      <c r="G1" s="41"/>
      <c r="H1" s="42"/>
      <c r="I1" s="42"/>
      <c r="J1" s="42"/>
    </row>
    <row r="2" spans="1:10" ht="12.75" customHeight="1">
      <c r="A2" s="19"/>
      <c r="B2" s="6"/>
      <c r="C2" s="6"/>
      <c r="D2" s="6"/>
      <c r="E2" s="6"/>
      <c r="F2" s="6"/>
      <c r="G2" s="41"/>
    </row>
    <row r="3" spans="1:10" ht="15" customHeight="1">
      <c r="A3" s="463" t="s">
        <v>135</v>
      </c>
      <c r="B3" s="463"/>
      <c r="C3" s="463"/>
      <c r="D3" s="463"/>
      <c r="E3" s="463"/>
      <c r="F3" s="47"/>
      <c r="G3" s="41"/>
    </row>
    <row r="4" spans="1:10" ht="15" customHeight="1">
      <c r="A4" s="463" t="s">
        <v>319</v>
      </c>
      <c r="B4" s="463"/>
      <c r="C4" s="463"/>
      <c r="D4" s="463"/>
      <c r="E4" s="463"/>
      <c r="F4" s="47"/>
      <c r="G4" s="41"/>
    </row>
    <row r="5" spans="1:10" ht="12.75" customHeight="1" thickBot="1">
      <c r="A5" s="63"/>
      <c r="B5" s="63"/>
      <c r="C5" s="63"/>
      <c r="D5" s="63"/>
      <c r="E5" s="63"/>
      <c r="F5" s="22"/>
      <c r="G5" s="41"/>
    </row>
    <row r="6" spans="1:10" ht="21" customHeight="1">
      <c r="A6" s="471" t="s">
        <v>0</v>
      </c>
      <c r="B6" s="474" t="s">
        <v>1</v>
      </c>
      <c r="C6" s="475"/>
      <c r="D6" s="476" t="s">
        <v>2</v>
      </c>
      <c r="E6" s="477"/>
      <c r="F6" s="44"/>
      <c r="G6" s="41"/>
    </row>
    <row r="7" spans="1:10" ht="12.75" customHeight="1">
      <c r="A7" s="472"/>
      <c r="B7" s="478" t="s">
        <v>3</v>
      </c>
      <c r="C7" s="464" t="s">
        <v>88</v>
      </c>
      <c r="D7" s="464" t="s">
        <v>3</v>
      </c>
      <c r="E7" s="466" t="s">
        <v>88</v>
      </c>
      <c r="F7" s="44"/>
      <c r="G7" s="41"/>
    </row>
    <row r="8" spans="1:10" ht="12.75" customHeight="1" thickBot="1">
      <c r="A8" s="473"/>
      <c r="B8" s="479"/>
      <c r="C8" s="465"/>
      <c r="D8" s="465"/>
      <c r="E8" s="467"/>
      <c r="F8" s="37"/>
      <c r="G8" s="41"/>
    </row>
    <row r="9" spans="1:10" ht="18" customHeight="1">
      <c r="A9" s="64" t="s">
        <v>4</v>
      </c>
      <c r="B9" s="65">
        <v>3362</v>
      </c>
      <c r="C9" s="66">
        <f t="shared" ref="C9:C26" si="0">(B9/$B$28)*100</f>
        <v>13.780947696343663</v>
      </c>
      <c r="D9" s="65">
        <v>3724</v>
      </c>
      <c r="E9" s="67">
        <f t="shared" ref="E9:E26" si="1">(D9/$D$28)*100</f>
        <v>13.927222409215004</v>
      </c>
      <c r="F9" s="54"/>
      <c r="G9" s="41"/>
    </row>
    <row r="10" spans="1:10" ht="12.75" customHeight="1">
      <c r="A10" s="68" t="s">
        <v>5</v>
      </c>
      <c r="B10" s="69">
        <v>757</v>
      </c>
      <c r="C10" s="70">
        <f t="shared" si="0"/>
        <v>3.102967699622889</v>
      </c>
      <c r="D10" s="69">
        <v>838</v>
      </c>
      <c r="E10" s="71">
        <f t="shared" si="1"/>
        <v>3.1339990276375329</v>
      </c>
      <c r="F10" s="54"/>
      <c r="G10" s="41"/>
    </row>
    <row r="11" spans="1:10" ht="12.75" customHeight="1">
      <c r="A11" s="72" t="s">
        <v>6</v>
      </c>
      <c r="B11" s="69">
        <v>482</v>
      </c>
      <c r="C11" s="70">
        <f t="shared" si="0"/>
        <v>1.9757337268404656</v>
      </c>
      <c r="D11" s="69">
        <v>522</v>
      </c>
      <c r="E11" s="71">
        <f t="shared" si="1"/>
        <v>1.9522046449007069</v>
      </c>
      <c r="F11" s="54"/>
      <c r="G11" s="41"/>
    </row>
    <row r="12" spans="1:10" ht="12.75" customHeight="1">
      <c r="A12" s="68" t="s">
        <v>7</v>
      </c>
      <c r="B12" s="69">
        <v>738</v>
      </c>
      <c r="C12" s="70">
        <f t="shared" si="0"/>
        <v>3.0250860796851944</v>
      </c>
      <c r="D12" s="69">
        <v>776</v>
      </c>
      <c r="E12" s="71">
        <f t="shared" si="1"/>
        <v>2.9021279778600544</v>
      </c>
      <c r="F12" s="54"/>
      <c r="G12" s="41"/>
    </row>
    <row r="13" spans="1:10" ht="12.75" customHeight="1">
      <c r="A13" s="68" t="s">
        <v>8</v>
      </c>
      <c r="B13" s="69">
        <v>619</v>
      </c>
      <c r="C13" s="70">
        <f t="shared" si="0"/>
        <v>2.5373011969175274</v>
      </c>
      <c r="D13" s="69">
        <v>696</v>
      </c>
      <c r="E13" s="71">
        <f t="shared" si="1"/>
        <v>2.6029395265342758</v>
      </c>
      <c r="F13" s="54"/>
      <c r="G13" s="41"/>
    </row>
    <row r="14" spans="1:10" ht="12.75" customHeight="1">
      <c r="A14" s="68" t="s">
        <v>9</v>
      </c>
      <c r="B14" s="69">
        <v>298</v>
      </c>
      <c r="C14" s="70">
        <f t="shared" si="0"/>
        <v>1.221511723233317</v>
      </c>
      <c r="D14" s="69">
        <v>319</v>
      </c>
      <c r="E14" s="71">
        <f t="shared" si="1"/>
        <v>1.1930139496615431</v>
      </c>
      <c r="F14" s="54"/>
      <c r="G14" s="41"/>
    </row>
    <row r="15" spans="1:10" ht="12.75" customHeight="1">
      <c r="A15" s="68" t="s">
        <v>10</v>
      </c>
      <c r="B15" s="69">
        <v>1501</v>
      </c>
      <c r="C15" s="70">
        <f t="shared" si="0"/>
        <v>6.1526479750778815</v>
      </c>
      <c r="D15" s="69">
        <v>1663</v>
      </c>
      <c r="E15" s="71">
        <f t="shared" si="1"/>
        <v>6.2193799319346272</v>
      </c>
      <c r="F15" s="54"/>
      <c r="G15" s="41"/>
    </row>
    <row r="16" spans="1:10" ht="12.75" customHeight="1">
      <c r="A16" s="72" t="s">
        <v>11</v>
      </c>
      <c r="B16" s="69">
        <v>1656</v>
      </c>
      <c r="C16" s="70">
        <f t="shared" si="0"/>
        <v>6.7879980324643387</v>
      </c>
      <c r="D16" s="69">
        <v>1855</v>
      </c>
      <c r="E16" s="71">
        <f t="shared" si="1"/>
        <v>6.9374322151164973</v>
      </c>
      <c r="F16" s="54"/>
      <c r="G16" s="41"/>
    </row>
    <row r="17" spans="1:9" ht="12.75" customHeight="1">
      <c r="A17" s="72" t="s">
        <v>12</v>
      </c>
      <c r="B17" s="69">
        <v>4033</v>
      </c>
      <c r="C17" s="70">
        <f t="shared" si="0"/>
        <v>16.531398589932774</v>
      </c>
      <c r="D17" s="69">
        <v>4488</v>
      </c>
      <c r="E17" s="71">
        <f t="shared" si="1"/>
        <v>16.784472119376193</v>
      </c>
      <c r="F17" s="54"/>
      <c r="G17" s="41"/>
    </row>
    <row r="18" spans="1:9" ht="12.75" customHeight="1">
      <c r="A18" s="72" t="s">
        <v>18</v>
      </c>
      <c r="B18" s="69">
        <v>3024</v>
      </c>
      <c r="C18" s="70">
        <f t="shared" si="0"/>
        <v>12.395474667978357</v>
      </c>
      <c r="D18" s="69">
        <v>3338</v>
      </c>
      <c r="E18" s="71">
        <f t="shared" si="1"/>
        <v>12.483638131568121</v>
      </c>
      <c r="F18" s="54"/>
      <c r="G18" s="41"/>
      <c r="I18" s="45"/>
    </row>
    <row r="19" spans="1:9" ht="12.75" customHeight="1">
      <c r="A19" s="72" t="s">
        <v>13</v>
      </c>
      <c r="B19" s="69">
        <v>691</v>
      </c>
      <c r="C19" s="70">
        <f t="shared" si="0"/>
        <v>2.8324315461551075</v>
      </c>
      <c r="D19" s="69">
        <v>744</v>
      </c>
      <c r="E19" s="71">
        <f t="shared" si="1"/>
        <v>2.7824525973297431</v>
      </c>
      <c r="F19" s="54"/>
      <c r="G19" s="41"/>
      <c r="I19" s="44"/>
    </row>
    <row r="20" spans="1:9" ht="12.75" customHeight="1">
      <c r="A20" s="72" t="s">
        <v>14</v>
      </c>
      <c r="B20" s="69">
        <v>1898</v>
      </c>
      <c r="C20" s="70">
        <f t="shared" si="0"/>
        <v>7.7799639285128714</v>
      </c>
      <c r="D20" s="69">
        <v>2083</v>
      </c>
      <c r="E20" s="71">
        <f t="shared" si="1"/>
        <v>7.7901193013949666</v>
      </c>
      <c r="F20" s="54"/>
      <c r="G20" s="41"/>
      <c r="I20" s="44"/>
    </row>
    <row r="21" spans="1:9" ht="12.75" customHeight="1">
      <c r="A21" s="73" t="s">
        <v>35</v>
      </c>
      <c r="B21" s="69">
        <v>2122</v>
      </c>
      <c r="C21" s="70">
        <f t="shared" si="0"/>
        <v>8.6981472372520088</v>
      </c>
      <c r="D21" s="69">
        <v>2328</v>
      </c>
      <c r="E21" s="71">
        <f t="shared" si="1"/>
        <v>8.7063839335801632</v>
      </c>
      <c r="F21" s="54"/>
      <c r="G21" s="41"/>
      <c r="I21" s="44"/>
    </row>
    <row r="22" spans="1:9" ht="12.75" customHeight="1">
      <c r="A22" s="73" t="s">
        <v>15</v>
      </c>
      <c r="B22" s="69">
        <v>1120</v>
      </c>
      <c r="C22" s="70">
        <f t="shared" si="0"/>
        <v>4.5909165436956876</v>
      </c>
      <c r="D22" s="69">
        <v>1194</v>
      </c>
      <c r="E22" s="71">
        <f t="shared" si="1"/>
        <v>4.4653876360372493</v>
      </c>
      <c r="F22" s="54"/>
      <c r="G22" s="41"/>
      <c r="I22" s="44"/>
    </row>
    <row r="23" spans="1:9" ht="12.75" customHeight="1">
      <c r="A23" s="72" t="s">
        <v>36</v>
      </c>
      <c r="B23" s="69">
        <v>419</v>
      </c>
      <c r="C23" s="70">
        <f t="shared" si="0"/>
        <v>1.7174946712575831</v>
      </c>
      <c r="D23" s="69">
        <v>445</v>
      </c>
      <c r="E23" s="71">
        <f t="shared" si="1"/>
        <v>1.6642357604996449</v>
      </c>
      <c r="F23" s="54"/>
      <c r="G23" s="41"/>
    </row>
    <row r="24" spans="1:9" ht="12.75" customHeight="1">
      <c r="A24" s="72" t="s">
        <v>16</v>
      </c>
      <c r="B24" s="69">
        <v>1392</v>
      </c>
      <c r="C24" s="70">
        <f t="shared" si="0"/>
        <v>5.7058534185932119</v>
      </c>
      <c r="D24" s="69">
        <v>1418</v>
      </c>
      <c r="E24" s="71">
        <f t="shared" si="1"/>
        <v>5.3031152997494297</v>
      </c>
      <c r="F24" s="54"/>
      <c r="G24" s="41"/>
    </row>
    <row r="25" spans="1:9" ht="12.75" customHeight="1">
      <c r="A25" s="72" t="s">
        <v>17</v>
      </c>
      <c r="B25" s="69">
        <v>277</v>
      </c>
      <c r="C25" s="70">
        <f t="shared" si="0"/>
        <v>1.1354320380390228</v>
      </c>
      <c r="D25" s="69">
        <v>300</v>
      </c>
      <c r="E25" s="71">
        <f t="shared" si="1"/>
        <v>1.1219566924716706</v>
      </c>
      <c r="F25" s="54"/>
      <c r="G25" s="41"/>
    </row>
    <row r="26" spans="1:9" ht="12.75" customHeight="1">
      <c r="A26" s="73" t="s">
        <v>19</v>
      </c>
      <c r="B26" s="69">
        <v>7</v>
      </c>
      <c r="C26" s="70">
        <f t="shared" si="0"/>
        <v>2.8693228398098049E-2</v>
      </c>
      <c r="D26" s="69">
        <v>8</v>
      </c>
      <c r="E26" s="71">
        <f t="shared" si="1"/>
        <v>2.9918845132577882E-2</v>
      </c>
      <c r="F26" s="54"/>
      <c r="G26" s="41"/>
    </row>
    <row r="27" spans="1:9" ht="12.75" customHeight="1">
      <c r="A27" s="73"/>
      <c r="B27" s="74"/>
      <c r="C27" s="70"/>
      <c r="D27" s="69"/>
      <c r="E27" s="71"/>
      <c r="F27" s="54"/>
      <c r="G27" s="41"/>
    </row>
    <row r="28" spans="1:9" ht="12.75" customHeight="1" thickBot="1">
      <c r="A28" s="180" t="s">
        <v>122</v>
      </c>
      <c r="B28" s="181">
        <f>SUM(B9:B26)</f>
        <v>24396</v>
      </c>
      <c r="C28" s="182">
        <f>SUM(C9:C26)</f>
        <v>100.00000000000001</v>
      </c>
      <c r="D28" s="181">
        <f>SUM(D9:D26)</f>
        <v>26739</v>
      </c>
      <c r="E28" s="183">
        <f>SUM(E9:E26)</f>
        <v>100</v>
      </c>
      <c r="F28" s="55"/>
      <c r="G28" s="41"/>
    </row>
    <row r="29" spans="1:9" ht="24.75" customHeight="1">
      <c r="A29" s="468" t="s">
        <v>320</v>
      </c>
      <c r="B29" s="469"/>
      <c r="C29" s="77"/>
      <c r="D29" s="78"/>
      <c r="E29" s="79"/>
      <c r="F29" s="11"/>
    </row>
    <row r="30" spans="1:9">
      <c r="A30" s="177" t="s">
        <v>241</v>
      </c>
      <c r="C30" s="9"/>
      <c r="E30" s="9"/>
      <c r="F30" s="9"/>
    </row>
    <row r="31" spans="1:9">
      <c r="A31" s="470" t="s">
        <v>240</v>
      </c>
      <c r="B31" s="470"/>
      <c r="C31" s="470"/>
      <c r="D31" s="470"/>
      <c r="E31" s="470"/>
      <c r="F31" s="9"/>
    </row>
    <row r="32" spans="1:9">
      <c r="A32" s="178" t="s">
        <v>238</v>
      </c>
      <c r="B32" s="179"/>
      <c r="C32" s="179"/>
      <c r="D32" s="179"/>
      <c r="E32" s="179"/>
      <c r="F32" s="9"/>
    </row>
    <row r="33" spans="1:6">
      <c r="A33" s="178" t="s">
        <v>239</v>
      </c>
      <c r="B33" s="179"/>
      <c r="C33" s="179"/>
      <c r="D33" s="179"/>
      <c r="E33" s="179"/>
      <c r="F33" s="9"/>
    </row>
    <row r="34" spans="1:6">
      <c r="A34" s="5"/>
      <c r="B34" s="9"/>
      <c r="C34" s="9"/>
      <c r="D34" s="9"/>
      <c r="E34" s="9"/>
      <c r="F34" s="9"/>
    </row>
    <row r="35" spans="1:6">
      <c r="A35" s="5"/>
      <c r="B35" s="9"/>
      <c r="C35" s="9"/>
      <c r="D35" s="9"/>
      <c r="E35" s="9"/>
      <c r="F35" s="9"/>
    </row>
    <row r="36" spans="1:6">
      <c r="A36" s="13"/>
      <c r="B36" s="13"/>
      <c r="C36" s="13"/>
      <c r="D36" s="9"/>
      <c r="E36" s="9"/>
      <c r="F36" s="9"/>
    </row>
    <row r="37" spans="1:6">
      <c r="A37" s="5"/>
      <c r="D37" s="13"/>
      <c r="E37" s="13"/>
      <c r="F37" s="9"/>
    </row>
  </sheetData>
  <mergeCells count="12">
    <mergeCell ref="D7:D8"/>
    <mergeCell ref="E7:E8"/>
    <mergeCell ref="A29:B29"/>
    <mergeCell ref="A31:E31"/>
    <mergeCell ref="A1:E1"/>
    <mergeCell ref="A3:E3"/>
    <mergeCell ref="A4:E4"/>
    <mergeCell ref="A6:A8"/>
    <mergeCell ref="B6:C6"/>
    <mergeCell ref="D6:E6"/>
    <mergeCell ref="B7:B8"/>
    <mergeCell ref="C7:C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9"/>
  <sheetViews>
    <sheetView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60.5703125" style="59" bestFit="1" customWidth="1"/>
    <col min="2" max="7" width="14.7109375" style="160" customWidth="1"/>
    <col min="8" max="16384" width="11.42578125" style="59"/>
  </cols>
  <sheetData>
    <row r="1" spans="1:10" s="155" customFormat="1" ht="18" customHeight="1">
      <c r="A1" s="569" t="s">
        <v>115</v>
      </c>
      <c r="B1" s="569"/>
      <c r="C1" s="569"/>
      <c r="D1" s="569"/>
      <c r="E1" s="569"/>
      <c r="F1" s="569"/>
      <c r="G1" s="569"/>
    </row>
    <row r="2" spans="1:10" ht="12.75" customHeight="1">
      <c r="A2" s="156"/>
      <c r="B2" s="157"/>
      <c r="C2" s="157"/>
      <c r="D2" s="157"/>
      <c r="E2" s="157"/>
      <c r="F2" s="157"/>
      <c r="G2" s="157"/>
    </row>
    <row r="3" spans="1:10" ht="15" customHeight="1">
      <c r="A3" s="490" t="s">
        <v>268</v>
      </c>
      <c r="B3" s="490"/>
      <c r="C3" s="490"/>
      <c r="D3" s="490"/>
      <c r="E3" s="490"/>
      <c r="F3" s="490"/>
      <c r="G3" s="490"/>
      <c r="H3" s="158"/>
      <c r="I3" s="158"/>
      <c r="J3" s="58"/>
    </row>
    <row r="4" spans="1:10" ht="12.75" customHeight="1" thickBot="1">
      <c r="A4" s="159"/>
      <c r="B4" s="159"/>
      <c r="C4" s="159"/>
      <c r="D4" s="159"/>
      <c r="E4" s="159"/>
      <c r="F4" s="159"/>
      <c r="G4" s="163"/>
      <c r="H4" s="58"/>
      <c r="I4" s="58"/>
      <c r="J4" s="58"/>
    </row>
    <row r="5" spans="1:10" ht="32.25" customHeight="1">
      <c r="A5" s="471" t="s">
        <v>101</v>
      </c>
      <c r="B5" s="566">
        <v>2015</v>
      </c>
      <c r="C5" s="567"/>
      <c r="D5" s="568"/>
      <c r="E5" s="566">
        <v>2016</v>
      </c>
      <c r="F5" s="567"/>
      <c r="G5" s="568"/>
    </row>
    <row r="6" spans="1:10" ht="37.5" customHeight="1" thickBot="1">
      <c r="A6" s="473"/>
      <c r="B6" s="124" t="s">
        <v>27</v>
      </c>
      <c r="C6" s="123" t="s">
        <v>28</v>
      </c>
      <c r="D6" s="125" t="s">
        <v>29</v>
      </c>
      <c r="E6" s="124" t="s">
        <v>27</v>
      </c>
      <c r="F6" s="123" t="s">
        <v>28</v>
      </c>
      <c r="G6" s="125" t="s">
        <v>29</v>
      </c>
      <c r="H6" s="160"/>
    </row>
    <row r="7" spans="1:10" ht="36.75" customHeight="1" thickBot="1">
      <c r="A7" s="87" t="s">
        <v>181</v>
      </c>
      <c r="B7" s="106">
        <v>90.929000000000002</v>
      </c>
      <c r="C7" s="106">
        <v>90.171999999999997</v>
      </c>
      <c r="D7" s="107">
        <f>(B7+C7)/2</f>
        <v>90.5505</v>
      </c>
      <c r="E7" s="106">
        <v>86.89266666666667</v>
      </c>
      <c r="F7" s="106">
        <v>89.888000000000005</v>
      </c>
      <c r="G7" s="107">
        <f>(E7+F7)/2</f>
        <v>88.390333333333331</v>
      </c>
      <c r="I7" s="164"/>
      <c r="J7" s="164"/>
    </row>
    <row r="8" spans="1:10" ht="12.75" customHeight="1">
      <c r="A8" s="161" t="s">
        <v>34</v>
      </c>
      <c r="B8" s="162"/>
      <c r="C8" s="162"/>
      <c r="D8" s="162"/>
      <c r="E8" s="162"/>
      <c r="F8" s="162"/>
      <c r="G8" s="162"/>
    </row>
    <row r="9" spans="1:10" ht="12.75" customHeight="1">
      <c r="A9" s="60" t="s">
        <v>102</v>
      </c>
      <c r="B9" s="62"/>
      <c r="C9" s="62"/>
      <c r="D9" s="61"/>
      <c r="E9" s="62"/>
      <c r="F9" s="62"/>
      <c r="G9" s="61"/>
      <c r="I9" s="144"/>
    </row>
  </sheetData>
  <mergeCells count="5">
    <mergeCell ref="A1:G1"/>
    <mergeCell ref="A3:G3"/>
    <mergeCell ref="A5:A6"/>
    <mergeCell ref="B5:D5"/>
    <mergeCell ref="E5:G5"/>
  </mergeCells>
  <phoneticPr fontId="11" type="noConversion"/>
  <printOptions horizontalCentered="1"/>
  <pageMargins left="0.78740157480314965" right="0.78740157480314965" top="0.98425196850393704" bottom="0.98425196850393704" header="0" footer="0"/>
  <pageSetup paperSize="9" scale="54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J25"/>
  <sheetViews>
    <sheetView showGridLines="0"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50.28515625" style="9" customWidth="1"/>
    <col min="2" max="4" width="24.7109375" style="4" customWidth="1"/>
    <col min="5" max="7" width="14.7109375" style="4" customWidth="1"/>
    <col min="8" max="16384" width="11.42578125" style="9"/>
  </cols>
  <sheetData>
    <row r="1" spans="1:10" s="21" customFormat="1" ht="18" customHeight="1">
      <c r="A1" s="451" t="s">
        <v>115</v>
      </c>
      <c r="B1" s="451"/>
      <c r="C1" s="451"/>
      <c r="D1" s="451"/>
      <c r="E1" s="26"/>
      <c r="F1" s="26"/>
      <c r="G1" s="26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63" t="s">
        <v>143</v>
      </c>
      <c r="B3" s="463"/>
      <c r="C3" s="463"/>
      <c r="D3" s="463"/>
      <c r="E3" s="47"/>
      <c r="F3" s="47"/>
      <c r="G3" s="47"/>
      <c r="H3" s="47"/>
      <c r="I3" s="47"/>
      <c r="J3" s="14"/>
    </row>
    <row r="4" spans="1:10" s="3" customFormat="1" ht="15" customHeight="1">
      <c r="A4" s="463" t="s">
        <v>269</v>
      </c>
      <c r="B4" s="463"/>
      <c r="C4" s="463"/>
      <c r="D4" s="463"/>
      <c r="E4" s="22"/>
      <c r="F4" s="22"/>
      <c r="G4" s="22"/>
    </row>
    <row r="5" spans="1:10" ht="12.75" customHeight="1" thickBot="1">
      <c r="A5" s="63"/>
      <c r="B5" s="63"/>
      <c r="C5" s="63"/>
      <c r="D5" s="63"/>
      <c r="E5" s="22"/>
      <c r="F5" s="22"/>
      <c r="G5" s="41"/>
      <c r="H5" s="14"/>
      <c r="I5" s="14"/>
      <c r="J5" s="14"/>
    </row>
    <row r="6" spans="1:10" ht="25.5" customHeight="1">
      <c r="A6" s="471" t="s">
        <v>108</v>
      </c>
      <c r="B6" s="570" t="s">
        <v>326</v>
      </c>
      <c r="C6" s="571"/>
      <c r="D6" s="572"/>
      <c r="E6" s="9"/>
      <c r="F6" s="9"/>
      <c r="G6" s="9"/>
    </row>
    <row r="7" spans="1:10" ht="28.5" customHeight="1" thickBot="1">
      <c r="A7" s="565"/>
      <c r="B7" s="124" t="s">
        <v>27</v>
      </c>
      <c r="C7" s="123" t="s">
        <v>28</v>
      </c>
      <c r="D7" s="125" t="s">
        <v>29</v>
      </c>
      <c r="F7" s="9"/>
      <c r="G7" s="9"/>
    </row>
    <row r="8" spans="1:10" ht="25.5">
      <c r="A8" s="150" t="s">
        <v>164</v>
      </c>
      <c r="B8" s="106">
        <v>8.107309414969766</v>
      </c>
      <c r="C8" s="106">
        <v>1.2754378199235032</v>
      </c>
      <c r="D8" s="107">
        <v>4.6913736174466347</v>
      </c>
      <c r="E8" s="9"/>
      <c r="F8" s="9"/>
      <c r="G8" s="9"/>
    </row>
    <row r="9" spans="1:10" ht="25.5">
      <c r="A9" s="150" t="s">
        <v>165</v>
      </c>
      <c r="B9" s="108">
        <v>-2.4796540776792821</v>
      </c>
      <c r="C9" s="108">
        <v>0.76971298837721147</v>
      </c>
      <c r="D9" s="109">
        <v>-0.85497054465103539</v>
      </c>
      <c r="E9" s="9"/>
      <c r="F9" s="9"/>
      <c r="G9" s="9"/>
    </row>
    <row r="10" spans="1:10">
      <c r="A10" s="150" t="s">
        <v>166</v>
      </c>
      <c r="B10" s="108">
        <v>-5.4671543656985184</v>
      </c>
      <c r="C10" s="108">
        <v>1.1225080580351412</v>
      </c>
      <c r="D10" s="109">
        <v>-2.1723231538316887</v>
      </c>
      <c r="E10" s="9"/>
      <c r="F10" s="9"/>
      <c r="G10" s="9"/>
    </row>
    <row r="11" spans="1:10" ht="25.5">
      <c r="A11" s="150" t="s">
        <v>167</v>
      </c>
      <c r="B11" s="108">
        <v>17.03312911277515</v>
      </c>
      <c r="C11" s="108">
        <v>-12.74701677131752</v>
      </c>
      <c r="D11" s="109">
        <v>2.1430561707288147</v>
      </c>
      <c r="E11" s="9"/>
      <c r="F11" s="9"/>
      <c r="G11" s="9"/>
    </row>
    <row r="12" spans="1:10" ht="18" customHeight="1">
      <c r="A12" s="150" t="s">
        <v>103</v>
      </c>
      <c r="B12" s="108">
        <v>-2.3197196947664365</v>
      </c>
      <c r="C12" s="108">
        <v>-2.984944991314419</v>
      </c>
      <c r="D12" s="109">
        <v>-2.6523323430404275</v>
      </c>
      <c r="E12" s="9"/>
      <c r="F12" s="9"/>
      <c r="G12" s="9"/>
    </row>
    <row r="13" spans="1:10" ht="25.5">
      <c r="A13" s="150" t="s">
        <v>168</v>
      </c>
      <c r="B13" s="108">
        <v>-1.1201176551063559</v>
      </c>
      <c r="C13" s="108">
        <v>3.7558586771474936</v>
      </c>
      <c r="D13" s="109">
        <v>1.3178705110205688</v>
      </c>
      <c r="E13" s="9"/>
      <c r="F13" s="9"/>
      <c r="G13" s="9"/>
    </row>
    <row r="14" spans="1:10" ht="25.5">
      <c r="A14" s="151" t="s">
        <v>169</v>
      </c>
      <c r="B14" s="108">
        <v>3.4719320577975075</v>
      </c>
      <c r="C14" s="108">
        <v>0.81171172866219643</v>
      </c>
      <c r="D14" s="109">
        <v>2.1418218932298521</v>
      </c>
      <c r="E14" s="9"/>
      <c r="F14" s="9"/>
      <c r="G14" s="9"/>
    </row>
    <row r="15" spans="1:10">
      <c r="A15" s="152" t="s">
        <v>104</v>
      </c>
      <c r="B15" s="108">
        <v>5.9618083311128691</v>
      </c>
      <c r="C15" s="108">
        <v>1.4665791681766653</v>
      </c>
      <c r="D15" s="109">
        <v>3.7141937496447675</v>
      </c>
      <c r="E15" s="9"/>
      <c r="F15" s="9"/>
      <c r="G15" s="9"/>
    </row>
    <row r="16" spans="1:10" ht="25.5">
      <c r="A16" s="151" t="s">
        <v>170</v>
      </c>
      <c r="B16" s="108">
        <v>3.9166270734780739</v>
      </c>
      <c r="C16" s="108">
        <v>8.729106203591841E-2</v>
      </c>
      <c r="D16" s="109">
        <v>2.0019590677569963</v>
      </c>
      <c r="E16" s="9"/>
      <c r="F16" s="9"/>
      <c r="G16" s="9"/>
    </row>
    <row r="17" spans="1:9" ht="12.75" customHeight="1">
      <c r="A17" s="73"/>
      <c r="B17" s="108"/>
      <c r="C17" s="108"/>
      <c r="D17" s="109"/>
      <c r="E17" s="9"/>
      <c r="F17" s="9"/>
      <c r="G17" s="9"/>
    </row>
    <row r="18" spans="1:9" ht="12.75" customHeight="1">
      <c r="A18" s="113" t="s">
        <v>117</v>
      </c>
      <c r="B18" s="128">
        <v>3.6156093645302825</v>
      </c>
      <c r="C18" s="128">
        <v>0.18607660206830623</v>
      </c>
      <c r="D18" s="109">
        <v>1.9008429832992944</v>
      </c>
      <c r="E18" s="9"/>
      <c r="F18" s="9"/>
      <c r="G18" s="9"/>
    </row>
    <row r="19" spans="1:9" ht="12.75" customHeight="1">
      <c r="A19" s="149"/>
      <c r="B19" s="128"/>
      <c r="C19" s="128"/>
      <c r="D19" s="109"/>
      <c r="E19" s="9"/>
      <c r="F19" s="9"/>
      <c r="G19" s="9"/>
    </row>
    <row r="20" spans="1:9" ht="12.75" customHeight="1">
      <c r="A20" s="82"/>
      <c r="B20" s="110"/>
      <c r="C20" s="110"/>
      <c r="D20" s="109"/>
      <c r="E20" s="9"/>
      <c r="F20" s="9"/>
      <c r="G20" s="9"/>
    </row>
    <row r="21" spans="1:9" ht="12.75" customHeight="1">
      <c r="A21" s="116" t="s">
        <v>118</v>
      </c>
      <c r="B21" s="114">
        <v>-0.42618691721829904</v>
      </c>
      <c r="C21" s="114">
        <v>-1.0192676349221914</v>
      </c>
      <c r="D21" s="109">
        <v>-0.72272727607024523</v>
      </c>
      <c r="E21" s="9"/>
      <c r="F21" s="9"/>
      <c r="G21" s="9"/>
    </row>
    <row r="22" spans="1:9" ht="12.75" customHeight="1">
      <c r="A22" s="117"/>
      <c r="B22" s="114"/>
      <c r="C22" s="114"/>
      <c r="D22" s="109"/>
      <c r="E22" s="9"/>
      <c r="F22" s="9"/>
      <c r="G22" s="9"/>
    </row>
    <row r="23" spans="1:9" ht="12.75" customHeight="1" thickBot="1">
      <c r="A23" s="184" t="s">
        <v>119</v>
      </c>
      <c r="B23" s="187">
        <v>2.9664649786716688</v>
      </c>
      <c r="C23" s="211">
        <v>0.27366455937885548</v>
      </c>
      <c r="D23" s="212">
        <v>1.6200647690252621</v>
      </c>
      <c r="E23" s="9"/>
      <c r="F23" s="9"/>
      <c r="G23" s="9"/>
    </row>
    <row r="24" spans="1:9" ht="22.5" customHeight="1">
      <c r="A24" s="121" t="s">
        <v>34</v>
      </c>
      <c r="B24" s="122"/>
      <c r="C24" s="122"/>
      <c r="D24" s="122"/>
      <c r="E24" s="17"/>
      <c r="F24" s="17"/>
      <c r="G24" s="17"/>
    </row>
    <row r="25" spans="1:9" ht="12.75" customHeight="1">
      <c r="A25" s="19" t="s">
        <v>109</v>
      </c>
      <c r="B25" s="1"/>
      <c r="C25" s="1"/>
      <c r="D25" s="18"/>
      <c r="E25" s="1"/>
      <c r="F25" s="1"/>
      <c r="G25" s="18"/>
      <c r="I25" s="20"/>
    </row>
  </sheetData>
  <mergeCells count="5">
    <mergeCell ref="A1:D1"/>
    <mergeCell ref="A3:D3"/>
    <mergeCell ref="A4:D4"/>
    <mergeCell ref="A6:A7"/>
    <mergeCell ref="B6:D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J14"/>
  <sheetViews>
    <sheetView showGridLines="0"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69.140625" style="9" customWidth="1"/>
    <col min="2" max="4" width="24.7109375" style="4" customWidth="1"/>
    <col min="5" max="7" width="14.7109375" style="4" customWidth="1"/>
    <col min="8" max="16384" width="11.42578125" style="9"/>
  </cols>
  <sheetData>
    <row r="1" spans="1:10" s="21" customFormat="1" ht="18" customHeight="1">
      <c r="A1" s="451" t="s">
        <v>115</v>
      </c>
      <c r="B1" s="451"/>
      <c r="C1" s="451"/>
      <c r="D1" s="451"/>
      <c r="E1" s="26"/>
      <c r="F1" s="26"/>
      <c r="G1" s="26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63" t="s">
        <v>144</v>
      </c>
      <c r="B3" s="463"/>
      <c r="C3" s="463"/>
      <c r="D3" s="463"/>
      <c r="E3" s="47"/>
      <c r="F3" s="47"/>
      <c r="G3" s="47"/>
      <c r="H3" s="47"/>
      <c r="I3" s="47"/>
      <c r="J3" s="14"/>
    </row>
    <row r="4" spans="1:10" s="3" customFormat="1" ht="15" customHeight="1">
      <c r="A4" s="463" t="s">
        <v>269</v>
      </c>
      <c r="B4" s="463"/>
      <c r="C4" s="463"/>
      <c r="D4" s="463"/>
      <c r="E4" s="22"/>
      <c r="F4" s="22"/>
      <c r="G4" s="22"/>
    </row>
    <row r="5" spans="1:10" ht="12.75" customHeight="1" thickBot="1">
      <c r="A5" s="63"/>
      <c r="B5" s="63"/>
      <c r="C5" s="63"/>
      <c r="D5" s="63"/>
      <c r="E5" s="22"/>
      <c r="F5" s="22"/>
      <c r="G5" s="41"/>
      <c r="H5" s="14"/>
      <c r="I5" s="14"/>
      <c r="J5" s="14"/>
    </row>
    <row r="6" spans="1:10" ht="22.5" customHeight="1">
      <c r="A6" s="471" t="s">
        <v>101</v>
      </c>
      <c r="B6" s="570" t="s">
        <v>326</v>
      </c>
      <c r="C6" s="571"/>
      <c r="D6" s="572"/>
      <c r="E6" s="9"/>
      <c r="F6" s="9"/>
      <c r="G6" s="9"/>
    </row>
    <row r="7" spans="1:10" ht="33.75" customHeight="1" thickBot="1">
      <c r="A7" s="473"/>
      <c r="B7" s="124" t="s">
        <v>27</v>
      </c>
      <c r="C7" s="123" t="s">
        <v>28</v>
      </c>
      <c r="D7" s="125" t="s">
        <v>29</v>
      </c>
      <c r="F7" s="9"/>
      <c r="G7" s="9"/>
    </row>
    <row r="8" spans="1:10" ht="31.5" customHeight="1">
      <c r="A8" s="75" t="s">
        <v>248</v>
      </c>
      <c r="B8" s="106">
        <v>5.4028734485685614</v>
      </c>
      <c r="C8" s="106">
        <v>0.66720770044493538</v>
      </c>
      <c r="D8" s="107">
        <v>3.0350405745067484</v>
      </c>
      <c r="E8" s="9"/>
      <c r="F8" s="9"/>
      <c r="G8" s="9"/>
    </row>
    <row r="9" spans="1:10" ht="12.75" customHeight="1">
      <c r="A9" s="73" t="s">
        <v>106</v>
      </c>
      <c r="B9" s="108">
        <v>2.4286861013763619</v>
      </c>
      <c r="C9" s="108">
        <v>0.18873244108330517</v>
      </c>
      <c r="D9" s="109">
        <v>1.3087092712298336</v>
      </c>
      <c r="E9" s="9"/>
      <c r="F9" s="9"/>
      <c r="G9" s="9"/>
    </row>
    <row r="10" spans="1:10" ht="12.75" customHeight="1" thickBot="1">
      <c r="A10" s="96" t="s">
        <v>107</v>
      </c>
      <c r="B10" s="126">
        <v>3.4480562740026657</v>
      </c>
      <c r="C10" s="126">
        <v>6.763309921026404</v>
      </c>
      <c r="D10" s="127">
        <v>5.1056830975145351</v>
      </c>
      <c r="E10" s="9"/>
      <c r="F10" s="9"/>
      <c r="G10" s="9"/>
    </row>
    <row r="11" spans="1:10" ht="12.75" customHeight="1">
      <c r="A11" s="121" t="s">
        <v>34</v>
      </c>
      <c r="B11" s="122"/>
      <c r="C11" s="122"/>
      <c r="D11" s="122"/>
      <c r="E11" s="9"/>
      <c r="F11" s="9"/>
      <c r="G11" s="9"/>
    </row>
    <row r="12" spans="1:10" ht="12.75" customHeight="1">
      <c r="A12" s="573" t="s">
        <v>102</v>
      </c>
      <c r="B12" s="573"/>
      <c r="C12" s="1"/>
      <c r="D12" s="18"/>
      <c r="E12" s="1"/>
      <c r="F12" s="1"/>
      <c r="G12" s="18"/>
      <c r="I12" s="20"/>
    </row>
    <row r="13" spans="1:10" ht="12.75" customHeight="1">
      <c r="E13" s="17"/>
      <c r="F13" s="17"/>
      <c r="G13" s="17"/>
    </row>
    <row r="14" spans="1:10" ht="12.75" customHeight="1"/>
  </sheetData>
  <mergeCells count="6">
    <mergeCell ref="A12:B12"/>
    <mergeCell ref="A6:A7"/>
    <mergeCell ref="B6:D6"/>
    <mergeCell ref="A1:D1"/>
    <mergeCell ref="A3:D3"/>
    <mergeCell ref="A4:D4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J12"/>
  <sheetViews>
    <sheetView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60.5703125" style="416" bestFit="1" customWidth="1"/>
    <col min="2" max="4" width="24.7109375" style="420" customWidth="1"/>
    <col min="5" max="7" width="14.7109375" style="420" customWidth="1"/>
    <col min="8" max="16384" width="11.42578125" style="416"/>
  </cols>
  <sheetData>
    <row r="1" spans="1:10" s="155" customFormat="1" ht="18" customHeight="1">
      <c r="A1" s="569" t="s">
        <v>115</v>
      </c>
      <c r="B1" s="569"/>
      <c r="C1" s="569"/>
      <c r="D1" s="569"/>
      <c r="E1" s="354"/>
      <c r="F1" s="354"/>
      <c r="G1" s="354"/>
    </row>
    <row r="2" spans="1:10" ht="12.75" customHeight="1">
      <c r="A2" s="156"/>
      <c r="B2" s="157"/>
      <c r="C2" s="157"/>
      <c r="D2" s="157"/>
      <c r="E2" s="157"/>
      <c r="F2" s="157"/>
      <c r="G2" s="157"/>
    </row>
    <row r="3" spans="1:10" ht="15" customHeight="1">
      <c r="A3" s="490" t="s">
        <v>180</v>
      </c>
      <c r="B3" s="490"/>
      <c r="C3" s="490"/>
      <c r="D3" s="490"/>
      <c r="E3" s="158"/>
      <c r="F3" s="158"/>
      <c r="G3" s="158"/>
      <c r="H3" s="158"/>
      <c r="I3" s="158"/>
      <c r="J3" s="417"/>
    </row>
    <row r="4" spans="1:10" s="418" customFormat="1" ht="15" customHeight="1">
      <c r="A4" s="490" t="s">
        <v>269</v>
      </c>
      <c r="B4" s="490"/>
      <c r="C4" s="490"/>
      <c r="D4" s="490"/>
      <c r="E4" s="351"/>
      <c r="F4" s="351"/>
      <c r="G4" s="351"/>
    </row>
    <row r="5" spans="1:10" ht="12.75" customHeight="1" thickBot="1">
      <c r="A5" s="159"/>
      <c r="B5" s="159"/>
      <c r="C5" s="159"/>
      <c r="D5" s="159"/>
      <c r="E5" s="351"/>
      <c r="F5" s="351"/>
      <c r="G5" s="419"/>
      <c r="H5" s="417"/>
      <c r="I5" s="417"/>
      <c r="J5" s="417"/>
    </row>
    <row r="6" spans="1:10" ht="36" customHeight="1">
      <c r="A6" s="452" t="s">
        <v>101</v>
      </c>
      <c r="B6" s="570" t="s">
        <v>326</v>
      </c>
      <c r="C6" s="574"/>
      <c r="D6" s="575"/>
      <c r="E6" s="416"/>
      <c r="F6" s="416"/>
      <c r="G6" s="416"/>
    </row>
    <row r="7" spans="1:10" ht="36" customHeight="1" thickBot="1">
      <c r="A7" s="454"/>
      <c r="B7" s="343" t="s">
        <v>27</v>
      </c>
      <c r="C7" s="402" t="s">
        <v>28</v>
      </c>
      <c r="D7" s="403" t="s">
        <v>29</v>
      </c>
      <c r="F7" s="416"/>
      <c r="G7" s="416"/>
    </row>
    <row r="8" spans="1:10" ht="28.5" customHeight="1" thickBot="1">
      <c r="A8" s="394" t="s">
        <v>181</v>
      </c>
      <c r="B8" s="409">
        <v>-4.4389945268652813</v>
      </c>
      <c r="C8" s="409">
        <v>-0.31532330804830988</v>
      </c>
      <c r="D8" s="421">
        <f>(B8+C8)/2</f>
        <v>-2.3771589174567955</v>
      </c>
      <c r="E8" s="416"/>
      <c r="F8" s="416"/>
      <c r="G8" s="416"/>
    </row>
    <row r="9" spans="1:10" ht="12.75" customHeight="1">
      <c r="A9" s="422" t="s">
        <v>34</v>
      </c>
      <c r="B9" s="423"/>
      <c r="C9" s="423"/>
      <c r="D9" s="423"/>
      <c r="E9" s="416"/>
      <c r="F9" s="416"/>
      <c r="G9" s="416"/>
    </row>
    <row r="10" spans="1:10" ht="12.75" customHeight="1">
      <c r="A10" s="424" t="s">
        <v>102</v>
      </c>
      <c r="B10" s="425"/>
      <c r="C10" s="425"/>
      <c r="D10" s="426"/>
      <c r="E10" s="425"/>
      <c r="F10" s="425"/>
      <c r="G10" s="426"/>
      <c r="I10" s="364"/>
    </row>
    <row r="11" spans="1:10" ht="12.75" customHeight="1">
      <c r="E11" s="427"/>
      <c r="F11" s="427"/>
      <c r="G11" s="427"/>
    </row>
    <row r="12" spans="1:10" ht="12.75" customHeight="1"/>
  </sheetData>
  <mergeCells count="5">
    <mergeCell ref="A1:D1"/>
    <mergeCell ref="A3:D3"/>
    <mergeCell ref="A4:D4"/>
    <mergeCell ref="A6:A7"/>
    <mergeCell ref="B6:D6"/>
  </mergeCells>
  <phoneticPr fontId="11" type="noConversion"/>
  <printOptions horizontalCentered="1"/>
  <pageMargins left="0.74803149606299213" right="0.74803149606299213" top="0.98425196850393704" bottom="0.98425196850393704" header="0" footer="0"/>
  <pageSetup paperSize="9" scale="58" orientation="portrait" r:id="rId1"/>
  <headerFooter alignWithMargins="0"/>
  <colBreaks count="1" manualBreakCount="1">
    <brk id="5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30"/>
  <sheetViews>
    <sheetView showGridLines="0"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75" style="9" customWidth="1"/>
    <col min="2" max="7" width="14.7109375" style="9" customWidth="1"/>
    <col min="8" max="8" width="4.7109375" style="9" customWidth="1"/>
    <col min="9" max="16384" width="11.42578125" style="9"/>
  </cols>
  <sheetData>
    <row r="1" spans="1:11" s="21" customFormat="1" ht="18" customHeight="1">
      <c r="A1" s="451" t="s">
        <v>115</v>
      </c>
      <c r="B1" s="451"/>
      <c r="C1" s="451"/>
      <c r="D1" s="451"/>
      <c r="E1" s="451"/>
      <c r="F1" s="451"/>
      <c r="G1" s="451"/>
    </row>
    <row r="2" spans="1:11" ht="12.75" customHeight="1">
      <c r="A2" s="7"/>
      <c r="B2" s="8"/>
      <c r="C2" s="8"/>
      <c r="D2" s="8"/>
      <c r="E2" s="8"/>
      <c r="F2" s="8"/>
      <c r="G2" s="8"/>
    </row>
    <row r="3" spans="1:11" ht="15" customHeight="1">
      <c r="A3" s="463" t="s">
        <v>260</v>
      </c>
      <c r="B3" s="463"/>
      <c r="C3" s="463"/>
      <c r="D3" s="463"/>
      <c r="E3" s="463"/>
      <c r="F3" s="463"/>
      <c r="G3" s="463"/>
      <c r="H3" s="47"/>
      <c r="I3" s="47"/>
      <c r="J3" s="14"/>
    </row>
    <row r="4" spans="1:11" ht="12.75" customHeight="1" thickBot="1">
      <c r="A4" s="63"/>
      <c r="B4" s="63"/>
      <c r="C4" s="63"/>
      <c r="D4" s="63"/>
      <c r="E4" s="63"/>
      <c r="F4" s="63"/>
      <c r="G4" s="84"/>
      <c r="H4" s="14"/>
      <c r="I4" s="14"/>
      <c r="J4" s="14"/>
    </row>
    <row r="5" spans="1:11" ht="27" customHeight="1">
      <c r="A5" s="471" t="s">
        <v>108</v>
      </c>
      <c r="B5" s="566">
        <v>2015</v>
      </c>
      <c r="C5" s="567"/>
      <c r="D5" s="568"/>
      <c r="E5" s="566">
        <v>2016</v>
      </c>
      <c r="F5" s="567"/>
      <c r="G5" s="568"/>
    </row>
    <row r="6" spans="1:11" ht="29.25" customHeight="1" thickBot="1">
      <c r="A6" s="565"/>
      <c r="B6" s="123" t="s">
        <v>27</v>
      </c>
      <c r="C6" s="123" t="s">
        <v>28</v>
      </c>
      <c r="D6" s="123" t="s">
        <v>29</v>
      </c>
      <c r="E6" s="124" t="s">
        <v>27</v>
      </c>
      <c r="F6" s="123" t="s">
        <v>28</v>
      </c>
      <c r="G6" s="125" t="s">
        <v>29</v>
      </c>
      <c r="H6" s="4"/>
    </row>
    <row r="7" spans="1:11" ht="24" customHeight="1">
      <c r="A7" s="210" t="s">
        <v>164</v>
      </c>
      <c r="B7" s="106">
        <v>107.167</v>
      </c>
      <c r="C7" s="106">
        <v>106.57</v>
      </c>
      <c r="D7" s="107">
        <f>(B7+C7)/2</f>
        <v>106.8685</v>
      </c>
      <c r="E7" s="106">
        <v>104.23933333333333</v>
      </c>
      <c r="F7" s="106">
        <v>107.27049999999998</v>
      </c>
      <c r="G7" s="107">
        <f>(E7+F7)/2</f>
        <v>105.75491666666666</v>
      </c>
      <c r="J7" s="35"/>
      <c r="K7" s="35"/>
    </row>
    <row r="8" spans="1:11" ht="12.75" customHeight="1">
      <c r="A8" s="210" t="s">
        <v>165</v>
      </c>
      <c r="B8" s="108">
        <v>112.104</v>
      </c>
      <c r="C8" s="108">
        <v>113.53700000000001</v>
      </c>
      <c r="D8" s="109">
        <f>(B8+C8)/2</f>
        <v>112.82050000000001</v>
      </c>
      <c r="E8" s="108">
        <v>114.59766666666667</v>
      </c>
      <c r="F8" s="108">
        <v>116.82416666666667</v>
      </c>
      <c r="G8" s="109">
        <f>(E8+F8)/2</f>
        <v>115.71091666666666</v>
      </c>
      <c r="J8" s="35"/>
      <c r="K8" s="35"/>
    </row>
    <row r="9" spans="1:11" ht="12.75" customHeight="1">
      <c r="A9" s="210" t="s">
        <v>166</v>
      </c>
      <c r="B9" s="108">
        <v>115.337</v>
      </c>
      <c r="C9" s="108">
        <v>115.355</v>
      </c>
      <c r="D9" s="109">
        <f t="shared" ref="D9:D15" si="0">(B9+C9)/2</f>
        <v>115.346</v>
      </c>
      <c r="E9" s="108">
        <v>116.54300000000001</v>
      </c>
      <c r="F9" s="108">
        <v>116.15783333333333</v>
      </c>
      <c r="G9" s="109">
        <f t="shared" ref="G9:G15" si="1">(E9+F9)/2</f>
        <v>116.35041666666666</v>
      </c>
      <c r="J9" s="35"/>
      <c r="K9" s="35"/>
    </row>
    <row r="10" spans="1:11" ht="12.75" customHeight="1">
      <c r="A10" s="210" t="s">
        <v>167</v>
      </c>
      <c r="B10" s="108">
        <v>128.13499999999999</v>
      </c>
      <c r="C10" s="108">
        <v>135.41399999999999</v>
      </c>
      <c r="D10" s="109">
        <f t="shared" si="0"/>
        <v>131.77449999999999</v>
      </c>
      <c r="E10" s="108">
        <v>128.47816666666665</v>
      </c>
      <c r="F10" s="108">
        <v>130.73133333333334</v>
      </c>
      <c r="G10" s="109">
        <f t="shared" si="1"/>
        <v>129.60475</v>
      </c>
      <c r="J10" s="35"/>
      <c r="K10" s="35"/>
    </row>
    <row r="11" spans="1:11" ht="12.75" customHeight="1">
      <c r="A11" s="210" t="s">
        <v>103</v>
      </c>
      <c r="B11" s="108">
        <v>103.992</v>
      </c>
      <c r="C11" s="108">
        <v>102.752</v>
      </c>
      <c r="D11" s="109">
        <f t="shared" si="0"/>
        <v>103.372</v>
      </c>
      <c r="E11" s="108">
        <v>102.03766666666667</v>
      </c>
      <c r="F11" s="108">
        <v>101.54033333333332</v>
      </c>
      <c r="G11" s="109">
        <f t="shared" si="1"/>
        <v>101.78899999999999</v>
      </c>
      <c r="J11" s="35"/>
      <c r="K11" s="35"/>
    </row>
    <row r="12" spans="1:11" ht="12.75" customHeight="1">
      <c r="A12" s="210" t="s">
        <v>168</v>
      </c>
      <c r="B12" s="108">
        <v>115.79300000000001</v>
      </c>
      <c r="C12" s="108">
        <v>115.91</v>
      </c>
      <c r="D12" s="109">
        <f t="shared" si="0"/>
        <v>115.8515</v>
      </c>
      <c r="E12" s="108">
        <v>115.48666666666666</v>
      </c>
      <c r="F12" s="108">
        <v>112.68033333333334</v>
      </c>
      <c r="G12" s="109">
        <f t="shared" si="1"/>
        <v>114.0835</v>
      </c>
      <c r="J12" s="35"/>
      <c r="K12" s="35"/>
    </row>
    <row r="13" spans="1:11" ht="12.75" customHeight="1">
      <c r="A13" s="213" t="s">
        <v>169</v>
      </c>
      <c r="B13" s="108">
        <v>106.253</v>
      </c>
      <c r="C13" s="108">
        <v>106.36799999999999</v>
      </c>
      <c r="D13" s="109">
        <f t="shared" si="0"/>
        <v>106.31049999999999</v>
      </c>
      <c r="E13" s="108">
        <v>106.54</v>
      </c>
      <c r="F13" s="108">
        <v>106.54183333333333</v>
      </c>
      <c r="G13" s="109">
        <f t="shared" si="1"/>
        <v>106.54091666666667</v>
      </c>
      <c r="J13" s="35"/>
      <c r="K13" s="35"/>
    </row>
    <row r="14" spans="1:11" ht="12.75" customHeight="1">
      <c r="A14" s="214" t="s">
        <v>104</v>
      </c>
      <c r="B14" s="108">
        <v>113.265</v>
      </c>
      <c r="C14" s="108">
        <v>114.443</v>
      </c>
      <c r="D14" s="109">
        <f t="shared" si="0"/>
        <v>113.854</v>
      </c>
      <c r="E14" s="108">
        <v>115.91199999999999</v>
      </c>
      <c r="F14" s="108">
        <v>115.72766666666666</v>
      </c>
      <c r="G14" s="109">
        <f t="shared" si="1"/>
        <v>115.81983333333332</v>
      </c>
      <c r="J14" s="35"/>
      <c r="K14" s="35"/>
    </row>
    <row r="15" spans="1:11" ht="12.75" customHeight="1">
      <c r="A15" s="213" t="s">
        <v>170</v>
      </c>
      <c r="B15" s="108">
        <v>115.41800000000001</v>
      </c>
      <c r="C15" s="108">
        <v>114.666</v>
      </c>
      <c r="D15" s="109">
        <f t="shared" si="0"/>
        <v>115.042</v>
      </c>
      <c r="E15" s="108">
        <v>111.03583333333334</v>
      </c>
      <c r="F15" s="108">
        <v>110.51266666666665</v>
      </c>
      <c r="G15" s="109">
        <f t="shared" si="1"/>
        <v>110.77424999999999</v>
      </c>
      <c r="J15" s="35"/>
      <c r="K15" s="35"/>
    </row>
    <row r="16" spans="1:11" ht="12.75" customHeight="1">
      <c r="A16" s="204"/>
      <c r="B16" s="108"/>
      <c r="C16" s="108"/>
      <c r="D16" s="109"/>
      <c r="E16" s="108"/>
      <c r="F16" s="108"/>
      <c r="G16" s="109"/>
      <c r="J16" s="35"/>
      <c r="K16" s="35"/>
    </row>
    <row r="17" spans="1:11" ht="12.75" customHeight="1">
      <c r="A17" s="215" t="s">
        <v>117</v>
      </c>
      <c r="B17" s="128">
        <v>112.456</v>
      </c>
      <c r="C17" s="128">
        <v>112.997</v>
      </c>
      <c r="D17" s="115">
        <f t="shared" ref="D17" si="2">(B17+C17)/2</f>
        <v>112.7265</v>
      </c>
      <c r="E17" s="128">
        <v>111.4861667</v>
      </c>
      <c r="F17" s="128">
        <v>112.333</v>
      </c>
      <c r="G17" s="109">
        <f t="shared" ref="G17" si="3">(E17+F17)/2</f>
        <v>111.90958334999999</v>
      </c>
      <c r="J17" s="35"/>
      <c r="K17" s="35"/>
    </row>
    <row r="18" spans="1:11" ht="12.75" customHeight="1">
      <c r="A18" s="216"/>
      <c r="B18" s="128"/>
      <c r="C18" s="128"/>
      <c r="D18" s="109"/>
      <c r="E18" s="128"/>
      <c r="F18" s="128"/>
      <c r="G18" s="109"/>
      <c r="J18" s="35"/>
      <c r="K18" s="35"/>
    </row>
    <row r="19" spans="1:11" ht="12.75" customHeight="1">
      <c r="A19" s="210" t="s">
        <v>171</v>
      </c>
      <c r="B19" s="110">
        <v>102.52500000000001</v>
      </c>
      <c r="C19" s="110">
        <v>102.82599999999999</v>
      </c>
      <c r="D19" s="109">
        <f t="shared" ref="D19:D22" si="4">(B19+C19)/2</f>
        <v>102.6755</v>
      </c>
      <c r="E19" s="110">
        <v>102.53500000000001</v>
      </c>
      <c r="F19" s="110">
        <v>103.00866666666667</v>
      </c>
      <c r="G19" s="109">
        <f t="shared" ref="G19:G22" si="5">(E19+F19)/2</f>
        <v>102.77183333333335</v>
      </c>
      <c r="J19" s="35"/>
      <c r="K19" s="35"/>
    </row>
    <row r="20" spans="1:11" ht="12.75" customHeight="1">
      <c r="A20" s="210" t="s">
        <v>105</v>
      </c>
      <c r="B20" s="110">
        <v>106.471</v>
      </c>
      <c r="C20" s="110">
        <v>106.804</v>
      </c>
      <c r="D20" s="109">
        <f t="shared" si="4"/>
        <v>106.6375</v>
      </c>
      <c r="E20" s="110">
        <v>106.97816666666667</v>
      </c>
      <c r="F20" s="110">
        <v>107.52033333333333</v>
      </c>
      <c r="G20" s="109">
        <f t="shared" si="5"/>
        <v>107.24924999999999</v>
      </c>
      <c r="J20" s="35"/>
      <c r="K20" s="35"/>
    </row>
    <row r="21" spans="1:11" ht="12.75" customHeight="1">
      <c r="A21" s="210" t="s">
        <v>173</v>
      </c>
      <c r="B21" s="110">
        <v>118.52200000000001</v>
      </c>
      <c r="C21" s="110">
        <v>118.494</v>
      </c>
      <c r="D21" s="109">
        <f t="shared" si="4"/>
        <v>118.50800000000001</v>
      </c>
      <c r="E21" s="110">
        <v>120.11833333333334</v>
      </c>
      <c r="F21" s="110">
        <v>120.19849999999998</v>
      </c>
      <c r="G21" s="109">
        <f t="shared" si="5"/>
        <v>120.15841666666665</v>
      </c>
      <c r="J21" s="35"/>
      <c r="K21" s="35"/>
    </row>
    <row r="22" spans="1:11" ht="12.75" customHeight="1">
      <c r="A22" s="210" t="s">
        <v>172</v>
      </c>
      <c r="B22" s="110">
        <v>106.596</v>
      </c>
      <c r="C22" s="110">
        <v>105.544</v>
      </c>
      <c r="D22" s="109">
        <f t="shared" si="4"/>
        <v>106.07</v>
      </c>
      <c r="E22" s="110">
        <v>106.41466666666666</v>
      </c>
      <c r="F22" s="110">
        <v>106.37866666666667</v>
      </c>
      <c r="G22" s="109">
        <f t="shared" si="5"/>
        <v>106.39666666666668</v>
      </c>
      <c r="J22" s="35"/>
      <c r="K22" s="35"/>
    </row>
    <row r="23" spans="1:11" ht="12.75" customHeight="1">
      <c r="A23" s="204"/>
      <c r="B23" s="108"/>
      <c r="C23" s="108"/>
      <c r="D23" s="109"/>
      <c r="E23" s="108"/>
      <c r="F23" s="108"/>
      <c r="G23" s="109"/>
      <c r="J23" s="35"/>
      <c r="K23" s="35"/>
    </row>
    <row r="24" spans="1:11" ht="12.75" customHeight="1">
      <c r="A24" s="217" t="s">
        <v>118</v>
      </c>
      <c r="B24" s="114">
        <v>109.258</v>
      </c>
      <c r="C24" s="114">
        <v>108.889</v>
      </c>
      <c r="D24" s="115">
        <f>(B24+C24)/2</f>
        <v>109.0735</v>
      </c>
      <c r="E24" s="114">
        <v>109.636</v>
      </c>
      <c r="F24" s="114">
        <v>109.82</v>
      </c>
      <c r="G24" s="115">
        <f>(E24+F24)/2</f>
        <v>109.72799999999999</v>
      </c>
      <c r="J24" s="35"/>
      <c r="K24" s="35"/>
    </row>
    <row r="25" spans="1:11" ht="12.75" customHeight="1">
      <c r="A25" s="218"/>
      <c r="B25" s="114"/>
      <c r="C25" s="114"/>
      <c r="D25" s="114"/>
      <c r="E25" s="114"/>
      <c r="F25" s="114"/>
      <c r="G25" s="109"/>
      <c r="J25" s="35"/>
      <c r="K25" s="35"/>
    </row>
    <row r="26" spans="1:11" ht="12.75" customHeight="1" thickBot="1">
      <c r="A26" s="219" t="s">
        <v>132</v>
      </c>
      <c r="B26" s="187">
        <v>108.479</v>
      </c>
      <c r="C26" s="187">
        <v>107.29</v>
      </c>
      <c r="D26" s="220">
        <f t="shared" ref="D26" si="6">(B26+C26)/2</f>
        <v>107.8845</v>
      </c>
      <c r="E26" s="187">
        <v>102.83366667</v>
      </c>
      <c r="F26" s="187">
        <v>106.16800000000001</v>
      </c>
      <c r="G26" s="220">
        <f t="shared" ref="G26" si="7">(E26+F26)/2</f>
        <v>104.50083333500001</v>
      </c>
      <c r="J26" s="35"/>
      <c r="K26" s="35"/>
    </row>
    <row r="27" spans="1:11" ht="12.75" customHeight="1">
      <c r="A27" s="121" t="s">
        <v>34</v>
      </c>
      <c r="B27" s="130"/>
      <c r="C27" s="130"/>
      <c r="D27" s="130"/>
      <c r="E27" s="130"/>
      <c r="F27" s="130"/>
      <c r="G27" s="130"/>
    </row>
    <row r="28" spans="1:11" ht="12.75" customHeight="1">
      <c r="A28" s="43" t="s">
        <v>96</v>
      </c>
      <c r="B28" s="5"/>
      <c r="C28" s="5"/>
      <c r="D28" s="5"/>
      <c r="E28" s="14"/>
      <c r="G28" s="14"/>
    </row>
    <row r="29" spans="1:11" ht="12.75" customHeight="1">
      <c r="A29" s="19" t="s">
        <v>109</v>
      </c>
      <c r="B29" s="1"/>
      <c r="C29" s="1"/>
      <c r="D29" s="18"/>
      <c r="E29" s="1"/>
      <c r="F29" s="1"/>
      <c r="G29" s="18"/>
      <c r="I29" s="20"/>
    </row>
    <row r="30" spans="1:11" ht="12.75" customHeight="1">
      <c r="A30" s="19"/>
      <c r="B30" s="1"/>
      <c r="C30" s="1"/>
      <c r="D30" s="18"/>
      <c r="E30" s="1"/>
      <c r="F30" s="1"/>
      <c r="G30" s="18"/>
      <c r="I30" s="20"/>
    </row>
  </sheetData>
  <mergeCells count="5">
    <mergeCell ref="A1:G1"/>
    <mergeCell ref="B5:D5"/>
    <mergeCell ref="E5:G5"/>
    <mergeCell ref="A3:G3"/>
    <mergeCell ref="A5:A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1"/>
  <sheetViews>
    <sheetView showGridLines="0"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76.7109375" style="9" customWidth="1"/>
    <col min="2" max="7" width="14.7109375" style="9" customWidth="1"/>
    <col min="8" max="16384" width="11.42578125" style="9"/>
  </cols>
  <sheetData>
    <row r="1" spans="1:10" s="21" customFormat="1" ht="18" customHeight="1">
      <c r="A1" s="451" t="s">
        <v>115</v>
      </c>
      <c r="B1" s="451"/>
      <c r="C1" s="451"/>
      <c r="D1" s="451"/>
      <c r="E1" s="451"/>
      <c r="F1" s="451"/>
      <c r="G1" s="451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63" t="s">
        <v>261</v>
      </c>
      <c r="B3" s="463"/>
      <c r="C3" s="463"/>
      <c r="D3" s="463"/>
      <c r="E3" s="463"/>
      <c r="F3" s="463"/>
      <c r="G3" s="463"/>
      <c r="H3" s="47"/>
      <c r="I3" s="47"/>
      <c r="J3" s="14"/>
    </row>
    <row r="4" spans="1:10" ht="12.75" customHeight="1" thickBot="1">
      <c r="A4" s="63"/>
      <c r="B4" s="63"/>
      <c r="C4" s="63"/>
      <c r="D4" s="63"/>
      <c r="E4" s="63"/>
      <c r="F4" s="63"/>
      <c r="G4" s="84"/>
      <c r="H4" s="14"/>
      <c r="I4" s="14"/>
      <c r="J4" s="14"/>
    </row>
    <row r="5" spans="1:10" ht="34.5" customHeight="1">
      <c r="A5" s="471" t="s">
        <v>101</v>
      </c>
      <c r="B5" s="566">
        <v>2015</v>
      </c>
      <c r="C5" s="567"/>
      <c r="D5" s="568"/>
      <c r="E5" s="566">
        <v>2016</v>
      </c>
      <c r="F5" s="567"/>
      <c r="G5" s="568"/>
    </row>
    <row r="6" spans="1:10" ht="34.5" customHeight="1" thickBot="1">
      <c r="A6" s="473"/>
      <c r="B6" s="124" t="s">
        <v>27</v>
      </c>
      <c r="C6" s="123" t="s">
        <v>28</v>
      </c>
      <c r="D6" s="125" t="s">
        <v>29</v>
      </c>
      <c r="E6" s="124" t="s">
        <v>27</v>
      </c>
      <c r="F6" s="123" t="s">
        <v>28</v>
      </c>
      <c r="G6" s="125" t="s">
        <v>29</v>
      </c>
      <c r="H6" s="4"/>
    </row>
    <row r="7" spans="1:10" ht="23.25" customHeight="1">
      <c r="A7" s="75" t="s">
        <v>249</v>
      </c>
      <c r="B7" s="108">
        <v>105.20699999999999</v>
      </c>
      <c r="C7" s="108">
        <v>105.59399999999999</v>
      </c>
      <c r="D7" s="109">
        <f>(B7+C7)/2</f>
        <v>105.40049999999999</v>
      </c>
      <c r="E7" s="108">
        <v>106.35133333</v>
      </c>
      <c r="F7" s="108">
        <v>106.489</v>
      </c>
      <c r="G7" s="109">
        <f>(E7+F7)/2</f>
        <v>106.42016666500001</v>
      </c>
      <c r="I7" s="35"/>
      <c r="J7" s="35"/>
    </row>
    <row r="8" spans="1:10" ht="12.75" customHeight="1">
      <c r="A8" s="73" t="s">
        <v>106</v>
      </c>
      <c r="B8" s="108">
        <v>105.414</v>
      </c>
      <c r="C8" s="108">
        <v>106.325</v>
      </c>
      <c r="D8" s="109">
        <f>(B8+C8)/2</f>
        <v>105.8695</v>
      </c>
      <c r="E8" s="108">
        <v>105.72066</v>
      </c>
      <c r="F8" s="108">
        <v>104.646</v>
      </c>
      <c r="G8" s="109">
        <f>(E8+F8)/2</f>
        <v>105.18333</v>
      </c>
      <c r="I8" s="35"/>
      <c r="J8" s="35"/>
    </row>
    <row r="9" spans="1:10" ht="12.75" customHeight="1" thickBot="1">
      <c r="A9" s="96" t="s">
        <v>107</v>
      </c>
      <c r="B9" s="126">
        <v>103.80800000000001</v>
      </c>
      <c r="C9" s="126">
        <v>104.137</v>
      </c>
      <c r="D9" s="127">
        <f>(B9+C9)/2</f>
        <v>103.9725</v>
      </c>
      <c r="E9" s="126">
        <v>104.80166</v>
      </c>
      <c r="F9" s="126">
        <v>105.253</v>
      </c>
      <c r="G9" s="127">
        <f>(E9+F9)/2</f>
        <v>105.02733000000001</v>
      </c>
      <c r="I9" s="35"/>
      <c r="J9" s="35"/>
    </row>
    <row r="10" spans="1:10" ht="12.75" customHeight="1">
      <c r="A10" s="121" t="s">
        <v>34</v>
      </c>
      <c r="B10" s="122"/>
      <c r="C10" s="122"/>
      <c r="D10" s="122"/>
      <c r="E10" s="122"/>
      <c r="F10" s="122"/>
      <c r="G10" s="122"/>
    </row>
    <row r="11" spans="1:10" ht="12.75" customHeight="1">
      <c r="A11" s="19" t="s">
        <v>102</v>
      </c>
      <c r="B11" s="1"/>
      <c r="C11" s="1"/>
      <c r="D11" s="18"/>
      <c r="E11" s="1"/>
      <c r="F11" s="1"/>
      <c r="G11" s="18"/>
      <c r="I11" s="20"/>
    </row>
  </sheetData>
  <mergeCells count="5">
    <mergeCell ref="A5:A6"/>
    <mergeCell ref="A1:G1"/>
    <mergeCell ref="A3:G3"/>
    <mergeCell ref="B5:D5"/>
    <mergeCell ref="E5:G5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10"/>
  <sheetViews>
    <sheetView showGridLines="0"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69.42578125" style="9" customWidth="1"/>
    <col min="2" max="2" width="15.5703125" style="9" customWidth="1"/>
    <col min="3" max="7" width="14.7109375" style="9" customWidth="1"/>
    <col min="8" max="16384" width="11.42578125" style="9"/>
  </cols>
  <sheetData>
    <row r="1" spans="1:10" s="21" customFormat="1" ht="18" customHeight="1">
      <c r="A1" s="451" t="s">
        <v>115</v>
      </c>
      <c r="B1" s="451"/>
      <c r="C1" s="451"/>
      <c r="D1" s="451"/>
      <c r="E1" s="451"/>
      <c r="F1" s="451"/>
      <c r="G1" s="451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63" t="s">
        <v>262</v>
      </c>
      <c r="B3" s="463"/>
      <c r="C3" s="463"/>
      <c r="D3" s="463"/>
      <c r="E3" s="463"/>
      <c r="F3" s="463"/>
      <c r="G3" s="463"/>
      <c r="H3" s="47"/>
      <c r="I3" s="47"/>
      <c r="J3" s="14"/>
    </row>
    <row r="4" spans="1:10" ht="12.75" customHeight="1" thickBot="1">
      <c r="A4" s="63"/>
      <c r="B4" s="63"/>
      <c r="C4" s="63"/>
      <c r="D4" s="63"/>
      <c r="E4" s="63"/>
      <c r="F4" s="63"/>
      <c r="G4" s="84"/>
      <c r="H4" s="14"/>
      <c r="I4" s="14"/>
      <c r="J4" s="14"/>
    </row>
    <row r="5" spans="1:10" ht="30" customHeight="1">
      <c r="A5" s="471" t="s">
        <v>101</v>
      </c>
      <c r="B5" s="566">
        <v>2015</v>
      </c>
      <c r="C5" s="567"/>
      <c r="D5" s="568"/>
      <c r="E5" s="566">
        <v>2016</v>
      </c>
      <c r="F5" s="567"/>
      <c r="G5" s="568"/>
    </row>
    <row r="6" spans="1:10" ht="30" customHeight="1" thickBot="1">
      <c r="A6" s="473"/>
      <c r="B6" s="124" t="s">
        <v>27</v>
      </c>
      <c r="C6" s="123" t="s">
        <v>28</v>
      </c>
      <c r="D6" s="125" t="s">
        <v>29</v>
      </c>
      <c r="E6" s="124" t="s">
        <v>27</v>
      </c>
      <c r="F6" s="123" t="s">
        <v>28</v>
      </c>
      <c r="G6" s="125" t="s">
        <v>29</v>
      </c>
      <c r="H6" s="4"/>
    </row>
    <row r="7" spans="1:10" ht="24" customHeight="1">
      <c r="A7" s="75" t="s">
        <v>179</v>
      </c>
      <c r="B7" s="108">
        <v>119.928</v>
      </c>
      <c r="C7" s="108">
        <v>120.20099999999999</v>
      </c>
      <c r="D7" s="165">
        <f>(B7+C7)/2</f>
        <v>120.0645</v>
      </c>
      <c r="E7" s="108">
        <v>102.60633300000001</v>
      </c>
      <c r="F7" s="108">
        <v>113.3224</v>
      </c>
      <c r="G7" s="165">
        <f>(E7+F7)/2</f>
        <v>107.96436650000001</v>
      </c>
      <c r="H7" s="4"/>
    </row>
    <row r="8" spans="1:10" ht="12.75" customHeight="1" thickBot="1">
      <c r="A8" s="138" t="s">
        <v>110</v>
      </c>
      <c r="B8" s="108">
        <v>116.428</v>
      </c>
      <c r="C8" s="108">
        <v>116.7</v>
      </c>
      <c r="D8" s="154">
        <f>(B8+C8)/2</f>
        <v>116.56399999999999</v>
      </c>
      <c r="E8" s="108">
        <v>117.64149999999999</v>
      </c>
      <c r="F8" s="108">
        <v>116.786</v>
      </c>
      <c r="G8" s="154">
        <f>(E8+F8)/2</f>
        <v>117.21375</v>
      </c>
      <c r="I8" s="35"/>
      <c r="J8" s="35"/>
    </row>
    <row r="9" spans="1:10" ht="12.75" customHeight="1">
      <c r="A9" s="121" t="s">
        <v>34</v>
      </c>
      <c r="B9" s="122"/>
      <c r="C9" s="122"/>
      <c r="D9" s="122"/>
      <c r="E9" s="122"/>
      <c r="F9" s="122"/>
      <c r="G9" s="122"/>
    </row>
    <row r="10" spans="1:10" ht="12.75" customHeight="1">
      <c r="A10" s="19" t="s">
        <v>102</v>
      </c>
      <c r="B10" s="1"/>
      <c r="C10" s="1"/>
      <c r="D10" s="18"/>
      <c r="E10" s="1"/>
      <c r="F10" s="1"/>
      <c r="G10" s="18"/>
      <c r="I10" s="20"/>
    </row>
  </sheetData>
  <mergeCells count="5">
    <mergeCell ref="A5:A6"/>
    <mergeCell ref="A1:G1"/>
    <mergeCell ref="A3:G3"/>
    <mergeCell ref="B5:D5"/>
    <mergeCell ref="E5:G5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J30"/>
  <sheetViews>
    <sheetView showGridLines="0"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76.42578125" style="9" customWidth="1"/>
    <col min="2" max="4" width="24.7109375" style="9" customWidth="1"/>
    <col min="5" max="7" width="14.7109375" style="9" customWidth="1"/>
    <col min="8" max="16384" width="11.42578125" style="9"/>
  </cols>
  <sheetData>
    <row r="1" spans="1:10" s="21" customFormat="1" ht="18" customHeight="1">
      <c r="A1" s="451" t="s">
        <v>115</v>
      </c>
      <c r="B1" s="451"/>
      <c r="C1" s="451"/>
      <c r="D1" s="451"/>
      <c r="E1" s="26"/>
      <c r="F1" s="26"/>
      <c r="G1" s="26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63" t="s">
        <v>145</v>
      </c>
      <c r="B3" s="463"/>
      <c r="C3" s="463"/>
      <c r="D3" s="463"/>
      <c r="E3" s="47"/>
      <c r="F3" s="47"/>
      <c r="G3" s="47"/>
      <c r="H3" s="47"/>
      <c r="I3" s="47"/>
      <c r="J3" s="14"/>
    </row>
    <row r="4" spans="1:10" s="3" customFormat="1" ht="15" customHeight="1">
      <c r="A4" s="463" t="s">
        <v>263</v>
      </c>
      <c r="B4" s="463"/>
      <c r="C4" s="463"/>
      <c r="D4" s="463"/>
      <c r="E4" s="22"/>
      <c r="F4" s="22"/>
      <c r="G4" s="22"/>
    </row>
    <row r="5" spans="1:10" ht="12.75" customHeight="1" thickBot="1">
      <c r="A5" s="63"/>
      <c r="B5" s="63"/>
      <c r="C5" s="63"/>
      <c r="D5" s="63"/>
      <c r="E5" s="22"/>
      <c r="F5" s="22"/>
      <c r="G5" s="41"/>
      <c r="H5" s="14"/>
      <c r="I5" s="14"/>
      <c r="J5" s="14"/>
    </row>
    <row r="6" spans="1:10" ht="24" customHeight="1">
      <c r="A6" s="471" t="s">
        <v>108</v>
      </c>
      <c r="B6" s="576" t="s">
        <v>326</v>
      </c>
      <c r="C6" s="577"/>
      <c r="D6" s="577"/>
    </row>
    <row r="7" spans="1:10" ht="28.5" customHeight="1" thickBot="1">
      <c r="A7" s="565"/>
      <c r="B7" s="124" t="s">
        <v>27</v>
      </c>
      <c r="C7" s="123" t="s">
        <v>28</v>
      </c>
      <c r="D7" s="125" t="s">
        <v>29</v>
      </c>
      <c r="E7" s="4"/>
    </row>
    <row r="8" spans="1:10" ht="28.5" customHeight="1">
      <c r="A8" s="210" t="s">
        <v>164</v>
      </c>
      <c r="B8" s="106">
        <v>-2.7318733067704302</v>
      </c>
      <c r="C8" s="106">
        <v>0.65731444121234028</v>
      </c>
      <c r="D8" s="107">
        <f>(B8+C8)/2</f>
        <v>-1.0372794327790449</v>
      </c>
    </row>
    <row r="9" spans="1:10">
      <c r="A9" s="150" t="s">
        <v>165</v>
      </c>
      <c r="B9" s="108">
        <v>2.2244225600038083</v>
      </c>
      <c r="C9" s="108">
        <v>2.8952382630038347</v>
      </c>
      <c r="D9" s="109">
        <f>(B9+C9)/2</f>
        <v>2.5598304115038215</v>
      </c>
    </row>
    <row r="10" spans="1:10">
      <c r="A10" s="150" t="s">
        <v>166</v>
      </c>
      <c r="B10" s="108">
        <v>1.0456314972645404</v>
      </c>
      <c r="C10" s="108">
        <v>0.69596752055249023</v>
      </c>
      <c r="D10" s="109">
        <f t="shared" ref="D10:D16" si="0">(B10+C10)/2</f>
        <v>0.87079950890851532</v>
      </c>
    </row>
    <row r="11" spans="1:10">
      <c r="A11" s="150" t="s">
        <v>167</v>
      </c>
      <c r="B11" s="108">
        <v>0.26781649562310184</v>
      </c>
      <c r="C11" s="108">
        <v>-3.4580373275042819</v>
      </c>
      <c r="D11" s="109">
        <f t="shared" si="0"/>
        <v>-1.59511041594059</v>
      </c>
    </row>
    <row r="12" spans="1:10">
      <c r="A12" s="150" t="s">
        <v>103</v>
      </c>
      <c r="B12" s="108">
        <v>-1.8793112290689071</v>
      </c>
      <c r="C12" s="108">
        <v>-1.1792146787086122</v>
      </c>
      <c r="D12" s="109">
        <f t="shared" si="0"/>
        <v>-1.5292629538887597</v>
      </c>
    </row>
    <row r="13" spans="1:10">
      <c r="A13" s="150" t="s">
        <v>168</v>
      </c>
      <c r="B13" s="108">
        <v>-0.26455254923297761</v>
      </c>
      <c r="C13" s="108">
        <v>-2.786357231185109</v>
      </c>
      <c r="D13" s="109">
        <f t="shared" si="0"/>
        <v>-1.5254548902090432</v>
      </c>
    </row>
    <row r="14" spans="1:10">
      <c r="A14" s="151" t="s">
        <v>169</v>
      </c>
      <c r="B14" s="108">
        <v>0.27011002042295856</v>
      </c>
      <c r="C14" s="108">
        <v>0.16342634376253609</v>
      </c>
      <c r="D14" s="109">
        <f t="shared" si="0"/>
        <v>0.21676818209274734</v>
      </c>
    </row>
    <row r="15" spans="1:10">
      <c r="A15" s="152" t="s">
        <v>104</v>
      </c>
      <c r="B15" s="108">
        <v>2.3369973071999217</v>
      </c>
      <c r="C15" s="108">
        <v>1.1225384398055507</v>
      </c>
      <c r="D15" s="109">
        <f t="shared" si="0"/>
        <v>1.7297678735027362</v>
      </c>
    </row>
    <row r="16" spans="1:10">
      <c r="A16" s="151" t="s">
        <v>170</v>
      </c>
      <c r="B16" s="108">
        <v>-3.796779242983471</v>
      </c>
      <c r="C16" s="108">
        <v>-3.6221140820586313</v>
      </c>
      <c r="D16" s="109">
        <f t="shared" si="0"/>
        <v>-3.7094466625210512</v>
      </c>
    </row>
    <row r="17" spans="1:9">
      <c r="A17" s="112"/>
      <c r="B17" s="110"/>
      <c r="C17" s="110"/>
      <c r="D17" s="111"/>
    </row>
    <row r="18" spans="1:9" ht="12.75" customHeight="1">
      <c r="A18" s="113" t="s">
        <v>117</v>
      </c>
      <c r="B18" s="128">
        <v>-0.86241134310308454</v>
      </c>
      <c r="C18" s="128">
        <v>-0.58762622016513844</v>
      </c>
      <c r="D18" s="129">
        <f>(B18+C18)/2</f>
        <v>-0.72501878163411149</v>
      </c>
    </row>
    <row r="19" spans="1:9" ht="12.75" customHeight="1">
      <c r="A19" s="149"/>
      <c r="B19" s="128"/>
      <c r="C19" s="128"/>
      <c r="D19" s="129"/>
    </row>
    <row r="20" spans="1:9" ht="12.75" customHeight="1">
      <c r="A20" s="151" t="s">
        <v>171</v>
      </c>
      <c r="B20" s="108">
        <v>9.7537186052232289E-3</v>
      </c>
      <c r="C20" s="108">
        <v>0.17764637996875962</v>
      </c>
      <c r="D20" s="109">
        <f t="shared" ref="D20:D27" si="1">(B20+C20)/2</f>
        <v>9.3700049286991424E-2</v>
      </c>
    </row>
    <row r="21" spans="1:9" ht="12.75" customHeight="1">
      <c r="A21" s="151" t="s">
        <v>105</v>
      </c>
      <c r="B21" s="108">
        <v>0.47634254084836525</v>
      </c>
      <c r="C21" s="108">
        <v>0.67069897506958931</v>
      </c>
      <c r="D21" s="109">
        <f t="shared" si="1"/>
        <v>0.57352075795897728</v>
      </c>
    </row>
    <row r="22" spans="1:9" ht="12.75" customHeight="1">
      <c r="A22" s="151" t="s">
        <v>173</v>
      </c>
      <c r="B22" s="108">
        <v>1.3468666857911051</v>
      </c>
      <c r="C22" s="108">
        <v>1.4384694583691846</v>
      </c>
      <c r="D22" s="109">
        <f t="shared" si="1"/>
        <v>1.392668072080145</v>
      </c>
    </row>
    <row r="23" spans="1:9" ht="12.75" customHeight="1">
      <c r="A23" s="151" t="s">
        <v>172</v>
      </c>
      <c r="B23" s="108">
        <v>-0.17011269966353501</v>
      </c>
      <c r="C23" s="108">
        <v>0.7908234164582334</v>
      </c>
      <c r="D23" s="109">
        <f t="shared" si="1"/>
        <v>0.31035535839734918</v>
      </c>
    </row>
    <row r="24" spans="1:9" ht="12.75" customHeight="1">
      <c r="A24" s="82"/>
      <c r="B24" s="110"/>
      <c r="C24" s="110"/>
      <c r="D24" s="129"/>
    </row>
    <row r="25" spans="1:9" ht="12.75" customHeight="1">
      <c r="A25" s="116" t="s">
        <v>118</v>
      </c>
      <c r="B25" s="128">
        <v>0.34597008914679028</v>
      </c>
      <c r="C25" s="128">
        <v>0.85499912755190832</v>
      </c>
      <c r="D25" s="129">
        <f t="shared" si="1"/>
        <v>0.60048460834934936</v>
      </c>
    </row>
    <row r="26" spans="1:9" ht="12.75" customHeight="1">
      <c r="A26" s="117"/>
      <c r="B26" s="128"/>
      <c r="C26" s="128"/>
      <c r="D26" s="129"/>
    </row>
    <row r="27" spans="1:9" ht="12.75" customHeight="1" thickBot="1">
      <c r="A27" s="184" t="s">
        <v>132</v>
      </c>
      <c r="B27" s="187">
        <v>-5.2040794347293025</v>
      </c>
      <c r="C27" s="187">
        <v>-1.0457638176903716</v>
      </c>
      <c r="D27" s="187">
        <f t="shared" si="1"/>
        <v>-3.1249216262098369</v>
      </c>
    </row>
    <row r="28" spans="1:9" ht="12.75" customHeight="1">
      <c r="A28" s="83" t="s">
        <v>34</v>
      </c>
      <c r="B28" s="130"/>
      <c r="C28" s="130"/>
      <c r="D28" s="130"/>
      <c r="E28" s="16"/>
      <c r="F28" s="16"/>
      <c r="G28" s="16"/>
    </row>
    <row r="29" spans="1:9" ht="12.75" customHeight="1">
      <c r="A29" s="43" t="s">
        <v>72</v>
      </c>
      <c r="B29" s="5"/>
      <c r="C29" s="5"/>
      <c r="D29" s="5"/>
    </row>
    <row r="30" spans="1:9" ht="12.75" customHeight="1">
      <c r="A30" s="19" t="s">
        <v>109</v>
      </c>
      <c r="B30" s="1"/>
      <c r="C30" s="1"/>
      <c r="D30" s="18"/>
      <c r="E30" s="1"/>
      <c r="F30" s="1"/>
      <c r="G30" s="18"/>
      <c r="I30" s="20"/>
    </row>
  </sheetData>
  <mergeCells count="5">
    <mergeCell ref="A4:D4"/>
    <mergeCell ref="A1:D1"/>
    <mergeCell ref="A3:D3"/>
    <mergeCell ref="A6:A7"/>
    <mergeCell ref="B6:D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2"/>
  <sheetViews>
    <sheetView showGridLines="0"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68.7109375" style="9" customWidth="1"/>
    <col min="2" max="4" width="24.7109375" style="9" customWidth="1"/>
    <col min="5" max="7" width="14.7109375" style="9" customWidth="1"/>
    <col min="8" max="16384" width="11.42578125" style="9"/>
  </cols>
  <sheetData>
    <row r="1" spans="1:10" s="21" customFormat="1" ht="18" customHeight="1">
      <c r="A1" s="451" t="s">
        <v>115</v>
      </c>
      <c r="B1" s="451"/>
      <c r="C1" s="451"/>
      <c r="D1" s="451"/>
      <c r="E1" s="26"/>
      <c r="F1" s="26"/>
      <c r="G1" s="26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63" t="s">
        <v>146</v>
      </c>
      <c r="B3" s="463"/>
      <c r="C3" s="463"/>
      <c r="D3" s="463"/>
      <c r="E3" s="47"/>
      <c r="F3" s="47"/>
      <c r="G3" s="47"/>
      <c r="H3" s="47"/>
      <c r="I3" s="47"/>
      <c r="J3" s="14"/>
    </row>
    <row r="4" spans="1:10" s="3" customFormat="1" ht="15" customHeight="1">
      <c r="A4" s="463" t="s">
        <v>263</v>
      </c>
      <c r="B4" s="463"/>
      <c r="C4" s="463"/>
      <c r="D4" s="463"/>
      <c r="E4" s="22"/>
      <c r="F4" s="22"/>
      <c r="G4" s="22"/>
    </row>
    <row r="5" spans="1:10" ht="12.75" customHeight="1" thickBot="1">
      <c r="A5" s="63"/>
      <c r="B5" s="63"/>
      <c r="C5" s="63"/>
      <c r="D5" s="63"/>
      <c r="E5" s="22"/>
      <c r="F5" s="22"/>
      <c r="G5" s="41"/>
      <c r="H5" s="14"/>
      <c r="I5" s="14"/>
      <c r="J5" s="14"/>
    </row>
    <row r="6" spans="1:10" ht="27.75" customHeight="1">
      <c r="A6" s="471" t="s">
        <v>101</v>
      </c>
      <c r="B6" s="570" t="s">
        <v>326</v>
      </c>
      <c r="C6" s="571"/>
      <c r="D6" s="572"/>
    </row>
    <row r="7" spans="1:10" ht="27.75" customHeight="1" thickBot="1">
      <c r="A7" s="473"/>
      <c r="B7" s="124" t="s">
        <v>27</v>
      </c>
      <c r="C7" s="123" t="s">
        <v>28</v>
      </c>
      <c r="D7" s="125" t="s">
        <v>29</v>
      </c>
      <c r="E7" s="4"/>
    </row>
    <row r="8" spans="1:10" ht="27.75" customHeight="1">
      <c r="A8" s="75" t="s">
        <v>250</v>
      </c>
      <c r="B8" s="108">
        <v>1.0876969498227391</v>
      </c>
      <c r="C8" s="108">
        <v>0.84758603708545022</v>
      </c>
      <c r="D8" s="109">
        <f>(B8+C8)/2</f>
        <v>0.96764149345409467</v>
      </c>
    </row>
    <row r="9" spans="1:10" ht="12.75" customHeight="1">
      <c r="A9" s="73" t="s">
        <v>106</v>
      </c>
      <c r="B9" s="108">
        <v>0.29091012578973735</v>
      </c>
      <c r="C9" s="108">
        <v>-1.5791206207383044</v>
      </c>
      <c r="D9" s="109">
        <f t="shared" ref="D9:D10" si="0">(B9+C9)/2</f>
        <v>-0.64410524747428355</v>
      </c>
    </row>
    <row r="10" spans="1:10" ht="12.75" customHeight="1" thickBot="1">
      <c r="A10" s="96" t="s">
        <v>107</v>
      </c>
      <c r="B10" s="126">
        <v>0.95720946362514581</v>
      </c>
      <c r="C10" s="126">
        <v>1.0716652102518793</v>
      </c>
      <c r="D10" s="109">
        <f t="shared" si="0"/>
        <v>1.0144373369385127</v>
      </c>
    </row>
    <row r="11" spans="1:10" ht="12.75" customHeight="1">
      <c r="A11" s="121" t="s">
        <v>34</v>
      </c>
      <c r="B11" s="122"/>
      <c r="C11" s="122"/>
      <c r="D11" s="122"/>
      <c r="E11" s="17"/>
      <c r="F11" s="17"/>
      <c r="G11" s="17"/>
    </row>
    <row r="12" spans="1:10" ht="12.75" customHeight="1">
      <c r="A12" s="19" t="s">
        <v>102</v>
      </c>
      <c r="B12" s="1"/>
      <c r="C12" s="1"/>
      <c r="D12" s="18"/>
      <c r="E12" s="1"/>
      <c r="F12" s="1"/>
      <c r="G12" s="18"/>
      <c r="I12" s="20"/>
    </row>
  </sheetData>
  <mergeCells count="5">
    <mergeCell ref="A1:D1"/>
    <mergeCell ref="A3:D3"/>
    <mergeCell ref="B6:D6"/>
    <mergeCell ref="A4:D4"/>
    <mergeCell ref="A6:A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1"/>
  <sheetViews>
    <sheetView showGridLines="0"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75.140625" style="9" customWidth="1"/>
    <col min="2" max="4" width="24.7109375" style="9" customWidth="1"/>
    <col min="5" max="7" width="14.7109375" style="9" customWidth="1"/>
    <col min="8" max="16384" width="11.42578125" style="9"/>
  </cols>
  <sheetData>
    <row r="1" spans="1:10" s="21" customFormat="1" ht="18" customHeight="1">
      <c r="A1" s="451" t="s">
        <v>115</v>
      </c>
      <c r="B1" s="451"/>
      <c r="C1" s="451"/>
      <c r="D1" s="451"/>
      <c r="E1" s="26"/>
      <c r="F1" s="26"/>
      <c r="G1" s="26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63" t="s">
        <v>147</v>
      </c>
      <c r="B3" s="463"/>
      <c r="C3" s="463"/>
      <c r="D3" s="463"/>
      <c r="E3" s="47"/>
      <c r="F3" s="47"/>
      <c r="G3" s="47"/>
      <c r="H3" s="47"/>
      <c r="I3" s="47"/>
      <c r="J3" s="14"/>
    </row>
    <row r="4" spans="1:10" s="3" customFormat="1" ht="15" customHeight="1">
      <c r="A4" s="463" t="s">
        <v>263</v>
      </c>
      <c r="B4" s="463"/>
      <c r="C4" s="463"/>
      <c r="D4" s="463"/>
      <c r="E4" s="22"/>
      <c r="F4" s="22"/>
      <c r="G4" s="22"/>
    </row>
    <row r="5" spans="1:10" ht="12.75" customHeight="1" thickBot="1">
      <c r="A5" s="63"/>
      <c r="B5" s="63"/>
      <c r="C5" s="63"/>
      <c r="D5" s="63"/>
      <c r="E5" s="22"/>
      <c r="F5" s="22"/>
      <c r="G5" s="41"/>
      <c r="H5" s="14"/>
      <c r="I5" s="14"/>
      <c r="J5" s="14"/>
    </row>
    <row r="6" spans="1:10" ht="34.5" customHeight="1">
      <c r="A6" s="471" t="s">
        <v>101</v>
      </c>
      <c r="B6" s="570" t="s">
        <v>326</v>
      </c>
      <c r="C6" s="571"/>
      <c r="D6" s="572"/>
    </row>
    <row r="7" spans="1:10" ht="34.5" customHeight="1" thickBot="1">
      <c r="A7" s="473"/>
      <c r="B7" s="153" t="s">
        <v>27</v>
      </c>
      <c r="C7" s="166" t="s">
        <v>28</v>
      </c>
      <c r="D7" s="167" t="s">
        <v>29</v>
      </c>
      <c r="E7" s="4"/>
    </row>
    <row r="8" spans="1:10" ht="21.75" customHeight="1">
      <c r="A8" s="83" t="s">
        <v>179</v>
      </c>
      <c r="B8" s="170">
        <v>-14.443388533119863</v>
      </c>
      <c r="C8" s="106">
        <v>-5.7225813429172732</v>
      </c>
      <c r="D8" s="107">
        <f>(B8+C8)/2</f>
        <v>-10.082984938018569</v>
      </c>
      <c r="E8" s="168"/>
      <c r="F8" s="168"/>
      <c r="G8" s="169"/>
    </row>
    <row r="9" spans="1:10" ht="12.75" customHeight="1" thickBot="1">
      <c r="A9" s="81" t="s">
        <v>110</v>
      </c>
      <c r="B9" s="171">
        <v>1.0422750541106918</v>
      </c>
      <c r="C9" s="126">
        <v>7.3693230505568572E-2</v>
      </c>
      <c r="D9" s="127">
        <f>(C9+B9)/2</f>
        <v>0.5579841423081302</v>
      </c>
      <c r="E9" s="168"/>
      <c r="F9" s="168"/>
      <c r="G9" s="169"/>
    </row>
    <row r="10" spans="1:10" ht="12.75" customHeight="1">
      <c r="A10" s="121" t="s">
        <v>34</v>
      </c>
      <c r="B10" s="122"/>
      <c r="C10" s="122"/>
      <c r="D10" s="122"/>
      <c r="E10" s="17"/>
      <c r="F10" s="17"/>
      <c r="G10" s="17"/>
    </row>
    <row r="11" spans="1:10" ht="12.75" customHeight="1">
      <c r="A11" s="19" t="s">
        <v>102</v>
      </c>
      <c r="B11" s="1"/>
      <c r="C11" s="1"/>
      <c r="D11" s="18"/>
      <c r="E11" s="1"/>
      <c r="F11" s="1"/>
      <c r="G11" s="18"/>
      <c r="I11" s="20"/>
    </row>
  </sheetData>
  <mergeCells count="5">
    <mergeCell ref="B6:D6"/>
    <mergeCell ref="A4:D4"/>
    <mergeCell ref="A1:D1"/>
    <mergeCell ref="A3:D3"/>
    <mergeCell ref="A6:A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tabSelected="1" view="pageBreakPreview" zoomScale="75" zoomScaleNormal="75" workbookViewId="0">
      <selection activeCell="B29" sqref="B29:C29"/>
    </sheetView>
  </sheetViews>
  <sheetFormatPr baseColWidth="10" defaultColWidth="8.42578125" defaultRowHeight="12.75"/>
  <cols>
    <col min="1" max="1" width="40" style="9" customWidth="1"/>
    <col min="2" max="5" width="19" style="12" customWidth="1"/>
    <col min="6" max="6" width="10.5703125" style="13" customWidth="1"/>
    <col min="7" max="10" width="9.28515625" style="14" customWidth="1"/>
    <col min="11" max="16384" width="8.42578125" style="9"/>
  </cols>
  <sheetData>
    <row r="1" spans="1:10" s="21" customFormat="1" ht="18">
      <c r="A1" s="451" t="s">
        <v>115</v>
      </c>
      <c r="B1" s="451"/>
      <c r="C1" s="451"/>
      <c r="D1" s="451"/>
      <c r="E1" s="451"/>
      <c r="F1" s="51"/>
      <c r="G1" s="41"/>
      <c r="H1" s="42"/>
      <c r="I1" s="42"/>
      <c r="J1" s="42"/>
    </row>
    <row r="2" spans="1:10" ht="12.75" customHeight="1">
      <c r="A2" s="19"/>
      <c r="B2" s="6"/>
      <c r="C2" s="6"/>
      <c r="D2" s="6"/>
      <c r="E2" s="6"/>
      <c r="F2" s="6"/>
      <c r="G2" s="41"/>
    </row>
    <row r="3" spans="1:10" ht="15" customHeight="1">
      <c r="A3" s="463" t="s">
        <v>136</v>
      </c>
      <c r="B3" s="463"/>
      <c r="C3" s="463"/>
      <c r="D3" s="463"/>
      <c r="E3" s="463"/>
      <c r="F3" s="47"/>
      <c r="G3" s="41"/>
    </row>
    <row r="4" spans="1:10" ht="15" customHeight="1">
      <c r="A4" s="463" t="s">
        <v>321</v>
      </c>
      <c r="B4" s="463"/>
      <c r="C4" s="463"/>
      <c r="D4" s="463"/>
      <c r="E4" s="463"/>
      <c r="F4" s="47"/>
      <c r="G4" s="41"/>
    </row>
    <row r="5" spans="1:10" ht="12.75" customHeight="1" thickBot="1">
      <c r="A5" s="63"/>
      <c r="B5" s="63"/>
      <c r="C5" s="63"/>
      <c r="D5" s="63"/>
      <c r="E5" s="63"/>
      <c r="F5" s="22"/>
      <c r="G5" s="41"/>
    </row>
    <row r="6" spans="1:10" ht="19.5" customHeight="1">
      <c r="A6" s="471" t="s">
        <v>0</v>
      </c>
      <c r="B6" s="474" t="s">
        <v>1</v>
      </c>
      <c r="C6" s="475"/>
      <c r="D6" s="476" t="s">
        <v>2</v>
      </c>
      <c r="E6" s="477"/>
      <c r="F6"/>
      <c r="G6" s="41"/>
    </row>
    <row r="7" spans="1:10" ht="12.75" customHeight="1">
      <c r="A7" s="472"/>
      <c r="B7" s="478" t="s">
        <v>3</v>
      </c>
      <c r="C7" s="464" t="s">
        <v>88</v>
      </c>
      <c r="D7" s="464" t="s">
        <v>3</v>
      </c>
      <c r="E7" s="466" t="s">
        <v>88</v>
      </c>
      <c r="F7"/>
      <c r="G7" s="41"/>
    </row>
    <row r="8" spans="1:10" ht="12.75" customHeight="1" thickBot="1">
      <c r="A8" s="473"/>
      <c r="B8" s="479"/>
      <c r="C8" s="465"/>
      <c r="D8" s="465"/>
      <c r="E8" s="467"/>
      <c r="F8"/>
      <c r="G8" s="41"/>
    </row>
    <row r="9" spans="1:10" ht="18.75" customHeight="1">
      <c r="A9" s="64" t="s">
        <v>4</v>
      </c>
      <c r="B9" s="65">
        <v>1132</v>
      </c>
      <c r="C9" s="66">
        <f t="shared" ref="C9:C26" si="0">(B9/$B$28)*100</f>
        <v>16.870342771982116</v>
      </c>
      <c r="D9" s="65">
        <v>1421</v>
      </c>
      <c r="E9" s="67">
        <f t="shared" ref="E9:E26" si="1">(D9/$D$28)*100</f>
        <v>15.725984949092521</v>
      </c>
      <c r="F9"/>
      <c r="G9" s="41"/>
    </row>
    <row r="10" spans="1:10" ht="12.75" customHeight="1">
      <c r="A10" s="68" t="s">
        <v>5</v>
      </c>
      <c r="B10" s="69">
        <v>364</v>
      </c>
      <c r="C10" s="70">
        <f t="shared" si="0"/>
        <v>5.4247391952309982</v>
      </c>
      <c r="D10" s="69">
        <v>425</v>
      </c>
      <c r="E10" s="71">
        <f t="shared" si="1"/>
        <v>4.7034085878707392</v>
      </c>
      <c r="F10"/>
      <c r="G10" s="41"/>
    </row>
    <row r="11" spans="1:10" ht="12.75" customHeight="1">
      <c r="A11" s="72" t="s">
        <v>6</v>
      </c>
      <c r="B11" s="69">
        <v>109</v>
      </c>
      <c r="C11" s="70">
        <f t="shared" si="0"/>
        <v>1.6244411326378538</v>
      </c>
      <c r="D11" s="69">
        <v>160</v>
      </c>
      <c r="E11" s="71">
        <f t="shared" si="1"/>
        <v>1.7706949977866311</v>
      </c>
      <c r="F11"/>
      <c r="G11" s="41"/>
    </row>
    <row r="12" spans="1:10" ht="12.75" customHeight="1">
      <c r="A12" s="68" t="s">
        <v>7</v>
      </c>
      <c r="B12" s="69">
        <v>206</v>
      </c>
      <c r="C12" s="70">
        <f t="shared" si="0"/>
        <v>3.0700447093889718</v>
      </c>
      <c r="D12" s="69">
        <v>296</v>
      </c>
      <c r="E12" s="71">
        <f t="shared" si="1"/>
        <v>3.2757857459052677</v>
      </c>
      <c r="F12"/>
      <c r="G12" s="41"/>
    </row>
    <row r="13" spans="1:10" ht="12.75" customHeight="1">
      <c r="A13" s="68" t="s">
        <v>8</v>
      </c>
      <c r="B13" s="69">
        <v>462</v>
      </c>
      <c r="C13" s="70">
        <f t="shared" si="0"/>
        <v>6.8852459016393448</v>
      </c>
      <c r="D13" s="69">
        <v>591</v>
      </c>
      <c r="E13" s="71">
        <f t="shared" si="1"/>
        <v>6.5405046480743687</v>
      </c>
      <c r="F13"/>
      <c r="G13" s="41"/>
    </row>
    <row r="14" spans="1:10" ht="12.75" customHeight="1">
      <c r="A14" s="68" t="s">
        <v>9</v>
      </c>
      <c r="B14" s="69">
        <v>81</v>
      </c>
      <c r="C14" s="70">
        <f t="shared" si="0"/>
        <v>1.2071535022354694</v>
      </c>
      <c r="D14" s="69">
        <v>116</v>
      </c>
      <c r="E14" s="71">
        <f t="shared" si="1"/>
        <v>1.2837538733953076</v>
      </c>
      <c r="F14"/>
      <c r="G14" s="41"/>
    </row>
    <row r="15" spans="1:10" ht="12.75" customHeight="1">
      <c r="A15" s="68" t="s">
        <v>10</v>
      </c>
      <c r="B15" s="69">
        <v>331</v>
      </c>
      <c r="C15" s="70">
        <f t="shared" si="0"/>
        <v>4.9329359165424735</v>
      </c>
      <c r="D15" s="69">
        <v>499</v>
      </c>
      <c r="E15" s="71">
        <f t="shared" si="1"/>
        <v>5.5223550243470561</v>
      </c>
      <c r="F15"/>
      <c r="G15" s="41"/>
    </row>
    <row r="16" spans="1:10" ht="12.75" customHeight="1">
      <c r="A16" s="72" t="s">
        <v>11</v>
      </c>
      <c r="B16" s="69">
        <v>273</v>
      </c>
      <c r="C16" s="70">
        <f t="shared" si="0"/>
        <v>4.0685543964232487</v>
      </c>
      <c r="D16" s="69">
        <v>370</v>
      </c>
      <c r="E16" s="71">
        <f t="shared" si="1"/>
        <v>4.094732182381585</v>
      </c>
      <c r="F16"/>
      <c r="G16" s="41"/>
    </row>
    <row r="17" spans="1:9" ht="12.75" customHeight="1">
      <c r="A17" s="72" t="s">
        <v>12</v>
      </c>
      <c r="B17" s="69">
        <v>889</v>
      </c>
      <c r="C17" s="70">
        <f t="shared" si="0"/>
        <v>13.248882265275707</v>
      </c>
      <c r="D17" s="69">
        <v>1384</v>
      </c>
      <c r="E17" s="71">
        <f t="shared" si="1"/>
        <v>15.31651173085436</v>
      </c>
      <c r="F17"/>
      <c r="G17" s="41"/>
    </row>
    <row r="18" spans="1:9" ht="12.75" customHeight="1">
      <c r="A18" s="72" t="s">
        <v>18</v>
      </c>
      <c r="B18" s="69">
        <v>1135</v>
      </c>
      <c r="C18" s="70">
        <f t="shared" si="0"/>
        <v>16.915052160953799</v>
      </c>
      <c r="D18" s="69">
        <v>1432</v>
      </c>
      <c r="E18" s="71">
        <f t="shared" si="1"/>
        <v>15.847720230190349</v>
      </c>
      <c r="F18"/>
      <c r="G18" s="41"/>
      <c r="I18" s="45"/>
    </row>
    <row r="19" spans="1:9" ht="12.75" customHeight="1">
      <c r="A19" s="72" t="s">
        <v>13</v>
      </c>
      <c r="B19" s="69">
        <v>116</v>
      </c>
      <c r="C19" s="70">
        <f t="shared" si="0"/>
        <v>1.7287630402384502</v>
      </c>
      <c r="D19" s="69">
        <v>176</v>
      </c>
      <c r="E19" s="71">
        <f t="shared" si="1"/>
        <v>1.9477644975652944</v>
      </c>
      <c r="F19"/>
      <c r="G19" s="41"/>
      <c r="I19" s="44"/>
    </row>
    <row r="20" spans="1:9" ht="12.75" customHeight="1">
      <c r="A20" s="72" t="s">
        <v>14</v>
      </c>
      <c r="B20" s="69">
        <v>236</v>
      </c>
      <c r="C20" s="70">
        <f t="shared" si="0"/>
        <v>3.5171385991058122</v>
      </c>
      <c r="D20" s="69">
        <v>331</v>
      </c>
      <c r="E20" s="71">
        <f t="shared" si="1"/>
        <v>3.6631252766710936</v>
      </c>
      <c r="F20"/>
      <c r="G20" s="41"/>
      <c r="I20" s="44"/>
    </row>
    <row r="21" spans="1:9" ht="12.75" customHeight="1">
      <c r="A21" s="73" t="s">
        <v>35</v>
      </c>
      <c r="B21" s="69">
        <v>523</v>
      </c>
      <c r="C21" s="70">
        <f t="shared" si="0"/>
        <v>7.7943368107302531</v>
      </c>
      <c r="D21" s="69">
        <v>721</v>
      </c>
      <c r="E21" s="71">
        <f t="shared" si="1"/>
        <v>7.9791943337760074</v>
      </c>
      <c r="F21"/>
      <c r="G21" s="41"/>
      <c r="I21" s="44"/>
    </row>
    <row r="22" spans="1:9" ht="12.75" customHeight="1">
      <c r="A22" s="73" t="s">
        <v>15</v>
      </c>
      <c r="B22" s="69">
        <v>355</v>
      </c>
      <c r="C22" s="70">
        <f t="shared" si="0"/>
        <v>5.2906110283159462</v>
      </c>
      <c r="D22" s="69">
        <v>440</v>
      </c>
      <c r="E22" s="71">
        <f t="shared" si="1"/>
        <v>4.8694112439132358</v>
      </c>
      <c r="F22"/>
      <c r="G22" s="41"/>
      <c r="I22" s="44"/>
    </row>
    <row r="23" spans="1:9" ht="12.75" customHeight="1">
      <c r="A23" s="72" t="s">
        <v>36</v>
      </c>
      <c r="B23" s="69">
        <v>144</v>
      </c>
      <c r="C23" s="70">
        <f t="shared" si="0"/>
        <v>2.1460506706408347</v>
      </c>
      <c r="D23" s="69">
        <v>183</v>
      </c>
      <c r="E23" s="71">
        <f t="shared" si="1"/>
        <v>2.0252324037184595</v>
      </c>
      <c r="F23"/>
      <c r="G23" s="41"/>
    </row>
    <row r="24" spans="1:9" ht="12.75" customHeight="1">
      <c r="A24" s="72" t="s">
        <v>16</v>
      </c>
      <c r="B24" s="69">
        <v>276</v>
      </c>
      <c r="C24" s="70">
        <f t="shared" si="0"/>
        <v>4.113263785394933</v>
      </c>
      <c r="D24" s="69">
        <v>386</v>
      </c>
      <c r="E24" s="71">
        <f t="shared" si="1"/>
        <v>4.2718016821602482</v>
      </c>
      <c r="F24"/>
      <c r="G24" s="41"/>
    </row>
    <row r="25" spans="1:9" ht="12.75" customHeight="1">
      <c r="A25" s="72" t="s">
        <v>17</v>
      </c>
      <c r="B25" s="69">
        <v>67</v>
      </c>
      <c r="C25" s="70">
        <f t="shared" si="0"/>
        <v>0.99850968703427723</v>
      </c>
      <c r="D25" s="69">
        <v>88</v>
      </c>
      <c r="E25" s="71">
        <f t="shared" si="1"/>
        <v>0.97388224878264718</v>
      </c>
      <c r="F25"/>
      <c r="G25" s="41"/>
    </row>
    <row r="26" spans="1:9" ht="12.75" customHeight="1">
      <c r="A26" s="73" t="s">
        <v>19</v>
      </c>
      <c r="B26" s="69">
        <v>11</v>
      </c>
      <c r="C26" s="70">
        <f t="shared" si="0"/>
        <v>0.16393442622950818</v>
      </c>
      <c r="D26" s="69">
        <v>17</v>
      </c>
      <c r="E26" s="71">
        <f t="shared" si="1"/>
        <v>0.18813634351482958</v>
      </c>
      <c r="F26"/>
      <c r="G26" s="41"/>
    </row>
    <row r="27" spans="1:9" ht="12.75" customHeight="1">
      <c r="A27" s="73"/>
      <c r="B27" s="74"/>
      <c r="C27" s="70"/>
      <c r="D27" s="69"/>
      <c r="E27" s="71"/>
      <c r="F27"/>
      <c r="G27" s="41"/>
    </row>
    <row r="28" spans="1:9" ht="12.75" customHeight="1" thickBot="1">
      <c r="A28" s="180" t="s">
        <v>122</v>
      </c>
      <c r="B28" s="181">
        <f>SUM(B9:B27)</f>
        <v>6710</v>
      </c>
      <c r="C28" s="182">
        <f>SUM(C9:C26)</f>
        <v>99.999999999999986</v>
      </c>
      <c r="D28" s="181">
        <f>SUM(D9:D26)</f>
        <v>9036</v>
      </c>
      <c r="E28" s="183">
        <f>SUM(E9:E26)</f>
        <v>99.999999999999986</v>
      </c>
      <c r="F28"/>
      <c r="G28" s="41"/>
    </row>
    <row r="29" spans="1:9" ht="21.75" customHeight="1">
      <c r="A29" s="278" t="s">
        <v>320</v>
      </c>
      <c r="B29" s="76"/>
      <c r="C29" s="77"/>
      <c r="D29" s="78"/>
      <c r="E29" s="79"/>
      <c r="F29" s="11"/>
    </row>
    <row r="30" spans="1:9">
      <c r="A30" s="177" t="s">
        <v>241</v>
      </c>
      <c r="E30" s="13"/>
      <c r="F30" s="9"/>
    </row>
    <row r="31" spans="1:9">
      <c r="A31" s="480" t="s">
        <v>242</v>
      </c>
      <c r="B31" s="480"/>
      <c r="C31" s="480"/>
      <c r="D31" s="480"/>
      <c r="E31" s="9"/>
      <c r="F31" s="9"/>
    </row>
    <row r="32" spans="1:9">
      <c r="A32" s="480" t="s">
        <v>243</v>
      </c>
      <c r="B32" s="480"/>
      <c r="C32" s="480"/>
      <c r="D32" s="480"/>
      <c r="E32" s="9"/>
      <c r="F32" s="9"/>
    </row>
    <row r="33" spans="1:6">
      <c r="A33" s="480" t="s">
        <v>244</v>
      </c>
      <c r="B33" s="480"/>
      <c r="C33" s="480"/>
      <c r="D33" s="480"/>
      <c r="E33" s="9"/>
      <c r="F33" s="9"/>
    </row>
    <row r="34" spans="1:6">
      <c r="A34" s="480" t="s">
        <v>245</v>
      </c>
      <c r="B34" s="480"/>
      <c r="C34" s="480"/>
      <c r="D34" s="480"/>
      <c r="E34" s="9"/>
      <c r="F34" s="9"/>
    </row>
    <row r="35" spans="1:6">
      <c r="A35" s="5"/>
      <c r="B35" s="9"/>
      <c r="C35" s="9"/>
      <c r="D35" s="9"/>
      <c r="E35" s="9"/>
      <c r="F35" s="9"/>
    </row>
    <row r="36" spans="1:6">
      <c r="A36" s="5"/>
      <c r="C36" s="9"/>
      <c r="E36" s="9"/>
      <c r="F36" s="9"/>
    </row>
    <row r="37" spans="1:6">
      <c r="A37" s="5"/>
      <c r="B37" s="9"/>
      <c r="C37" s="9"/>
      <c r="D37" s="9"/>
      <c r="E37" s="9"/>
      <c r="F37" s="9"/>
    </row>
    <row r="38" spans="1:6">
      <c r="A38" s="5"/>
      <c r="C38" s="9"/>
      <c r="E38" s="9"/>
      <c r="F38" s="9"/>
    </row>
    <row r="39" spans="1:6">
      <c r="A39" s="5"/>
      <c r="B39" s="9"/>
      <c r="C39" s="9"/>
      <c r="D39" s="9"/>
      <c r="E39" s="9"/>
      <c r="F39" s="9"/>
    </row>
    <row r="40" spans="1:6">
      <c r="A40" s="5"/>
      <c r="B40" s="9"/>
      <c r="C40" s="9"/>
      <c r="D40" s="9"/>
      <c r="E40" s="9"/>
      <c r="F40" s="9"/>
    </row>
    <row r="41" spans="1:6">
      <c r="A41" s="5"/>
      <c r="B41" s="9"/>
      <c r="C41" s="9"/>
      <c r="D41" s="9"/>
      <c r="E41" s="9"/>
      <c r="F41" s="9"/>
    </row>
    <row r="42" spans="1:6">
      <c r="A42" s="5"/>
      <c r="B42" s="9"/>
      <c r="C42" s="9"/>
      <c r="D42" s="9"/>
      <c r="E42" s="9"/>
      <c r="F42" s="9"/>
    </row>
    <row r="43" spans="1:6">
      <c r="A43" s="5"/>
      <c r="B43" s="9"/>
      <c r="C43" s="9"/>
      <c r="D43" s="9"/>
      <c r="E43" s="9"/>
      <c r="F43" s="9"/>
    </row>
    <row r="44" spans="1:6">
      <c r="A44" s="13"/>
      <c r="B44" s="13"/>
      <c r="C44" s="13"/>
      <c r="D44" s="9"/>
      <c r="E44" s="9"/>
      <c r="F44" s="9"/>
    </row>
    <row r="45" spans="1:6">
      <c r="A45" s="5"/>
      <c r="D45" s="13"/>
      <c r="E45" s="13"/>
      <c r="F45" s="9"/>
    </row>
  </sheetData>
  <mergeCells count="14">
    <mergeCell ref="A34:D34"/>
    <mergeCell ref="A31:D31"/>
    <mergeCell ref="A32:D32"/>
    <mergeCell ref="A33:D33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J45"/>
  <sheetViews>
    <sheetView showGridLines="0" tabSelected="1" view="pageBreakPreview" zoomScale="75" zoomScaleNormal="75" workbookViewId="0">
      <selection activeCell="B29" sqref="B29:C29"/>
    </sheetView>
  </sheetViews>
  <sheetFormatPr baseColWidth="10" defaultColWidth="19.140625" defaultRowHeight="12.75"/>
  <cols>
    <col min="1" max="1" width="56.5703125" style="9" customWidth="1"/>
    <col min="2" max="6" width="14.7109375" style="28" customWidth="1"/>
    <col min="7" max="7" width="14.28515625" style="28" customWidth="1"/>
    <col min="8" max="8" width="10.7109375" style="9" hidden="1" customWidth="1"/>
    <col min="9" max="9" width="0.28515625" style="9" hidden="1" customWidth="1"/>
    <col min="10" max="10" width="10.7109375" style="9" hidden="1" customWidth="1"/>
    <col min="11" max="11" width="6.85546875" style="9" customWidth="1"/>
    <col min="12" max="14" width="10.7109375" style="9" customWidth="1"/>
    <col min="15" max="16384" width="19.140625" style="9"/>
  </cols>
  <sheetData>
    <row r="1" spans="1:14" s="21" customFormat="1" ht="18">
      <c r="A1" s="451" t="s">
        <v>115</v>
      </c>
      <c r="B1" s="451"/>
      <c r="C1" s="451"/>
      <c r="D1" s="451"/>
      <c r="E1" s="451"/>
      <c r="F1" s="451"/>
      <c r="G1" s="451"/>
    </row>
    <row r="2" spans="1:14" ht="12.75" customHeight="1">
      <c r="A2" s="20"/>
      <c r="B2" s="29"/>
      <c r="C2" s="29"/>
      <c r="D2" s="29"/>
      <c r="E2" s="29"/>
      <c r="F2" s="29"/>
      <c r="G2" s="29"/>
    </row>
    <row r="3" spans="1:14" ht="15" customHeight="1">
      <c r="A3" s="463" t="s">
        <v>251</v>
      </c>
      <c r="B3" s="463"/>
      <c r="C3" s="463"/>
      <c r="D3" s="463"/>
      <c r="E3" s="463"/>
      <c r="F3" s="463"/>
      <c r="G3" s="463"/>
      <c r="H3" s="47"/>
      <c r="I3" s="47"/>
      <c r="J3" s="14"/>
    </row>
    <row r="4" spans="1:14" ht="12.75" customHeight="1" thickBot="1">
      <c r="A4" s="63"/>
      <c r="B4" s="63"/>
      <c r="C4" s="63"/>
      <c r="D4" s="63"/>
      <c r="E4" s="63"/>
      <c r="F4" s="63"/>
      <c r="G4" s="84"/>
      <c r="H4" s="14"/>
      <c r="I4" s="14"/>
      <c r="J4" s="14"/>
    </row>
    <row r="5" spans="1:14" s="15" customFormat="1" ht="36.75" customHeight="1">
      <c r="A5" s="578" t="s">
        <v>78</v>
      </c>
      <c r="B5" s="580">
        <v>2015</v>
      </c>
      <c r="C5" s="581"/>
      <c r="D5" s="582"/>
      <c r="E5" s="580">
        <v>2016</v>
      </c>
      <c r="F5" s="581"/>
      <c r="G5" s="582"/>
      <c r="H5" s="31"/>
    </row>
    <row r="6" spans="1:14" s="15" customFormat="1" ht="36.75" customHeight="1" thickBot="1">
      <c r="A6" s="579"/>
      <c r="B6" s="192" t="s">
        <v>27</v>
      </c>
      <c r="C6" s="192" t="s">
        <v>28</v>
      </c>
      <c r="D6" s="193" t="s">
        <v>29</v>
      </c>
      <c r="E6" s="192" t="s">
        <v>27</v>
      </c>
      <c r="F6" s="192" t="s">
        <v>28</v>
      </c>
      <c r="G6" s="193" t="s">
        <v>29</v>
      </c>
      <c r="H6" s="31"/>
    </row>
    <row r="7" spans="1:14" ht="22.5" customHeight="1">
      <c r="A7" s="131" t="s">
        <v>42</v>
      </c>
      <c r="B7" s="106">
        <v>103.764</v>
      </c>
      <c r="C7" s="106">
        <v>103.836</v>
      </c>
      <c r="D7" s="107">
        <f>(B7+C7)/2</f>
        <v>103.8</v>
      </c>
      <c r="E7" s="106">
        <v>105.51183333333334</v>
      </c>
      <c r="F7" s="106">
        <v>104.581</v>
      </c>
      <c r="G7" s="107">
        <f>(E7+F7)/2</f>
        <v>105.04641666666667</v>
      </c>
      <c r="H7" s="32"/>
      <c r="K7" s="35"/>
      <c r="L7" s="35"/>
      <c r="M7" s="35"/>
      <c r="N7" s="35"/>
    </row>
    <row r="8" spans="1:14" ht="12.75" customHeight="1">
      <c r="A8" s="132" t="s">
        <v>41</v>
      </c>
      <c r="B8" s="108">
        <v>101.36799999999999</v>
      </c>
      <c r="C8" s="108">
        <v>101.235</v>
      </c>
      <c r="D8" s="109">
        <f t="shared" ref="D8:D37" si="0">(B8+C8)/2</f>
        <v>101.3015</v>
      </c>
      <c r="E8" s="108">
        <v>101.31733333333334</v>
      </c>
      <c r="F8" s="108">
        <v>101.18283333333333</v>
      </c>
      <c r="G8" s="109">
        <f t="shared" ref="G8:G44" si="1">(E8+F8)/2</f>
        <v>101.25008333333334</v>
      </c>
      <c r="H8" s="32"/>
      <c r="K8" s="35"/>
      <c r="L8" s="35"/>
      <c r="M8" s="35"/>
      <c r="N8" s="35"/>
    </row>
    <row r="9" spans="1:14" ht="12.75" customHeight="1">
      <c r="A9" s="132" t="s">
        <v>198</v>
      </c>
      <c r="B9" s="108">
        <v>108.739</v>
      </c>
      <c r="C9" s="108">
        <v>109.64700000000001</v>
      </c>
      <c r="D9" s="109">
        <f t="shared" si="0"/>
        <v>109.19300000000001</v>
      </c>
      <c r="E9" s="108">
        <v>110.66733333333333</v>
      </c>
      <c r="F9" s="108">
        <v>109.73483333333333</v>
      </c>
      <c r="G9" s="109">
        <f t="shared" si="1"/>
        <v>110.20108333333333</v>
      </c>
      <c r="H9" s="32"/>
      <c r="K9" s="35"/>
      <c r="L9" s="35"/>
      <c r="M9" s="35"/>
      <c r="N9" s="35"/>
    </row>
    <row r="10" spans="1:14" ht="12.75" customHeight="1">
      <c r="A10" s="132" t="s">
        <v>199</v>
      </c>
      <c r="B10" s="108">
        <v>101.377</v>
      </c>
      <c r="C10" s="108">
        <v>101.35</v>
      </c>
      <c r="D10" s="109">
        <f t="shared" si="0"/>
        <v>101.36349999999999</v>
      </c>
      <c r="E10" s="108">
        <v>101.18916666666667</v>
      </c>
      <c r="F10" s="108">
        <v>101.13966666666668</v>
      </c>
      <c r="G10" s="109">
        <f t="shared" si="1"/>
        <v>101.16441666666668</v>
      </c>
      <c r="H10" s="32"/>
      <c r="K10" s="35"/>
      <c r="L10" s="35"/>
      <c r="M10" s="35"/>
      <c r="N10" s="35"/>
    </row>
    <row r="11" spans="1:14" ht="12.75" customHeight="1">
      <c r="A11" s="132" t="s">
        <v>200</v>
      </c>
      <c r="B11" s="108">
        <v>103.679</v>
      </c>
      <c r="C11" s="108">
        <v>100.04900000000001</v>
      </c>
      <c r="D11" s="109">
        <f t="shared" si="0"/>
        <v>101.864</v>
      </c>
      <c r="E11" s="108">
        <v>104.06966666666666</v>
      </c>
      <c r="F11" s="108">
        <v>103.70733333333334</v>
      </c>
      <c r="G11" s="109">
        <f t="shared" si="1"/>
        <v>103.88849999999999</v>
      </c>
      <c r="H11" s="32"/>
      <c r="K11" s="35"/>
      <c r="L11" s="35"/>
      <c r="M11" s="35"/>
      <c r="N11" s="35"/>
    </row>
    <row r="12" spans="1:14" ht="12.75" customHeight="1">
      <c r="A12" s="132" t="s">
        <v>64</v>
      </c>
      <c r="B12" s="108">
        <v>100.78100000000001</v>
      </c>
      <c r="C12" s="108">
        <v>100.04900000000001</v>
      </c>
      <c r="D12" s="109">
        <f t="shared" si="0"/>
        <v>100.41500000000001</v>
      </c>
      <c r="E12" s="108">
        <v>98.308666666666667</v>
      </c>
      <c r="F12" s="108">
        <v>99.531833333333338</v>
      </c>
      <c r="G12" s="109">
        <f t="shared" si="1"/>
        <v>98.92025000000001</v>
      </c>
      <c r="H12" s="32"/>
      <c r="K12" s="35"/>
      <c r="L12" s="35"/>
      <c r="M12" s="35"/>
      <c r="N12" s="35"/>
    </row>
    <row r="13" spans="1:14" ht="12.75" customHeight="1">
      <c r="A13" s="132" t="s">
        <v>201</v>
      </c>
      <c r="B13" s="108">
        <v>99.975999999999999</v>
      </c>
      <c r="C13" s="108">
        <v>102.175</v>
      </c>
      <c r="D13" s="109">
        <f t="shared" si="0"/>
        <v>101.07550000000001</v>
      </c>
      <c r="E13" s="108">
        <v>98.57883333333335</v>
      </c>
      <c r="F13" s="108">
        <v>102.09766666666667</v>
      </c>
      <c r="G13" s="109">
        <f t="shared" si="1"/>
        <v>100.33825000000002</v>
      </c>
      <c r="H13" s="32"/>
      <c r="K13" s="35"/>
      <c r="L13" s="35"/>
      <c r="M13" s="35"/>
      <c r="N13" s="35"/>
    </row>
    <row r="14" spans="1:14" ht="12.75" customHeight="1">
      <c r="A14" s="132" t="s">
        <v>65</v>
      </c>
      <c r="B14" s="108">
        <v>100.355</v>
      </c>
      <c r="C14" s="108">
        <v>99.896000000000001</v>
      </c>
      <c r="D14" s="109">
        <f t="shared" si="0"/>
        <v>100.1255</v>
      </c>
      <c r="E14" s="108">
        <v>98.287166666666664</v>
      </c>
      <c r="F14" s="108">
        <v>98.214500000000001</v>
      </c>
      <c r="G14" s="109">
        <f t="shared" si="1"/>
        <v>98.250833333333333</v>
      </c>
      <c r="H14" s="32"/>
      <c r="K14" s="35"/>
      <c r="L14" s="35"/>
      <c r="M14" s="35"/>
      <c r="N14" s="35"/>
    </row>
    <row r="15" spans="1:14" ht="12.75" customHeight="1">
      <c r="A15" s="132" t="s">
        <v>202</v>
      </c>
      <c r="B15" s="108">
        <v>107.648</v>
      </c>
      <c r="C15" s="108">
        <v>108.98099999999999</v>
      </c>
      <c r="D15" s="109">
        <f t="shared" si="0"/>
        <v>108.3145</v>
      </c>
      <c r="E15" s="108">
        <v>109.00533333333334</v>
      </c>
      <c r="F15" s="108">
        <v>108.753</v>
      </c>
      <c r="G15" s="109">
        <f t="shared" si="1"/>
        <v>108.87916666666666</v>
      </c>
      <c r="H15" s="32"/>
      <c r="K15" s="35"/>
      <c r="L15" s="35"/>
      <c r="M15" s="35"/>
      <c r="N15" s="35"/>
    </row>
    <row r="16" spans="1:14" ht="12.75" customHeight="1">
      <c r="A16" s="132" t="s">
        <v>203</v>
      </c>
      <c r="B16" s="108">
        <v>102.83199999999999</v>
      </c>
      <c r="C16" s="108">
        <v>102.971</v>
      </c>
      <c r="D16" s="109">
        <f t="shared" si="0"/>
        <v>102.9015</v>
      </c>
      <c r="E16" s="108">
        <v>103.70033333333333</v>
      </c>
      <c r="F16" s="108">
        <v>105.47633333333333</v>
      </c>
      <c r="G16" s="109">
        <f t="shared" si="1"/>
        <v>104.58833333333334</v>
      </c>
      <c r="H16" s="32"/>
      <c r="K16" s="35"/>
      <c r="L16" s="35"/>
      <c r="M16" s="35"/>
      <c r="N16" s="35"/>
    </row>
    <row r="17" spans="1:14" ht="12.75" customHeight="1">
      <c r="A17" s="132" t="s">
        <v>204</v>
      </c>
      <c r="B17" s="108">
        <v>105.664</v>
      </c>
      <c r="C17" s="108">
        <v>108.586</v>
      </c>
      <c r="D17" s="109">
        <f t="shared" si="0"/>
        <v>107.125</v>
      </c>
      <c r="E17" s="108">
        <v>111.98050000000001</v>
      </c>
      <c r="F17" s="108">
        <v>111.75983333333333</v>
      </c>
      <c r="G17" s="109">
        <f t="shared" si="1"/>
        <v>111.87016666666668</v>
      </c>
      <c r="H17" s="30"/>
      <c r="K17" s="35"/>
      <c r="L17" s="35"/>
      <c r="M17" s="35"/>
      <c r="N17" s="35"/>
    </row>
    <row r="18" spans="1:14" ht="12.75" customHeight="1">
      <c r="A18" s="132" t="s">
        <v>205</v>
      </c>
      <c r="B18" s="108">
        <v>103.289</v>
      </c>
      <c r="C18" s="108">
        <v>105.77</v>
      </c>
      <c r="D18" s="109">
        <f t="shared" si="0"/>
        <v>104.5295</v>
      </c>
      <c r="E18" s="108">
        <v>107.55583333333334</v>
      </c>
      <c r="F18" s="108">
        <v>108.77550000000001</v>
      </c>
      <c r="G18" s="109">
        <f t="shared" si="1"/>
        <v>108.16566666666668</v>
      </c>
      <c r="H18" s="30"/>
      <c r="K18" s="35"/>
      <c r="L18" s="35"/>
      <c r="M18" s="35"/>
      <c r="N18" s="35"/>
    </row>
    <row r="19" spans="1:14" ht="12.75" customHeight="1">
      <c r="A19" s="132" t="s">
        <v>206</v>
      </c>
      <c r="B19" s="108">
        <v>108.85899999999999</v>
      </c>
      <c r="C19" s="108">
        <v>110.66</v>
      </c>
      <c r="D19" s="109">
        <f t="shared" si="0"/>
        <v>109.7595</v>
      </c>
      <c r="E19" s="108">
        <v>113.44216666666667</v>
      </c>
      <c r="F19" s="108">
        <v>116.764</v>
      </c>
      <c r="G19" s="109">
        <f t="shared" si="1"/>
        <v>115.10308333333333</v>
      </c>
      <c r="H19" s="32"/>
      <c r="K19" s="35"/>
      <c r="L19" s="35"/>
      <c r="M19" s="35"/>
      <c r="N19" s="35"/>
    </row>
    <row r="20" spans="1:14" ht="12.75" customHeight="1">
      <c r="A20" s="132" t="s">
        <v>207</v>
      </c>
      <c r="B20" s="108">
        <v>110.38500000000001</v>
      </c>
      <c r="C20" s="108">
        <v>110.97499999999999</v>
      </c>
      <c r="D20" s="109">
        <f t="shared" si="0"/>
        <v>110.68</v>
      </c>
      <c r="E20" s="108">
        <v>111.70916666666666</v>
      </c>
      <c r="F20" s="108">
        <v>113.72466666666666</v>
      </c>
      <c r="G20" s="109">
        <f t="shared" si="1"/>
        <v>112.71691666666666</v>
      </c>
      <c r="H20" s="32"/>
      <c r="K20" s="35"/>
      <c r="L20" s="35"/>
      <c r="M20" s="35"/>
      <c r="N20" s="35"/>
    </row>
    <row r="21" spans="1:14" ht="12.75" customHeight="1">
      <c r="A21" s="132" t="s">
        <v>57</v>
      </c>
      <c r="B21" s="108">
        <v>106.119</v>
      </c>
      <c r="C21" s="108">
        <v>103.43600000000001</v>
      </c>
      <c r="D21" s="109">
        <f t="shared" si="0"/>
        <v>104.7775</v>
      </c>
      <c r="E21" s="108">
        <v>102.05933333333333</v>
      </c>
      <c r="F21" s="108">
        <v>100.77533333333332</v>
      </c>
      <c r="G21" s="109">
        <f t="shared" si="1"/>
        <v>101.41733333333332</v>
      </c>
      <c r="H21" s="32"/>
      <c r="K21" s="35"/>
      <c r="L21" s="35"/>
      <c r="M21" s="35"/>
      <c r="N21" s="35"/>
    </row>
    <row r="22" spans="1:14" ht="12.75" customHeight="1">
      <c r="A22" s="132" t="s">
        <v>208</v>
      </c>
      <c r="B22" s="108">
        <v>99.215999999999994</v>
      </c>
      <c r="C22" s="108">
        <v>99.896000000000001</v>
      </c>
      <c r="D22" s="109">
        <f t="shared" si="0"/>
        <v>99.555999999999997</v>
      </c>
      <c r="E22" s="108">
        <v>99.87299999999999</v>
      </c>
      <c r="F22" s="108">
        <v>99.508166666666668</v>
      </c>
      <c r="G22" s="109">
        <f t="shared" si="1"/>
        <v>99.690583333333336</v>
      </c>
      <c r="H22" s="32"/>
      <c r="K22" s="35"/>
      <c r="L22" s="35"/>
      <c r="M22" s="35"/>
      <c r="N22" s="35"/>
    </row>
    <row r="23" spans="1:14" ht="12.75" customHeight="1">
      <c r="A23" s="132" t="s">
        <v>38</v>
      </c>
      <c r="B23" s="108">
        <v>111.61199999999999</v>
      </c>
      <c r="C23" s="108">
        <v>111.97199999999999</v>
      </c>
      <c r="D23" s="109">
        <f t="shared" si="0"/>
        <v>111.792</v>
      </c>
      <c r="E23" s="108">
        <v>111.00916666666666</v>
      </c>
      <c r="F23" s="108">
        <v>111.48933333333332</v>
      </c>
      <c r="G23" s="109">
        <f t="shared" si="1"/>
        <v>111.24924999999999</v>
      </c>
      <c r="H23" s="32"/>
      <c r="K23" s="35"/>
      <c r="L23" s="35"/>
      <c r="M23" s="35"/>
      <c r="N23" s="35"/>
    </row>
    <row r="24" spans="1:14" ht="12.75" customHeight="1">
      <c r="A24" s="132" t="s">
        <v>209</v>
      </c>
      <c r="B24" s="108">
        <v>96.13</v>
      </c>
      <c r="C24" s="108">
        <v>95.153000000000006</v>
      </c>
      <c r="D24" s="109">
        <f t="shared" si="0"/>
        <v>95.641500000000008</v>
      </c>
      <c r="E24" s="108">
        <v>95.462833333333322</v>
      </c>
      <c r="F24" s="108">
        <v>94.553166666666655</v>
      </c>
      <c r="G24" s="109">
        <f t="shared" si="1"/>
        <v>95.007999999999981</v>
      </c>
      <c r="H24" s="32"/>
      <c r="K24" s="35"/>
      <c r="L24" s="35"/>
      <c r="M24" s="35"/>
      <c r="N24" s="35"/>
    </row>
    <row r="25" spans="1:14" ht="12.75" customHeight="1">
      <c r="A25" s="132" t="s">
        <v>210</v>
      </c>
      <c r="B25" s="108">
        <v>124.035</v>
      </c>
      <c r="C25" s="108">
        <v>141.99799999999999</v>
      </c>
      <c r="D25" s="109">
        <f t="shared" si="0"/>
        <v>133.01650000000001</v>
      </c>
      <c r="E25" s="108">
        <v>147.85883333333334</v>
      </c>
      <c r="F25" s="108">
        <v>144.68249999999998</v>
      </c>
      <c r="G25" s="109">
        <f t="shared" si="1"/>
        <v>146.27066666666667</v>
      </c>
      <c r="H25" s="32"/>
      <c r="K25" s="35"/>
      <c r="L25" s="35"/>
      <c r="M25" s="35"/>
      <c r="N25" s="35"/>
    </row>
    <row r="26" spans="1:14" ht="12.75" customHeight="1">
      <c r="A26" s="132" t="s">
        <v>46</v>
      </c>
      <c r="B26" s="108">
        <v>109.151</v>
      </c>
      <c r="C26" s="108">
        <v>117.307</v>
      </c>
      <c r="D26" s="109">
        <f t="shared" si="0"/>
        <v>113.229</v>
      </c>
      <c r="E26" s="108">
        <v>115.82850000000001</v>
      </c>
      <c r="F26" s="108">
        <v>123.092</v>
      </c>
      <c r="G26" s="109">
        <f t="shared" si="1"/>
        <v>119.46025</v>
      </c>
      <c r="H26" s="32"/>
      <c r="K26" s="35"/>
      <c r="L26" s="35"/>
      <c r="M26" s="35"/>
      <c r="N26" s="35"/>
    </row>
    <row r="27" spans="1:14" ht="12.75" customHeight="1">
      <c r="A27" s="132" t="s">
        <v>66</v>
      </c>
      <c r="B27" s="108">
        <v>115.08199999999999</v>
      </c>
      <c r="C27" s="108">
        <v>117.836</v>
      </c>
      <c r="D27" s="109">
        <f t="shared" si="0"/>
        <v>116.459</v>
      </c>
      <c r="E27" s="108">
        <v>120.83366666666666</v>
      </c>
      <c r="F27" s="108">
        <v>121.88766666666668</v>
      </c>
      <c r="G27" s="109">
        <f t="shared" si="1"/>
        <v>121.36066666666667</v>
      </c>
      <c r="H27" s="32"/>
      <c r="K27" s="35"/>
      <c r="L27" s="35"/>
      <c r="M27" s="35"/>
      <c r="N27" s="35"/>
    </row>
    <row r="28" spans="1:14" ht="12.75" customHeight="1">
      <c r="A28" s="132" t="s">
        <v>67</v>
      </c>
      <c r="B28" s="108">
        <v>108.53</v>
      </c>
      <c r="C28" s="108">
        <v>104.541</v>
      </c>
      <c r="D28" s="109">
        <f t="shared" si="0"/>
        <v>106.5355</v>
      </c>
      <c r="E28" s="108">
        <v>107.31149999999998</v>
      </c>
      <c r="F28" s="108">
        <v>105.7025</v>
      </c>
      <c r="G28" s="109">
        <f t="shared" si="1"/>
        <v>106.50699999999999</v>
      </c>
      <c r="H28" s="30"/>
      <c r="K28" s="35"/>
      <c r="L28" s="35"/>
      <c r="M28" s="35"/>
      <c r="N28" s="35"/>
    </row>
    <row r="29" spans="1:14" ht="12.75" customHeight="1">
      <c r="A29" s="132" t="s">
        <v>211</v>
      </c>
      <c r="B29" s="108">
        <v>110.72</v>
      </c>
      <c r="C29" s="108">
        <v>112.834</v>
      </c>
      <c r="D29" s="109">
        <f t="shared" si="0"/>
        <v>111.777</v>
      </c>
      <c r="E29" s="108">
        <v>118.2075</v>
      </c>
      <c r="F29" s="108">
        <v>121.96333333333335</v>
      </c>
      <c r="G29" s="109">
        <f t="shared" si="1"/>
        <v>120.08541666666667</v>
      </c>
      <c r="H29" s="30"/>
      <c r="K29" s="35"/>
      <c r="L29" s="35"/>
      <c r="M29" s="35"/>
      <c r="N29" s="35"/>
    </row>
    <row r="30" spans="1:14" ht="12.75" customHeight="1">
      <c r="A30" s="132" t="s">
        <v>212</v>
      </c>
      <c r="B30" s="108">
        <v>108.515</v>
      </c>
      <c r="C30" s="108">
        <v>108.895</v>
      </c>
      <c r="D30" s="109">
        <f t="shared" si="0"/>
        <v>108.705</v>
      </c>
      <c r="E30" s="108">
        <v>109.65916666666665</v>
      </c>
      <c r="F30" s="108">
        <v>110.26549999999999</v>
      </c>
      <c r="G30" s="109">
        <f t="shared" si="1"/>
        <v>109.96233333333332</v>
      </c>
      <c r="H30" s="30"/>
      <c r="K30" s="35"/>
      <c r="L30" s="35"/>
      <c r="M30" s="35"/>
      <c r="N30" s="35"/>
    </row>
    <row r="31" spans="1:14" ht="12.75" customHeight="1">
      <c r="A31" s="132" t="s">
        <v>68</v>
      </c>
      <c r="B31" s="108">
        <v>99.884</v>
      </c>
      <c r="C31" s="108">
        <v>105.393</v>
      </c>
      <c r="D31" s="109">
        <f t="shared" si="0"/>
        <v>102.63849999999999</v>
      </c>
      <c r="E31" s="108">
        <v>113.22899999999998</v>
      </c>
      <c r="F31" s="108">
        <v>117.70950000000001</v>
      </c>
      <c r="G31" s="109">
        <f t="shared" si="1"/>
        <v>115.46924999999999</v>
      </c>
      <c r="H31" s="32"/>
      <c r="K31" s="35"/>
      <c r="L31" s="35"/>
      <c r="M31" s="35"/>
      <c r="N31" s="35"/>
    </row>
    <row r="32" spans="1:14" ht="12.75" customHeight="1">
      <c r="A32" s="132" t="s">
        <v>43</v>
      </c>
      <c r="B32" s="108">
        <v>81.826999999999998</v>
      </c>
      <c r="C32" s="108">
        <v>81.739000000000004</v>
      </c>
      <c r="D32" s="109">
        <f t="shared" si="0"/>
        <v>81.783000000000001</v>
      </c>
      <c r="E32" s="108">
        <v>82.794499999999999</v>
      </c>
      <c r="F32" s="108">
        <v>80.301500000000004</v>
      </c>
      <c r="G32" s="109">
        <f t="shared" si="1"/>
        <v>81.548000000000002</v>
      </c>
      <c r="H32" s="32"/>
      <c r="K32" s="35"/>
      <c r="L32" s="35"/>
      <c r="M32" s="35"/>
      <c r="N32" s="35"/>
    </row>
    <row r="33" spans="1:36" ht="12.75" customHeight="1">
      <c r="A33" s="132" t="s">
        <v>69</v>
      </c>
      <c r="B33" s="108">
        <v>104.17100000000001</v>
      </c>
      <c r="C33" s="108">
        <v>104.544</v>
      </c>
      <c r="D33" s="109">
        <f t="shared" si="0"/>
        <v>104.3575</v>
      </c>
      <c r="E33" s="108">
        <v>104.70116666666665</v>
      </c>
      <c r="F33" s="108">
        <v>103.82883333333332</v>
      </c>
      <c r="G33" s="109">
        <f t="shared" si="1"/>
        <v>104.26499999999999</v>
      </c>
      <c r="H33" s="32"/>
      <c r="K33" s="35"/>
      <c r="L33" s="35"/>
      <c r="M33" s="35"/>
      <c r="N33" s="35"/>
    </row>
    <row r="34" spans="1:36" ht="12.75" customHeight="1">
      <c r="A34" s="132" t="s">
        <v>70</v>
      </c>
      <c r="B34" s="108">
        <v>104.7</v>
      </c>
      <c r="C34" s="108">
        <v>104.367</v>
      </c>
      <c r="D34" s="109">
        <f t="shared" si="0"/>
        <v>104.5335</v>
      </c>
      <c r="E34" s="108">
        <v>106.69633333333331</v>
      </c>
      <c r="F34" s="108">
        <v>106.1835</v>
      </c>
      <c r="G34" s="109">
        <f t="shared" si="1"/>
        <v>106.43991666666665</v>
      </c>
      <c r="H34" s="32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</row>
    <row r="35" spans="1:36" ht="12.75" customHeight="1">
      <c r="A35" s="132" t="s">
        <v>213</v>
      </c>
      <c r="B35" s="108">
        <v>102.836</v>
      </c>
      <c r="C35" s="108">
        <v>102.678</v>
      </c>
      <c r="D35" s="109">
        <f t="shared" si="0"/>
        <v>102.75700000000001</v>
      </c>
      <c r="E35" s="108">
        <v>103.07916666666665</v>
      </c>
      <c r="F35" s="108">
        <v>103.03283333333333</v>
      </c>
      <c r="G35" s="109">
        <f t="shared" si="1"/>
        <v>103.05599999999998</v>
      </c>
      <c r="H35" s="32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</row>
    <row r="36" spans="1:36" ht="12.75" customHeight="1">
      <c r="A36" s="132" t="s">
        <v>214</v>
      </c>
      <c r="B36" s="108">
        <v>103.834</v>
      </c>
      <c r="C36" s="108">
        <v>104.10599999999999</v>
      </c>
      <c r="D36" s="109">
        <f t="shared" si="0"/>
        <v>103.97</v>
      </c>
      <c r="E36" s="108">
        <v>104.721</v>
      </c>
      <c r="F36" s="108">
        <v>105.41066666666667</v>
      </c>
      <c r="G36" s="109">
        <f t="shared" si="1"/>
        <v>105.06583333333333</v>
      </c>
      <c r="H36" s="32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</row>
    <row r="37" spans="1:36" ht="12.75" customHeight="1">
      <c r="A37" s="132" t="s">
        <v>215</v>
      </c>
      <c r="B37" s="108">
        <v>106.324</v>
      </c>
      <c r="C37" s="108">
        <v>107.095</v>
      </c>
      <c r="D37" s="109">
        <f t="shared" si="0"/>
        <v>106.70949999999999</v>
      </c>
      <c r="E37" s="108">
        <v>107.52833333333332</v>
      </c>
      <c r="F37" s="108">
        <v>107.01600000000001</v>
      </c>
      <c r="G37" s="109">
        <f t="shared" si="1"/>
        <v>107.27216666666666</v>
      </c>
      <c r="H37" s="32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</row>
    <row r="38" spans="1:36" ht="12.75" customHeight="1">
      <c r="A38" s="132"/>
      <c r="B38" s="108"/>
      <c r="C38" s="108"/>
      <c r="D38" s="109"/>
      <c r="E38" s="108"/>
      <c r="F38" s="108"/>
      <c r="G38" s="109"/>
      <c r="H38" s="32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</row>
    <row r="39" spans="1:36" ht="12.75" customHeight="1">
      <c r="A39" s="133" t="s">
        <v>94</v>
      </c>
      <c r="B39" s="128">
        <v>107.297</v>
      </c>
      <c r="C39" s="128">
        <v>107.997</v>
      </c>
      <c r="D39" s="115">
        <f t="shared" ref="D39:D42" si="2">(B39+C39)/2</f>
        <v>107.64699999999999</v>
      </c>
      <c r="E39" s="128">
        <v>108.58450000000001</v>
      </c>
      <c r="F39" s="128">
        <v>108.52050000000001</v>
      </c>
      <c r="G39" s="115">
        <f t="shared" si="1"/>
        <v>108.55250000000001</v>
      </c>
      <c r="H39" s="32"/>
      <c r="K39" s="35"/>
      <c r="L39" s="35"/>
      <c r="M39" s="35"/>
      <c r="N39" s="35"/>
    </row>
    <row r="40" spans="1:36" ht="12.75" customHeight="1">
      <c r="A40" s="133" t="s">
        <v>95</v>
      </c>
      <c r="B40" s="128">
        <v>105.527</v>
      </c>
      <c r="C40" s="128">
        <v>107.34</v>
      </c>
      <c r="D40" s="115">
        <f t="shared" si="2"/>
        <v>106.43350000000001</v>
      </c>
      <c r="E40" s="128">
        <v>108.03566666666667</v>
      </c>
      <c r="F40" s="128">
        <v>109.75150000000001</v>
      </c>
      <c r="G40" s="115">
        <f t="shared" si="1"/>
        <v>108.89358333333334</v>
      </c>
      <c r="H40" s="32"/>
      <c r="K40" s="35"/>
      <c r="L40" s="35"/>
      <c r="M40" s="35"/>
      <c r="N40" s="35"/>
    </row>
    <row r="41" spans="1:36" ht="12.75" customHeight="1">
      <c r="A41" s="133" t="s">
        <v>93</v>
      </c>
      <c r="B41" s="114">
        <v>105.437</v>
      </c>
      <c r="C41" s="114">
        <v>106.55</v>
      </c>
      <c r="D41" s="115">
        <f t="shared" si="2"/>
        <v>105.9935</v>
      </c>
      <c r="E41" s="114">
        <v>107.20116666666667</v>
      </c>
      <c r="F41" s="114">
        <v>107.69450000000001</v>
      </c>
      <c r="G41" s="115">
        <f t="shared" si="1"/>
        <v>107.44783333333334</v>
      </c>
      <c r="H41" s="32"/>
      <c r="K41" s="35"/>
      <c r="L41" s="35"/>
      <c r="M41" s="35"/>
      <c r="N41" s="35"/>
    </row>
    <row r="42" spans="1:36" ht="12.75" customHeight="1">
      <c r="A42" s="133" t="s">
        <v>58</v>
      </c>
      <c r="B42" s="114">
        <v>105.517</v>
      </c>
      <c r="C42" s="114">
        <v>106.395</v>
      </c>
      <c r="D42" s="115">
        <f t="shared" si="2"/>
        <v>105.95599999999999</v>
      </c>
      <c r="E42" s="114">
        <v>106.92733333333332</v>
      </c>
      <c r="F42" s="114">
        <v>106.86633333333332</v>
      </c>
      <c r="G42" s="115">
        <f t="shared" si="1"/>
        <v>106.89683333333332</v>
      </c>
      <c r="H42" s="32"/>
      <c r="K42" s="35"/>
      <c r="L42" s="35"/>
      <c r="M42" s="35"/>
      <c r="N42" s="35"/>
    </row>
    <row r="43" spans="1:36" ht="12.75" customHeight="1">
      <c r="A43" s="133"/>
      <c r="B43" s="114"/>
      <c r="C43" s="114"/>
      <c r="D43" s="115"/>
      <c r="E43" s="114"/>
      <c r="F43" s="114"/>
      <c r="G43" s="115"/>
      <c r="H43" s="32"/>
      <c r="K43" s="35"/>
      <c r="L43" s="35"/>
      <c r="M43" s="35"/>
      <c r="N43" s="35"/>
    </row>
    <row r="44" spans="1:36" ht="12.75" customHeight="1" thickBot="1">
      <c r="A44" s="118" t="s">
        <v>120</v>
      </c>
      <c r="B44" s="119">
        <v>103.102</v>
      </c>
      <c r="C44" s="119">
        <v>103.325</v>
      </c>
      <c r="D44" s="120">
        <f t="shared" ref="D44" si="3">(B44+C44)/2</f>
        <v>103.21350000000001</v>
      </c>
      <c r="E44" s="119">
        <v>102.27333</v>
      </c>
      <c r="F44" s="119">
        <v>103.735</v>
      </c>
      <c r="G44" s="120">
        <f t="shared" si="1"/>
        <v>103.004165</v>
      </c>
      <c r="H44" s="32"/>
      <c r="K44" s="35"/>
      <c r="L44" s="35"/>
      <c r="M44" s="35"/>
      <c r="N44" s="35"/>
    </row>
    <row r="45" spans="1:36">
      <c r="A45" s="134" t="s">
        <v>34</v>
      </c>
      <c r="B45" s="134"/>
      <c r="C45" s="134"/>
      <c r="D45" s="134"/>
      <c r="E45" s="134"/>
      <c r="F45" s="134"/>
      <c r="G45" s="134"/>
    </row>
  </sheetData>
  <mergeCells count="5">
    <mergeCell ref="A1:G1"/>
    <mergeCell ref="A5:A6"/>
    <mergeCell ref="B5:D5"/>
    <mergeCell ref="E5:G5"/>
    <mergeCell ref="A3:G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O9"/>
  <sheetViews>
    <sheetView showGridLines="0" tabSelected="1" view="pageBreakPreview" zoomScaleNormal="75" zoomScaleSheetLayoutView="100" workbookViewId="0">
      <selection activeCell="B29" sqref="B29:C29"/>
    </sheetView>
  </sheetViews>
  <sheetFormatPr baseColWidth="10" defaultColWidth="19.140625" defaultRowHeight="12.75"/>
  <cols>
    <col min="1" max="1" width="45.7109375" style="9" customWidth="1"/>
    <col min="2" max="6" width="14.7109375" style="28" customWidth="1"/>
    <col min="7" max="7" width="14.28515625" style="28" customWidth="1"/>
    <col min="8" max="8" width="10.7109375" style="9" hidden="1" customWidth="1"/>
    <col min="9" max="9" width="0.28515625" style="9" hidden="1" customWidth="1"/>
    <col min="10" max="10" width="10.7109375" style="9" hidden="1" customWidth="1"/>
    <col min="11" max="14" width="10.7109375" style="9" customWidth="1"/>
    <col min="15" max="16384" width="19.140625" style="9"/>
  </cols>
  <sheetData>
    <row r="1" spans="1:15" s="21" customFormat="1" ht="18">
      <c r="A1" s="451" t="s">
        <v>115</v>
      </c>
      <c r="B1" s="451"/>
      <c r="C1" s="451"/>
      <c r="D1" s="451"/>
      <c r="E1" s="451"/>
      <c r="F1" s="451"/>
      <c r="G1" s="451"/>
    </row>
    <row r="2" spans="1:15" ht="12.75" customHeight="1">
      <c r="A2" s="20"/>
      <c r="B2" s="29"/>
      <c r="C2" s="29"/>
      <c r="D2" s="29"/>
      <c r="E2" s="29"/>
      <c r="F2" s="29"/>
      <c r="G2" s="29"/>
    </row>
    <row r="3" spans="1:15" ht="15" customHeight="1">
      <c r="A3" s="463" t="s">
        <v>252</v>
      </c>
      <c r="B3" s="463"/>
      <c r="C3" s="463"/>
      <c r="D3" s="463"/>
      <c r="E3" s="463"/>
      <c r="F3" s="463"/>
      <c r="G3" s="463"/>
      <c r="H3" s="47"/>
      <c r="I3" s="47"/>
      <c r="J3" s="14"/>
    </row>
    <row r="4" spans="1:15" ht="12.75" customHeight="1" thickBot="1">
      <c r="A4" s="63"/>
      <c r="B4" s="63"/>
      <c r="C4" s="63"/>
      <c r="D4" s="63"/>
      <c r="E4" s="63"/>
      <c r="F4" s="63"/>
      <c r="G4" s="84"/>
      <c r="H4" s="14"/>
      <c r="I4" s="14"/>
      <c r="J4" s="14"/>
    </row>
    <row r="5" spans="1:15" s="15" customFormat="1" ht="32.25" customHeight="1">
      <c r="A5" s="578" t="s">
        <v>78</v>
      </c>
      <c r="B5" s="580">
        <v>2015</v>
      </c>
      <c r="C5" s="581"/>
      <c r="D5" s="582"/>
      <c r="E5" s="580">
        <v>2016</v>
      </c>
      <c r="F5" s="581"/>
      <c r="G5" s="582"/>
      <c r="H5" s="31"/>
    </row>
    <row r="6" spans="1:15" s="15" customFormat="1" ht="39" customHeight="1" thickBot="1">
      <c r="A6" s="579"/>
      <c r="B6" s="192" t="s">
        <v>27</v>
      </c>
      <c r="C6" s="192" t="s">
        <v>28</v>
      </c>
      <c r="D6" s="193" t="s">
        <v>29</v>
      </c>
      <c r="E6" s="192" t="s">
        <v>27</v>
      </c>
      <c r="F6" s="192" t="s">
        <v>28</v>
      </c>
      <c r="G6" s="193" t="s">
        <v>29</v>
      </c>
      <c r="H6" s="31"/>
    </row>
    <row r="7" spans="1:15" ht="25.5" customHeight="1">
      <c r="A7" s="131" t="s">
        <v>99</v>
      </c>
      <c r="B7" s="106">
        <v>116.855</v>
      </c>
      <c r="C7" s="106">
        <v>116.955</v>
      </c>
      <c r="D7" s="107">
        <f>SUM(B7:C7)/2</f>
        <v>116.905</v>
      </c>
      <c r="E7" s="106">
        <v>117.077</v>
      </c>
      <c r="F7" s="106">
        <v>117.08150000000001</v>
      </c>
      <c r="G7" s="107">
        <f>SUM(E7:F7)/2</f>
        <v>117.07925</v>
      </c>
      <c r="H7" s="32"/>
      <c r="K7" s="35"/>
      <c r="L7" s="35"/>
      <c r="M7" s="35"/>
      <c r="N7" s="35"/>
      <c r="O7" s="35"/>
    </row>
    <row r="8" spans="1:15" ht="21.75" customHeight="1" thickBot="1">
      <c r="A8" s="135" t="s">
        <v>100</v>
      </c>
      <c r="B8" s="126">
        <v>112.60899999999999</v>
      </c>
      <c r="C8" s="126">
        <v>112.663</v>
      </c>
      <c r="D8" s="127">
        <f>SUM(B8:C8)/2</f>
        <v>112.636</v>
      </c>
      <c r="E8" s="126">
        <v>112.99116666666667</v>
      </c>
      <c r="F8" s="126">
        <v>113.07216666666666</v>
      </c>
      <c r="G8" s="127">
        <f>SUM(E8:F8)/2</f>
        <v>113.03166666666667</v>
      </c>
      <c r="H8" s="32"/>
      <c r="K8" s="35"/>
      <c r="L8" s="35"/>
      <c r="M8" s="35"/>
      <c r="N8" s="35"/>
      <c r="O8" s="35"/>
    </row>
    <row r="9" spans="1:15">
      <c r="A9" s="134" t="s">
        <v>34</v>
      </c>
      <c r="B9" s="134"/>
      <c r="C9" s="134"/>
      <c r="D9" s="134"/>
      <c r="E9" s="134"/>
      <c r="F9" s="134"/>
      <c r="G9" s="134"/>
    </row>
  </sheetData>
  <mergeCells count="5">
    <mergeCell ref="A1:G1"/>
    <mergeCell ref="A3:G3"/>
    <mergeCell ref="A5:A6"/>
    <mergeCell ref="B5:D5"/>
    <mergeCell ref="E5:G5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  <ignoredErrors>
    <ignoredError sqref="G7:G8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46"/>
  <sheetViews>
    <sheetView showGridLines="0"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46.7109375" style="9" customWidth="1"/>
    <col min="2" max="4" width="22.7109375" style="9" customWidth="1"/>
    <col min="5" max="7" width="14.7109375" style="9" customWidth="1"/>
    <col min="8" max="16384" width="11.42578125" style="9"/>
  </cols>
  <sheetData>
    <row r="1" spans="1:10" s="21" customFormat="1" ht="18">
      <c r="A1" s="451" t="s">
        <v>115</v>
      </c>
      <c r="B1" s="451"/>
      <c r="C1" s="451"/>
      <c r="D1" s="451"/>
      <c r="E1" s="26"/>
      <c r="F1" s="26"/>
      <c r="G1" s="26"/>
    </row>
    <row r="2" spans="1:10" ht="12.75" customHeight="1"/>
    <row r="3" spans="1:10" ht="15" customHeight="1">
      <c r="A3" s="463" t="s">
        <v>148</v>
      </c>
      <c r="B3" s="463"/>
      <c r="C3" s="463"/>
      <c r="D3" s="463"/>
      <c r="E3" s="47"/>
      <c r="F3" s="47"/>
      <c r="G3" s="47"/>
      <c r="H3" s="47"/>
      <c r="I3" s="47"/>
      <c r="J3" s="14"/>
    </row>
    <row r="4" spans="1:10" ht="15" customHeight="1">
      <c r="A4" s="463" t="s">
        <v>253</v>
      </c>
      <c r="B4" s="463"/>
      <c r="C4" s="463"/>
      <c r="D4" s="463"/>
      <c r="E4" s="47"/>
      <c r="F4" s="47"/>
      <c r="G4" s="47"/>
      <c r="H4" s="47"/>
      <c r="I4" s="47"/>
      <c r="J4" s="14"/>
    </row>
    <row r="5" spans="1:10" ht="12.75" customHeight="1" thickBot="1">
      <c r="A5" s="63"/>
      <c r="B5" s="63"/>
      <c r="C5" s="63"/>
      <c r="D5" s="63"/>
      <c r="E5" s="22"/>
      <c r="F5" s="22"/>
      <c r="G5" s="41"/>
      <c r="H5" s="14"/>
      <c r="I5" s="14"/>
      <c r="J5" s="14"/>
    </row>
    <row r="6" spans="1:10" ht="34.5" customHeight="1">
      <c r="A6" s="578" t="s">
        <v>78</v>
      </c>
      <c r="B6" s="584" t="s">
        <v>326</v>
      </c>
      <c r="C6" s="581"/>
      <c r="D6" s="582"/>
    </row>
    <row r="7" spans="1:10" ht="34.5" customHeight="1" thickBot="1">
      <c r="A7" s="583"/>
      <c r="B7" s="192" t="s">
        <v>27</v>
      </c>
      <c r="C7" s="192" t="s">
        <v>28</v>
      </c>
      <c r="D7" s="193" t="s">
        <v>29</v>
      </c>
      <c r="E7" s="34"/>
    </row>
    <row r="8" spans="1:10" ht="21.75" customHeight="1">
      <c r="A8" s="131" t="s">
        <v>42</v>
      </c>
      <c r="B8" s="175">
        <v>1.6844313377793327</v>
      </c>
      <c r="C8" s="35">
        <v>0.71747756076890923</v>
      </c>
      <c r="D8" s="107">
        <f>(B8+C8)/2</f>
        <v>1.2009544492741209</v>
      </c>
    </row>
    <row r="9" spans="1:10" ht="12.75" customHeight="1">
      <c r="A9" s="132" t="s">
        <v>41</v>
      </c>
      <c r="B9" s="176">
        <v>-4.9982900586632406E-2</v>
      </c>
      <c r="C9" s="35">
        <v>-5.1530267858610854E-2</v>
      </c>
      <c r="D9" s="109">
        <f>(B9+C9)/2</f>
        <v>-5.075658422262163E-2</v>
      </c>
    </row>
    <row r="10" spans="1:10" ht="12.75" customHeight="1">
      <c r="A10" s="132" t="s">
        <v>198</v>
      </c>
      <c r="B10" s="176">
        <v>1.7733594509176351</v>
      </c>
      <c r="C10" s="35">
        <v>8.0105550843453679E-2</v>
      </c>
      <c r="D10" s="109">
        <f t="shared" ref="D10:D38" si="0">(B10+C10)/2</f>
        <v>0.92673250088054437</v>
      </c>
    </row>
    <row r="11" spans="1:10" ht="12.75" customHeight="1">
      <c r="A11" s="132" t="s">
        <v>199</v>
      </c>
      <c r="B11" s="176">
        <v>-0.1852820001907042</v>
      </c>
      <c r="C11" s="35">
        <v>-0.20753165597761197</v>
      </c>
      <c r="D11" s="109">
        <f t="shared" si="0"/>
        <v>-0.1964068280841581</v>
      </c>
    </row>
    <row r="12" spans="1:10" ht="12.75" customHeight="1">
      <c r="A12" s="132" t="s">
        <v>200</v>
      </c>
      <c r="B12" s="176">
        <v>0.37680404582090971</v>
      </c>
      <c r="C12" s="35">
        <v>3.6565416279356429</v>
      </c>
      <c r="D12" s="109">
        <f t="shared" si="0"/>
        <v>2.0166728368782763</v>
      </c>
    </row>
    <row r="13" spans="1:10" ht="12.75" customHeight="1">
      <c r="A13" s="132" t="s">
        <v>64</v>
      </c>
      <c r="B13" s="176">
        <v>-2.4531740440493133</v>
      </c>
      <c r="C13" s="35">
        <v>-0.51691337911090374</v>
      </c>
      <c r="D13" s="109">
        <f t="shared" si="0"/>
        <v>-1.4850437115801085</v>
      </c>
    </row>
    <row r="14" spans="1:10" ht="12.75" customHeight="1">
      <c r="A14" s="132" t="s">
        <v>201</v>
      </c>
      <c r="B14" s="176">
        <v>-1.3975020671627683</v>
      </c>
      <c r="C14" s="35">
        <v>-7.5687138080086494E-2</v>
      </c>
      <c r="D14" s="109">
        <f t="shared" si="0"/>
        <v>-0.7365946026214274</v>
      </c>
    </row>
    <row r="15" spans="1:10" ht="12.75" customHeight="1">
      <c r="A15" s="132" t="s">
        <v>65</v>
      </c>
      <c r="B15" s="176">
        <v>-2.0605184926843103</v>
      </c>
      <c r="C15" s="35">
        <v>-1.6832505806038278</v>
      </c>
      <c r="D15" s="109">
        <f t="shared" si="0"/>
        <v>-1.8718845366440691</v>
      </c>
    </row>
    <row r="16" spans="1:10" ht="12.75" customHeight="1">
      <c r="A16" s="132" t="s">
        <v>202</v>
      </c>
      <c r="B16" s="176">
        <v>1.2608997225525265</v>
      </c>
      <c r="C16" s="35">
        <v>-0.20921077986070458</v>
      </c>
      <c r="D16" s="109">
        <f t="shared" si="0"/>
        <v>0.52584447134591095</v>
      </c>
    </row>
    <row r="17" spans="1:4" ht="12.75" customHeight="1">
      <c r="A17" s="132" t="s">
        <v>203</v>
      </c>
      <c r="B17" s="176">
        <v>0.84441937658835708</v>
      </c>
      <c r="C17" s="35">
        <v>2.4330474923360224</v>
      </c>
      <c r="D17" s="109">
        <f t="shared" si="0"/>
        <v>1.6387334344621898</v>
      </c>
    </row>
    <row r="18" spans="1:4" ht="12.75" customHeight="1">
      <c r="A18" s="132" t="s">
        <v>204</v>
      </c>
      <c r="B18" s="176">
        <v>5.9779111144760799</v>
      </c>
      <c r="C18" s="35">
        <v>2.9228752632322164</v>
      </c>
      <c r="D18" s="109">
        <f t="shared" si="0"/>
        <v>4.4503931888541484</v>
      </c>
    </row>
    <row r="19" spans="1:4" ht="12.75" customHeight="1">
      <c r="A19" s="132" t="s">
        <v>205</v>
      </c>
      <c r="B19" s="176">
        <v>4.1309658660005786</v>
      </c>
      <c r="C19" s="35">
        <v>2.8415429705965889</v>
      </c>
      <c r="D19" s="109">
        <f t="shared" si="0"/>
        <v>3.486254418298584</v>
      </c>
    </row>
    <row r="20" spans="1:4" ht="12.75" customHeight="1">
      <c r="A20" s="132" t="s">
        <v>206</v>
      </c>
      <c r="B20" s="176">
        <v>4.2101862654136735</v>
      </c>
      <c r="C20" s="35">
        <v>5.5159949394541838</v>
      </c>
      <c r="D20" s="109">
        <f t="shared" si="0"/>
        <v>4.8630906024339282</v>
      </c>
    </row>
    <row r="21" spans="1:4" ht="12.75" customHeight="1">
      <c r="A21" s="132" t="s">
        <v>207</v>
      </c>
      <c r="B21" s="176">
        <v>1.1995893161812348</v>
      </c>
      <c r="C21" s="35">
        <v>2.477735225651426</v>
      </c>
      <c r="D21" s="109">
        <f t="shared" si="0"/>
        <v>1.8386622709163305</v>
      </c>
    </row>
    <row r="22" spans="1:4" ht="12.75" customHeight="1">
      <c r="A22" s="132" t="s">
        <v>57</v>
      </c>
      <c r="B22" s="176">
        <v>-3.8255794595375683</v>
      </c>
      <c r="C22" s="35">
        <v>-2.572283022029743</v>
      </c>
      <c r="D22" s="109">
        <f t="shared" si="0"/>
        <v>-3.1989312407836556</v>
      </c>
    </row>
    <row r="23" spans="1:4" ht="12.75" customHeight="1">
      <c r="A23" s="132" t="s">
        <v>208</v>
      </c>
      <c r="B23" s="176">
        <v>0.66219158200289929</v>
      </c>
      <c r="C23" s="35">
        <v>-0.38823709991724697</v>
      </c>
      <c r="D23" s="109">
        <f t="shared" si="0"/>
        <v>0.13697724104282616</v>
      </c>
    </row>
    <row r="24" spans="1:4" ht="12.75" customHeight="1">
      <c r="A24" s="132" t="s">
        <v>38</v>
      </c>
      <c r="B24" s="176">
        <v>-0.5401151608548691</v>
      </c>
      <c r="C24" s="35">
        <v>-0.43106014598888465</v>
      </c>
      <c r="D24" s="109">
        <f t="shared" si="0"/>
        <v>-0.48558765342187687</v>
      </c>
    </row>
    <row r="25" spans="1:4" ht="12.75" customHeight="1">
      <c r="A25" s="132" t="s">
        <v>209</v>
      </c>
      <c r="B25" s="176">
        <v>-0.69402545164534879</v>
      </c>
      <c r="C25" s="35">
        <v>-0.63038825190309344</v>
      </c>
      <c r="D25" s="109">
        <f t="shared" si="0"/>
        <v>-0.66220685177422112</v>
      </c>
    </row>
    <row r="26" spans="1:4" ht="12.75" customHeight="1">
      <c r="A26" s="132" t="s">
        <v>210</v>
      </c>
      <c r="B26" s="176">
        <v>19.207347388505937</v>
      </c>
      <c r="C26" s="35">
        <v>1.8905195847828744</v>
      </c>
      <c r="D26" s="109">
        <f t="shared" si="0"/>
        <v>10.548933486644406</v>
      </c>
    </row>
    <row r="27" spans="1:4" ht="12.75" customHeight="1">
      <c r="A27" s="132" t="s">
        <v>46</v>
      </c>
      <c r="B27" s="176">
        <v>6.1176718490898017</v>
      </c>
      <c r="C27" s="35">
        <v>4.9315045137971278</v>
      </c>
      <c r="D27" s="109">
        <f t="shared" si="0"/>
        <v>5.5245881814434643</v>
      </c>
    </row>
    <row r="28" spans="1:4" ht="12.75" customHeight="1">
      <c r="A28" s="132" t="s">
        <v>66</v>
      </c>
      <c r="B28" s="176">
        <v>4.9978855656546335</v>
      </c>
      <c r="C28" s="35">
        <v>3.4383946049311556</v>
      </c>
      <c r="D28" s="109">
        <f t="shared" si="0"/>
        <v>4.2181400852928945</v>
      </c>
    </row>
    <row r="29" spans="1:4" ht="12.75" customHeight="1">
      <c r="A29" s="132" t="s">
        <v>67</v>
      </c>
      <c r="B29" s="176">
        <v>-1.1227310421081913</v>
      </c>
      <c r="C29" s="35">
        <v>1.1110473402779808</v>
      </c>
      <c r="D29" s="109">
        <f t="shared" si="0"/>
        <v>-5.8418509151052511E-3</v>
      </c>
    </row>
    <row r="30" spans="1:4" ht="12.75" customHeight="1">
      <c r="A30" s="132" t="s">
        <v>211</v>
      </c>
      <c r="B30" s="176">
        <v>6.7625541907514419</v>
      </c>
      <c r="C30" s="35">
        <v>8.0909418555872783</v>
      </c>
      <c r="D30" s="109">
        <f t="shared" si="0"/>
        <v>7.4267480231693597</v>
      </c>
    </row>
    <row r="31" spans="1:4" ht="12.75" customHeight="1">
      <c r="A31" s="132" t="s">
        <v>212</v>
      </c>
      <c r="B31" s="176">
        <v>1.0543857224039526</v>
      </c>
      <c r="C31" s="35">
        <v>1.2585518159695053</v>
      </c>
      <c r="D31" s="109">
        <f t="shared" si="0"/>
        <v>1.1564687691867288</v>
      </c>
    </row>
    <row r="32" spans="1:4" ht="12.75" customHeight="1">
      <c r="A32" s="132" t="s">
        <v>68</v>
      </c>
      <c r="B32" s="176">
        <v>13.360498177886331</v>
      </c>
      <c r="C32" s="35">
        <v>11.686259998292112</v>
      </c>
      <c r="D32" s="109">
        <f t="shared" si="0"/>
        <v>12.523379088089222</v>
      </c>
    </row>
    <row r="33" spans="1:9" ht="12.75" customHeight="1">
      <c r="A33" s="132" t="s">
        <v>43</v>
      </c>
      <c r="B33" s="176">
        <v>1.1823725665122773</v>
      </c>
      <c r="C33" s="35">
        <v>-1.7586464233719523</v>
      </c>
      <c r="D33" s="109">
        <f t="shared" si="0"/>
        <v>-0.28813692842983751</v>
      </c>
    </row>
    <row r="34" spans="1:9" ht="12.75" customHeight="1">
      <c r="A34" s="132" t="s">
        <v>69</v>
      </c>
      <c r="B34" s="176">
        <v>0.50893882814472824</v>
      </c>
      <c r="C34" s="35">
        <v>-0.68408198143047483</v>
      </c>
      <c r="D34" s="109">
        <f t="shared" si="0"/>
        <v>-8.7571576642873294E-2</v>
      </c>
    </row>
    <row r="35" spans="1:9" ht="12.75" customHeight="1">
      <c r="A35" s="132" t="s">
        <v>70</v>
      </c>
      <c r="B35" s="176">
        <v>1.9067176058579858</v>
      </c>
      <c r="C35" s="35">
        <v>1.7404926844692199</v>
      </c>
      <c r="D35" s="109">
        <f t="shared" si="0"/>
        <v>1.8236051451636028</v>
      </c>
    </row>
    <row r="36" spans="1:9" ht="12.75" customHeight="1">
      <c r="A36" s="132" t="s">
        <v>213</v>
      </c>
      <c r="B36" s="176">
        <v>0.2364606428358289</v>
      </c>
      <c r="C36" s="35">
        <v>0.34557873481498647</v>
      </c>
      <c r="D36" s="109">
        <f t="shared" si="0"/>
        <v>0.29101968882540769</v>
      </c>
    </row>
    <row r="37" spans="1:9">
      <c r="A37" s="132" t="s">
        <v>214</v>
      </c>
      <c r="B37" s="176">
        <v>0.85424812681780571</v>
      </c>
      <c r="C37" s="35">
        <v>1.2532098694279645</v>
      </c>
      <c r="D37" s="109">
        <f t="shared" si="0"/>
        <v>1.0537289981228852</v>
      </c>
    </row>
    <row r="38" spans="1:9" ht="14.25" customHeight="1">
      <c r="A38" s="132" t="s">
        <v>215</v>
      </c>
      <c r="B38" s="176">
        <v>1.1327013029356718</v>
      </c>
      <c r="C38" s="35">
        <v>-7.3766282272742442E-2</v>
      </c>
      <c r="D38" s="109">
        <f t="shared" si="0"/>
        <v>0.52946751033146466</v>
      </c>
    </row>
    <row r="39" spans="1:9">
      <c r="A39" s="132"/>
      <c r="B39" s="108"/>
      <c r="C39" s="108"/>
      <c r="D39" s="109"/>
    </row>
    <row r="40" spans="1:9">
      <c r="A40" s="133" t="s">
        <v>94</v>
      </c>
      <c r="B40" s="128">
        <v>1.199940352479574</v>
      </c>
      <c r="C40" s="128">
        <v>0.48473568710243131</v>
      </c>
      <c r="D40" s="109">
        <f>(B40+C40)/2</f>
        <v>0.84233801979100265</v>
      </c>
    </row>
    <row r="41" spans="1:9">
      <c r="A41" s="133" t="s">
        <v>95</v>
      </c>
      <c r="B41" s="128">
        <v>2.3772746943120433</v>
      </c>
      <c r="C41" s="128">
        <v>2.2465995900875755</v>
      </c>
      <c r="D41" s="109">
        <f t="shared" ref="D41:D43" si="1">(B41+C41)/2</f>
        <v>2.3119371421998096</v>
      </c>
    </row>
    <row r="42" spans="1:9">
      <c r="A42" s="133" t="s">
        <v>93</v>
      </c>
      <c r="B42" s="114">
        <v>1.673195051705443</v>
      </c>
      <c r="C42" s="114">
        <v>1.0741435945565536</v>
      </c>
      <c r="D42" s="109">
        <f t="shared" si="1"/>
        <v>1.3736693231309984</v>
      </c>
    </row>
    <row r="43" spans="1:9">
      <c r="A43" s="133" t="s">
        <v>58</v>
      </c>
      <c r="B43" s="114">
        <v>1.336593471510114</v>
      </c>
      <c r="C43" s="114">
        <v>0.44300327396336259</v>
      </c>
      <c r="D43" s="109">
        <f t="shared" si="1"/>
        <v>0.88979837273673823</v>
      </c>
    </row>
    <row r="44" spans="1:9">
      <c r="A44" s="133"/>
      <c r="B44" s="114"/>
      <c r="C44" s="114"/>
      <c r="D44" s="109"/>
    </row>
    <row r="45" spans="1:9" ht="13.5" thickBot="1">
      <c r="A45" s="118" t="s">
        <v>120</v>
      </c>
      <c r="B45" s="119">
        <v>-0.80373804581870611</v>
      </c>
      <c r="C45" s="119">
        <v>0.39680619404790379</v>
      </c>
      <c r="D45" s="127">
        <f>(B45+C45)/2</f>
        <v>-0.20346592588540116</v>
      </c>
      <c r="E45" s="20"/>
      <c r="F45" s="20"/>
      <c r="G45" s="20"/>
      <c r="H45" s="20"/>
      <c r="I45" s="20"/>
    </row>
    <row r="46" spans="1:9">
      <c r="A46" s="134" t="s">
        <v>34</v>
      </c>
      <c r="B46" s="134"/>
      <c r="C46" s="134"/>
      <c r="D46" s="134"/>
      <c r="E46" s="29"/>
      <c r="F46" s="29"/>
      <c r="G46" s="29"/>
    </row>
  </sheetData>
  <mergeCells count="5">
    <mergeCell ref="A1:D1"/>
    <mergeCell ref="A6:A7"/>
    <mergeCell ref="B6:D6"/>
    <mergeCell ref="A4:D4"/>
    <mergeCell ref="A3:D3"/>
  </mergeCells>
  <phoneticPr fontId="11" type="noConversion"/>
  <printOptions horizontalCentered="1"/>
  <pageMargins left="0.75" right="0.75" top="0.59055118110236227" bottom="1" header="0" footer="0"/>
  <pageSetup paperSize="9" scale="67" orientation="portrait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10"/>
  <sheetViews>
    <sheetView showGridLines="0"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45.7109375" style="9" customWidth="1"/>
    <col min="2" max="4" width="22.7109375" style="9" customWidth="1"/>
    <col min="5" max="7" width="14.7109375" style="9" customWidth="1"/>
    <col min="8" max="16384" width="11.42578125" style="9"/>
  </cols>
  <sheetData>
    <row r="1" spans="1:10" s="21" customFormat="1" ht="18">
      <c r="A1" s="451" t="s">
        <v>115</v>
      </c>
      <c r="B1" s="451"/>
      <c r="C1" s="451"/>
      <c r="D1" s="451"/>
      <c r="E1" s="26"/>
      <c r="F1" s="26"/>
      <c r="G1" s="26"/>
    </row>
    <row r="2" spans="1:10" ht="12.75" customHeight="1"/>
    <row r="3" spans="1:10" ht="15" customHeight="1">
      <c r="A3" s="463" t="s">
        <v>149</v>
      </c>
      <c r="B3" s="463"/>
      <c r="C3" s="463"/>
      <c r="D3" s="463"/>
      <c r="E3" s="47"/>
      <c r="F3" s="47"/>
      <c r="G3" s="47"/>
      <c r="H3" s="47"/>
      <c r="I3" s="47"/>
      <c r="J3" s="14"/>
    </row>
    <row r="4" spans="1:10" ht="15" customHeight="1">
      <c r="A4" s="463" t="s">
        <v>253</v>
      </c>
      <c r="B4" s="463"/>
      <c r="C4" s="463"/>
      <c r="D4" s="463"/>
      <c r="E4" s="47"/>
      <c r="F4" s="47"/>
      <c r="G4" s="47"/>
      <c r="H4" s="47"/>
      <c r="I4" s="47"/>
      <c r="J4" s="14"/>
    </row>
    <row r="5" spans="1:10" ht="12.75" customHeight="1" thickBot="1">
      <c r="A5" s="63"/>
      <c r="B5" s="63"/>
      <c r="C5" s="63"/>
      <c r="D5" s="63"/>
      <c r="E5" s="22"/>
      <c r="F5" s="22"/>
      <c r="G5" s="41"/>
      <c r="H5" s="14"/>
      <c r="I5" s="14"/>
      <c r="J5" s="14"/>
    </row>
    <row r="6" spans="1:10" ht="30.75" customHeight="1">
      <c r="A6" s="585" t="s">
        <v>78</v>
      </c>
      <c r="B6" s="587" t="s">
        <v>327</v>
      </c>
      <c r="C6" s="588"/>
      <c r="D6" s="588"/>
    </row>
    <row r="7" spans="1:10" ht="30.75" customHeight="1" thickBot="1">
      <c r="A7" s="586"/>
      <c r="B7" s="190" t="s">
        <v>27</v>
      </c>
      <c r="C7" s="190" t="s">
        <v>28</v>
      </c>
      <c r="D7" s="191" t="s">
        <v>29</v>
      </c>
      <c r="E7" s="34"/>
    </row>
    <row r="8" spans="1:10" ht="27" customHeight="1">
      <c r="A8" s="131" t="s">
        <v>99</v>
      </c>
      <c r="B8" s="106">
        <v>0.18997903384535894</v>
      </c>
      <c r="C8" s="106">
        <v>0.10816125860374261</v>
      </c>
      <c r="D8" s="107">
        <f>(B8+C8)/2</f>
        <v>0.14907014622455078</v>
      </c>
    </row>
    <row r="9" spans="1:10" ht="24.75" customHeight="1" thickBot="1">
      <c r="A9" s="135" t="s">
        <v>100</v>
      </c>
      <c r="B9" s="126">
        <v>0.33937488714638903</v>
      </c>
      <c r="C9" s="126">
        <v>0.36317749985946052</v>
      </c>
      <c r="D9" s="127">
        <f>(B9+C9)/2</f>
        <v>0.35127619350292477</v>
      </c>
    </row>
    <row r="10" spans="1:10">
      <c r="A10" s="134" t="s">
        <v>34</v>
      </c>
      <c r="B10" s="100"/>
      <c r="C10" s="100"/>
      <c r="D10" s="100"/>
    </row>
  </sheetData>
  <mergeCells count="5">
    <mergeCell ref="A1:D1"/>
    <mergeCell ref="A3:D3"/>
    <mergeCell ref="A4:D4"/>
    <mergeCell ref="A6:A7"/>
    <mergeCell ref="B6:D6"/>
  </mergeCells>
  <phoneticPr fontId="11" type="noConversion"/>
  <printOptions horizontalCentered="1"/>
  <pageMargins left="0.75" right="0.75" top="0.59055118110236227" bottom="1" header="0" footer="0"/>
  <pageSetup paperSize="9" scale="68" orientation="portrait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911">
    <pageSetUpPr fitToPage="1"/>
  </sheetPr>
  <dimension ref="A1:J26"/>
  <sheetViews>
    <sheetView showGridLines="0" tabSelected="1" view="pageBreakPreview" zoomScaleNormal="75" zoomScaleSheetLayoutView="100" workbookViewId="0">
      <selection activeCell="B29" sqref="B29:C29"/>
    </sheetView>
  </sheetViews>
  <sheetFormatPr baseColWidth="10" defaultRowHeight="12.75"/>
  <cols>
    <col min="1" max="1" width="16.7109375" style="3" customWidth="1"/>
    <col min="2" max="5" width="16.7109375" style="9" customWidth="1"/>
    <col min="6" max="6" width="10.7109375" style="9" customWidth="1"/>
    <col min="7" max="16384" width="11.42578125" style="9"/>
  </cols>
  <sheetData>
    <row r="1" spans="1:8" s="21" customFormat="1" ht="18">
      <c r="A1" s="451" t="s">
        <v>115</v>
      </c>
      <c r="B1" s="451"/>
      <c r="C1" s="451"/>
      <c r="D1" s="451"/>
      <c r="E1" s="451"/>
    </row>
    <row r="2" spans="1:8" ht="12.75" customHeight="1"/>
    <row r="3" spans="1:8" ht="15" customHeight="1">
      <c r="A3" s="589" t="s">
        <v>150</v>
      </c>
      <c r="B3" s="589"/>
      <c r="C3" s="589"/>
      <c r="D3" s="589"/>
      <c r="E3" s="589"/>
    </row>
    <row r="4" spans="1:8" ht="15" customHeight="1">
      <c r="A4" s="589" t="s">
        <v>133</v>
      </c>
      <c r="B4" s="589"/>
      <c r="C4" s="589"/>
      <c r="D4" s="589"/>
      <c r="E4" s="589"/>
    </row>
    <row r="5" spans="1:8" ht="14.25" customHeight="1" thickBot="1">
      <c r="A5" s="136"/>
      <c r="B5" s="137"/>
      <c r="C5" s="137"/>
      <c r="D5" s="137"/>
      <c r="E5" s="137"/>
    </row>
    <row r="6" spans="1:8" s="206" customFormat="1" ht="34.5" customHeight="1" thickBot="1">
      <c r="A6" s="221" t="s">
        <v>63</v>
      </c>
      <c r="B6" s="222" t="s">
        <v>59</v>
      </c>
      <c r="C6" s="222" t="s">
        <v>60</v>
      </c>
      <c r="D6" s="222" t="s">
        <v>61</v>
      </c>
      <c r="E6" s="223" t="s">
        <v>62</v>
      </c>
    </row>
    <row r="7" spans="1:8" ht="21.75" customHeight="1">
      <c r="A7" s="75">
        <v>2002</v>
      </c>
      <c r="B7" s="106">
        <v>489.57499999999999</v>
      </c>
      <c r="C7" s="106">
        <v>441</v>
      </c>
      <c r="D7" s="106">
        <v>47.8</v>
      </c>
      <c r="E7" s="197">
        <v>9.7635704437522346</v>
      </c>
      <c r="G7"/>
      <c r="H7"/>
    </row>
    <row r="8" spans="1:8">
      <c r="A8" s="73">
        <v>2003</v>
      </c>
      <c r="B8" s="108">
        <v>504</v>
      </c>
      <c r="C8" s="108">
        <v>451.5</v>
      </c>
      <c r="D8" s="108">
        <v>54</v>
      </c>
      <c r="E8" s="111">
        <v>10.714285714285714</v>
      </c>
      <c r="G8"/>
      <c r="H8"/>
    </row>
    <row r="9" spans="1:8">
      <c r="A9" s="73">
        <v>2004</v>
      </c>
      <c r="B9" s="108">
        <v>508.05</v>
      </c>
      <c r="C9" s="108">
        <v>455.9</v>
      </c>
      <c r="D9" s="108">
        <v>52.174999999999997</v>
      </c>
      <c r="E9" s="111">
        <v>10.269658498179313</v>
      </c>
      <c r="G9"/>
      <c r="H9"/>
    </row>
    <row r="10" spans="1:8">
      <c r="A10" s="73">
        <v>2005</v>
      </c>
      <c r="B10" s="108">
        <v>520.85</v>
      </c>
      <c r="C10" s="108">
        <v>490.7</v>
      </c>
      <c r="D10" s="108">
        <v>30.15</v>
      </c>
      <c r="E10" s="111">
        <v>5.7886147643275416</v>
      </c>
      <c r="G10"/>
      <c r="H10"/>
    </row>
    <row r="11" spans="1:8">
      <c r="A11" s="73">
        <v>2006</v>
      </c>
      <c r="B11" s="108">
        <v>527.375</v>
      </c>
      <c r="C11" s="108">
        <v>496.9</v>
      </c>
      <c r="D11" s="108">
        <v>30.475000000000001</v>
      </c>
      <c r="E11" s="111">
        <v>5.7786205261910402</v>
      </c>
      <c r="G11"/>
      <c r="H11"/>
    </row>
    <row r="12" spans="1:8">
      <c r="A12" s="73">
        <v>2007</v>
      </c>
      <c r="B12" s="108">
        <v>529</v>
      </c>
      <c r="C12" s="108">
        <v>495.6</v>
      </c>
      <c r="D12" s="108">
        <v>33.4</v>
      </c>
      <c r="E12" s="111">
        <v>6.3137996219281662</v>
      </c>
      <c r="G12"/>
      <c r="H12"/>
    </row>
    <row r="13" spans="1:8">
      <c r="A13" s="73" t="s">
        <v>254</v>
      </c>
      <c r="B13" s="108">
        <v>548.65</v>
      </c>
      <c r="C13" s="108">
        <v>509</v>
      </c>
      <c r="D13" s="108">
        <v>39.700000000000003</v>
      </c>
      <c r="E13" s="111">
        <v>7.2359427686138718</v>
      </c>
      <c r="G13"/>
      <c r="H13"/>
    </row>
    <row r="14" spans="1:8">
      <c r="A14" s="73">
        <v>2009</v>
      </c>
      <c r="B14" s="108">
        <v>467.6</v>
      </c>
      <c r="C14" s="108">
        <v>415.6</v>
      </c>
      <c r="D14" s="108">
        <v>52</v>
      </c>
      <c r="E14" s="111">
        <v>11.120615911035072</v>
      </c>
      <c r="G14"/>
      <c r="H14"/>
    </row>
    <row r="15" spans="1:8">
      <c r="A15" s="73">
        <v>2010</v>
      </c>
      <c r="B15" s="108">
        <v>438.42500000000001</v>
      </c>
      <c r="C15" s="108">
        <v>392.27499999999998</v>
      </c>
      <c r="D15" s="108">
        <v>46.2</v>
      </c>
      <c r="E15" s="111">
        <v>10.537720248617209</v>
      </c>
      <c r="G15"/>
      <c r="H15"/>
    </row>
    <row r="16" spans="1:8">
      <c r="A16" s="73">
        <v>2011</v>
      </c>
      <c r="B16" s="108">
        <v>439.6</v>
      </c>
      <c r="C16" s="108">
        <v>393.1</v>
      </c>
      <c r="D16" s="108">
        <v>46.5</v>
      </c>
      <c r="E16" s="111">
        <v>10.577797998180163</v>
      </c>
      <c r="G16"/>
      <c r="H16"/>
    </row>
    <row r="17" spans="1:10">
      <c r="A17" s="73">
        <v>2012</v>
      </c>
      <c r="B17" s="108">
        <v>445.72500000000002</v>
      </c>
      <c r="C17" s="108">
        <v>388.92500000000001</v>
      </c>
      <c r="D17" s="108">
        <v>56.800000000000011</v>
      </c>
      <c r="E17" s="111">
        <v>12.743283414661509</v>
      </c>
      <c r="G17"/>
      <c r="H17"/>
    </row>
    <row r="18" spans="1:10">
      <c r="A18" s="73">
        <v>2013</v>
      </c>
      <c r="B18" s="110">
        <v>454.1</v>
      </c>
      <c r="C18" s="110">
        <v>393.3</v>
      </c>
      <c r="D18" s="110">
        <v>60.800000000000011</v>
      </c>
      <c r="E18" s="111">
        <v>13.389121338912135</v>
      </c>
      <c r="G18"/>
      <c r="H18"/>
    </row>
    <row r="19" spans="1:10">
      <c r="A19" s="73">
        <v>2014</v>
      </c>
      <c r="B19" s="110">
        <v>468.5</v>
      </c>
      <c r="C19" s="110">
        <v>420.7</v>
      </c>
      <c r="D19" s="110">
        <v>47.800000000000011</v>
      </c>
      <c r="E19" s="111">
        <v>10.202774813233727</v>
      </c>
      <c r="G19"/>
      <c r="H19"/>
      <c r="I19" s="35"/>
    </row>
    <row r="20" spans="1:10">
      <c r="A20" s="73">
        <v>2015</v>
      </c>
      <c r="B20" s="110">
        <v>454.1</v>
      </c>
      <c r="C20" s="110">
        <v>414</v>
      </c>
      <c r="D20" s="110">
        <v>40.100000000000023</v>
      </c>
      <c r="E20" s="111">
        <v>8.8306540409601464</v>
      </c>
      <c r="G20"/>
      <c r="H20"/>
    </row>
    <row r="21" spans="1:10" ht="13.5" thickBot="1">
      <c r="A21" s="332" t="s">
        <v>328</v>
      </c>
      <c r="B21" s="139">
        <v>468.92500000000001</v>
      </c>
      <c r="C21" s="139">
        <v>423.67500000000001</v>
      </c>
      <c r="D21" s="110">
        <f>+B21-C21</f>
        <v>45.25</v>
      </c>
      <c r="E21" s="140">
        <f>+D21/B21*100</f>
        <v>9.6497307671802517</v>
      </c>
      <c r="G21"/>
      <c r="H21"/>
    </row>
    <row r="22" spans="1:10">
      <c r="A22" s="83" t="s">
        <v>264</v>
      </c>
      <c r="B22" s="196"/>
      <c r="C22" s="196"/>
      <c r="D22" s="196"/>
      <c r="E22" s="196"/>
      <c r="G22"/>
      <c r="H22"/>
    </row>
    <row r="23" spans="1:10">
      <c r="A23" s="19" t="s">
        <v>265</v>
      </c>
      <c r="B23" s="198"/>
      <c r="C23" s="198"/>
      <c r="D23" s="198"/>
      <c r="E23" s="198"/>
      <c r="G23"/>
      <c r="H23"/>
    </row>
    <row r="24" spans="1:10">
      <c r="A24" s="194" t="s">
        <v>92</v>
      </c>
      <c r="B24" s="20"/>
      <c r="C24" s="20"/>
      <c r="D24" s="195"/>
      <c r="E24" s="20"/>
      <c r="G24"/>
      <c r="H24"/>
      <c r="J24" s="35"/>
    </row>
    <row r="25" spans="1:10" ht="14.25">
      <c r="A25" s="590" t="s">
        <v>134</v>
      </c>
      <c r="B25" s="590"/>
      <c r="C25" s="590"/>
      <c r="D25" s="590"/>
      <c r="E25" s="590"/>
      <c r="G25"/>
      <c r="H25"/>
    </row>
    <row r="26" spans="1:10">
      <c r="A26" s="208" t="s">
        <v>282</v>
      </c>
    </row>
  </sheetData>
  <mergeCells count="4">
    <mergeCell ref="A1:E1"/>
    <mergeCell ref="A3:E3"/>
    <mergeCell ref="A4:E4"/>
    <mergeCell ref="A25:E25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92" orientation="portrait" r:id="rId1"/>
  <headerFooter alignWithMargins="0">
    <oddFooter>&amp;C&amp;A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L616"/>
  <sheetViews>
    <sheetView showGridLines="0" tabSelected="1" view="pageBreakPreview" zoomScale="75" zoomScaleNormal="75" zoomScaleSheetLayoutView="75" workbookViewId="0">
      <selection activeCell="B29" sqref="B29:C29"/>
    </sheetView>
  </sheetViews>
  <sheetFormatPr baseColWidth="10" defaultRowHeight="12.75"/>
  <cols>
    <col min="1" max="1" width="6.42578125" style="301" customWidth="1"/>
    <col min="2" max="2" width="41.5703125" style="301" customWidth="1"/>
    <col min="3" max="3" width="30" style="301" customWidth="1"/>
    <col min="4" max="4" width="23.5703125" style="301" customWidth="1"/>
    <col min="5" max="16384" width="11.42578125" style="301"/>
  </cols>
  <sheetData>
    <row r="1" spans="1:12" s="21" customFormat="1" ht="18">
      <c r="A1" s="488" t="s">
        <v>115</v>
      </c>
      <c r="B1" s="488"/>
      <c r="C1" s="488"/>
      <c r="D1" s="488"/>
      <c r="E1" s="488"/>
      <c r="F1" s="46"/>
      <c r="G1" s="27"/>
      <c r="H1" s="27"/>
      <c r="I1" s="27"/>
      <c r="J1" s="27"/>
      <c r="K1" s="27"/>
      <c r="L1" s="27"/>
    </row>
    <row r="2" spans="1:12" ht="12.75" customHeight="1">
      <c r="A2" s="463" t="s">
        <v>286</v>
      </c>
      <c r="B2" s="463"/>
      <c r="C2" s="463"/>
      <c r="D2" s="463"/>
      <c r="E2" s="463"/>
      <c r="F2" s="310"/>
      <c r="G2" s="310"/>
      <c r="H2" s="310"/>
      <c r="I2" s="310"/>
      <c r="J2" s="310"/>
      <c r="K2" s="310"/>
      <c r="L2" s="310"/>
    </row>
    <row r="3" spans="1:12" ht="15" customHeight="1">
      <c r="A3" s="463"/>
      <c r="B3" s="463"/>
      <c r="C3" s="463"/>
      <c r="D3" s="463"/>
      <c r="E3" s="463"/>
      <c r="F3" s="47"/>
      <c r="G3" s="310"/>
      <c r="H3" s="310"/>
      <c r="I3" s="310"/>
      <c r="J3" s="310"/>
      <c r="K3" s="310"/>
      <c r="L3" s="310"/>
    </row>
    <row r="4" spans="1:12" ht="15" thickBot="1">
      <c r="B4" s="141"/>
      <c r="C4" s="141"/>
      <c r="D4" s="141"/>
      <c r="E4" s="310"/>
      <c r="F4" s="310"/>
      <c r="G4" s="310"/>
      <c r="H4" s="310"/>
      <c r="I4" s="310"/>
      <c r="J4" s="310"/>
      <c r="K4" s="310"/>
      <c r="L4" s="310"/>
    </row>
    <row r="5" spans="1:12" ht="36" customHeight="1">
      <c r="B5" s="452" t="s">
        <v>51</v>
      </c>
      <c r="C5" s="428">
        <v>2015</v>
      </c>
      <c r="D5" s="428">
        <v>2016</v>
      </c>
      <c r="E5" s="310"/>
      <c r="F5" s="310"/>
      <c r="G5" s="310"/>
      <c r="H5" s="310"/>
      <c r="I5" s="310"/>
      <c r="J5" s="310"/>
      <c r="K5" s="310"/>
      <c r="L5" s="310"/>
    </row>
    <row r="6" spans="1:12" ht="12.75" customHeight="1">
      <c r="B6" s="453"/>
      <c r="C6" s="591" t="s">
        <v>37</v>
      </c>
      <c r="D6" s="591" t="s">
        <v>37</v>
      </c>
      <c r="E6" s="310"/>
      <c r="F6" s="310"/>
      <c r="G6" s="310"/>
      <c r="H6" s="310"/>
      <c r="I6" s="310"/>
      <c r="J6" s="310"/>
      <c r="K6" s="310"/>
      <c r="L6" s="310"/>
    </row>
    <row r="7" spans="1:12" ht="31.5" customHeight="1" thickBot="1">
      <c r="B7" s="454"/>
      <c r="C7" s="592"/>
      <c r="D7" s="592"/>
      <c r="E7" s="310"/>
      <c r="F7" s="310"/>
      <c r="G7" s="310"/>
      <c r="H7" s="310"/>
      <c r="I7" s="310"/>
      <c r="J7" s="310"/>
      <c r="K7" s="310"/>
      <c r="L7" s="310"/>
    </row>
    <row r="8" spans="1:12" ht="26.25" customHeight="1">
      <c r="B8" s="429" t="s">
        <v>216</v>
      </c>
      <c r="C8" s="430">
        <v>818.16823369999997</v>
      </c>
      <c r="D8" s="227">
        <v>815.7593028</v>
      </c>
      <c r="E8" s="310"/>
      <c r="F8" s="310"/>
      <c r="G8" s="310"/>
      <c r="H8" s="310"/>
      <c r="I8" s="310"/>
      <c r="J8" s="310"/>
      <c r="K8" s="310"/>
      <c r="L8" s="310"/>
    </row>
    <row r="9" spans="1:12">
      <c r="B9" s="355" t="s">
        <v>217</v>
      </c>
      <c r="C9" s="431">
        <v>14632.4295814</v>
      </c>
      <c r="D9" s="228">
        <v>14057.0762915</v>
      </c>
      <c r="E9" s="310"/>
      <c r="F9" s="310"/>
      <c r="G9" s="310"/>
      <c r="H9" s="310"/>
      <c r="I9" s="310"/>
      <c r="J9" s="310"/>
      <c r="K9" s="310"/>
      <c r="L9" s="310"/>
    </row>
    <row r="10" spans="1:12">
      <c r="B10" s="355" t="s">
        <v>55</v>
      </c>
      <c r="C10" s="431">
        <v>8968.600429438</v>
      </c>
      <c r="D10" s="228">
        <v>8886.8863171900011</v>
      </c>
      <c r="E10" s="310"/>
      <c r="F10" s="310"/>
      <c r="G10" s="310"/>
      <c r="H10" s="310"/>
      <c r="I10" s="310"/>
      <c r="J10" s="310"/>
      <c r="K10" s="310"/>
      <c r="L10" s="310"/>
    </row>
    <row r="11" spans="1:12">
      <c r="B11" s="355" t="s">
        <v>39</v>
      </c>
      <c r="C11" s="431">
        <v>2321.8788305000003</v>
      </c>
      <c r="D11" s="228">
        <v>2261.0852189000002</v>
      </c>
      <c r="E11" s="310"/>
      <c r="F11" s="310"/>
      <c r="G11" s="310"/>
      <c r="H11" s="310"/>
      <c r="I11" s="310"/>
      <c r="J11" s="310"/>
      <c r="K11" s="310"/>
      <c r="L11" s="310"/>
    </row>
    <row r="12" spans="1:12">
      <c r="B12" s="355" t="s">
        <v>89</v>
      </c>
      <c r="C12" s="431">
        <v>221.9271612</v>
      </c>
      <c r="D12" s="228">
        <v>234.7377055</v>
      </c>
      <c r="E12" s="310"/>
      <c r="F12" s="310"/>
      <c r="G12" s="310"/>
      <c r="H12" s="310"/>
      <c r="I12" s="310"/>
      <c r="J12" s="310"/>
      <c r="K12" s="310"/>
      <c r="L12" s="310"/>
    </row>
    <row r="13" spans="1:12">
      <c r="B13" s="355" t="s">
        <v>40</v>
      </c>
      <c r="C13" s="431">
        <v>5632.9932626999998</v>
      </c>
      <c r="D13" s="228">
        <v>5610.4980661999998</v>
      </c>
      <c r="E13" s="310"/>
      <c r="F13" s="310"/>
      <c r="G13" s="310"/>
      <c r="H13" s="310"/>
      <c r="I13" s="310"/>
      <c r="J13" s="310"/>
      <c r="K13" s="310"/>
      <c r="L13" s="310"/>
    </row>
    <row r="14" spans="1:12">
      <c r="B14" s="355" t="s">
        <v>41</v>
      </c>
      <c r="C14" s="431">
        <v>3781.7971949999996</v>
      </c>
      <c r="D14" s="228">
        <v>3683.833932</v>
      </c>
      <c r="E14" s="310"/>
      <c r="F14" s="310"/>
      <c r="G14" s="310"/>
      <c r="H14" s="310"/>
      <c r="I14" s="310"/>
      <c r="J14" s="310"/>
      <c r="K14" s="310"/>
      <c r="L14" s="310"/>
    </row>
    <row r="15" spans="1:12">
      <c r="B15" s="355" t="s">
        <v>218</v>
      </c>
      <c r="C15" s="431">
        <v>2806.680071621</v>
      </c>
      <c r="D15" s="228">
        <v>2827.3854933400003</v>
      </c>
      <c r="E15" s="310"/>
      <c r="F15" s="310"/>
      <c r="G15" s="310"/>
      <c r="H15" s="310"/>
      <c r="I15" s="310"/>
      <c r="J15" s="310"/>
      <c r="K15" s="310"/>
      <c r="L15" s="310"/>
    </row>
    <row r="16" spans="1:12">
      <c r="B16" s="355" t="s">
        <v>219</v>
      </c>
      <c r="C16" s="431">
        <v>1098.00074365</v>
      </c>
      <c r="D16" s="228">
        <v>1116.98653268</v>
      </c>
      <c r="E16" s="310"/>
      <c r="F16" s="310"/>
      <c r="G16" s="310"/>
      <c r="H16" s="310"/>
      <c r="I16" s="310"/>
      <c r="J16" s="310"/>
      <c r="K16" s="310"/>
      <c r="L16" s="310"/>
    </row>
    <row r="17" spans="2:12">
      <c r="B17" s="355" t="s">
        <v>220</v>
      </c>
      <c r="C17" s="431">
        <v>1082.2479178999999</v>
      </c>
      <c r="D17" s="228">
        <v>1140.7568255000001</v>
      </c>
      <c r="E17" s="310"/>
      <c r="F17" s="310"/>
      <c r="G17" s="310"/>
      <c r="H17" s="310"/>
      <c r="I17" s="310"/>
      <c r="J17" s="310"/>
      <c r="K17" s="310"/>
      <c r="L17" s="310"/>
    </row>
    <row r="18" spans="2:12">
      <c r="B18" s="355" t="s">
        <v>42</v>
      </c>
      <c r="C18" s="431">
        <v>251.96222</v>
      </c>
      <c r="D18" s="228">
        <v>264.05943000000002</v>
      </c>
      <c r="E18" s="310"/>
      <c r="F18" s="310"/>
      <c r="G18" s="310"/>
      <c r="H18" s="310"/>
      <c r="I18" s="310"/>
      <c r="J18" s="310"/>
      <c r="K18" s="310"/>
      <c r="L18" s="310"/>
    </row>
    <row r="19" spans="2:12">
      <c r="B19" s="355" t="s">
        <v>30</v>
      </c>
      <c r="C19" s="431">
        <v>338.46276351</v>
      </c>
      <c r="D19" s="228">
        <v>341.19028320000001</v>
      </c>
      <c r="E19" s="310"/>
      <c r="F19" s="310"/>
      <c r="G19" s="310"/>
      <c r="H19" s="310"/>
      <c r="I19" s="310"/>
      <c r="J19" s="310"/>
      <c r="K19" s="310"/>
      <c r="L19" s="310"/>
    </row>
    <row r="20" spans="2:12">
      <c r="B20" s="355" t="s">
        <v>221</v>
      </c>
      <c r="C20" s="431">
        <v>146.54807099999999</v>
      </c>
      <c r="D20" s="228">
        <v>139.54298499999999</v>
      </c>
      <c r="E20" s="310"/>
      <c r="F20" s="310"/>
      <c r="G20" s="310"/>
      <c r="H20" s="310"/>
      <c r="I20" s="310"/>
      <c r="J20" s="310"/>
      <c r="K20" s="310"/>
      <c r="L20" s="310"/>
    </row>
    <row r="21" spans="2:12">
      <c r="B21" s="355" t="s">
        <v>56</v>
      </c>
      <c r="C21" s="431">
        <v>229.9548297</v>
      </c>
      <c r="D21" s="228">
        <v>239.123931</v>
      </c>
      <c r="E21" s="310"/>
      <c r="F21" s="310"/>
      <c r="G21" s="310"/>
      <c r="H21" s="310"/>
      <c r="I21" s="310"/>
      <c r="J21" s="310"/>
      <c r="K21" s="310"/>
      <c r="L21" s="310"/>
    </row>
    <row r="22" spans="2:12">
      <c r="B22" s="355" t="s">
        <v>44</v>
      </c>
      <c r="C22" s="431">
        <v>1483.995102736</v>
      </c>
      <c r="D22" s="228">
        <v>1583.209828686</v>
      </c>
      <c r="E22" s="310"/>
      <c r="F22" s="310"/>
      <c r="G22" s="310"/>
      <c r="H22" s="310"/>
      <c r="I22" s="310"/>
      <c r="J22" s="310"/>
      <c r="K22" s="310"/>
      <c r="L22" s="310"/>
    </row>
    <row r="23" spans="2:12">
      <c r="B23" s="355" t="s">
        <v>222</v>
      </c>
      <c r="C23" s="431">
        <v>1252.5271</v>
      </c>
      <c r="D23" s="228">
        <v>1355.35734</v>
      </c>
      <c r="E23" s="310"/>
      <c r="F23" s="310"/>
      <c r="G23" s="310"/>
      <c r="H23" s="310"/>
      <c r="I23" s="310"/>
      <c r="J23" s="310"/>
      <c r="K23" s="310"/>
      <c r="L23" s="310"/>
    </row>
    <row r="24" spans="2:12">
      <c r="B24" s="355" t="s">
        <v>223</v>
      </c>
      <c r="C24" s="431">
        <v>168.90210999999999</v>
      </c>
      <c r="D24" s="228">
        <v>168.27645000000001</v>
      </c>
      <c r="E24" s="310"/>
      <c r="F24" s="310"/>
      <c r="G24" s="310"/>
      <c r="H24" s="310"/>
      <c r="I24" s="310"/>
      <c r="J24" s="310"/>
      <c r="K24" s="310"/>
      <c r="L24" s="310"/>
    </row>
    <row r="25" spans="2:12">
      <c r="B25" s="355" t="s">
        <v>45</v>
      </c>
      <c r="C25" s="431">
        <v>110.297237</v>
      </c>
      <c r="D25" s="228">
        <v>104.248254</v>
      </c>
      <c r="E25" s="310"/>
      <c r="F25" s="310"/>
      <c r="G25" s="310"/>
      <c r="H25" s="310"/>
      <c r="I25" s="310"/>
      <c r="J25" s="310"/>
      <c r="K25" s="310"/>
      <c r="L25" s="310"/>
    </row>
    <row r="26" spans="2:12">
      <c r="B26" s="355" t="s">
        <v>224</v>
      </c>
      <c r="C26" s="431">
        <v>659.05511999999999</v>
      </c>
      <c r="D26" s="228">
        <v>759.49468999999999</v>
      </c>
      <c r="E26" s="310"/>
      <c r="F26" s="310"/>
      <c r="G26" s="310"/>
      <c r="H26" s="310"/>
      <c r="I26" s="310"/>
      <c r="J26" s="310"/>
      <c r="K26" s="310"/>
      <c r="L26" s="310"/>
    </row>
    <row r="27" spans="2:12">
      <c r="B27" s="355" t="s">
        <v>225</v>
      </c>
      <c r="C27" s="431">
        <v>49.437773999999997</v>
      </c>
      <c r="D27" s="228">
        <v>48.965735000000002</v>
      </c>
      <c r="E27" s="310"/>
      <c r="F27" s="310"/>
      <c r="G27" s="310"/>
      <c r="H27" s="310"/>
      <c r="I27" s="310"/>
      <c r="J27" s="310"/>
      <c r="K27" s="310"/>
      <c r="L27" s="310"/>
    </row>
    <row r="28" spans="2:12">
      <c r="B28" s="355" t="s">
        <v>226</v>
      </c>
      <c r="C28" s="431">
        <v>299.44015999999999</v>
      </c>
      <c r="D28" s="228">
        <v>304.54295999999999</v>
      </c>
      <c r="E28" s="310"/>
      <c r="F28" s="310"/>
      <c r="G28" s="310"/>
      <c r="H28" s="310"/>
      <c r="I28" s="310"/>
      <c r="J28" s="310"/>
      <c r="K28" s="310"/>
      <c r="L28" s="310"/>
    </row>
    <row r="29" spans="2:12">
      <c r="B29" s="355" t="s">
        <v>227</v>
      </c>
      <c r="C29" s="431">
        <v>4414.7327009999999</v>
      </c>
      <c r="D29" s="228">
        <v>4454.5362989999994</v>
      </c>
      <c r="E29" s="310"/>
      <c r="F29" s="310"/>
      <c r="G29" s="310"/>
      <c r="H29" s="310"/>
      <c r="I29" s="310"/>
      <c r="J29" s="310"/>
      <c r="K29" s="310"/>
      <c r="L29" s="310"/>
    </row>
    <row r="30" spans="2:12">
      <c r="B30" s="355" t="s">
        <v>46</v>
      </c>
      <c r="C30" s="431">
        <v>5973.2378510999997</v>
      </c>
      <c r="D30" s="228">
        <v>6195.0538218000002</v>
      </c>
      <c r="E30" s="310"/>
      <c r="F30" s="310"/>
      <c r="G30" s="310"/>
      <c r="H30" s="310"/>
      <c r="I30" s="310"/>
      <c r="J30" s="310"/>
      <c r="K30" s="310"/>
      <c r="L30" s="310"/>
    </row>
    <row r="31" spans="2:12">
      <c r="B31" s="355" t="s">
        <v>47</v>
      </c>
      <c r="C31" s="431">
        <v>318.98848200000003</v>
      </c>
      <c r="D31" s="228">
        <v>321.278704</v>
      </c>
      <c r="E31" s="310"/>
      <c r="F31" s="310"/>
      <c r="G31" s="310"/>
      <c r="H31" s="310"/>
      <c r="I31" s="310"/>
      <c r="J31" s="310"/>
      <c r="K31" s="310"/>
      <c r="L31" s="310"/>
    </row>
    <row r="32" spans="2:12">
      <c r="B32" s="355" t="s">
        <v>48</v>
      </c>
      <c r="C32" s="431">
        <v>921.90789700000005</v>
      </c>
      <c r="D32" s="228">
        <v>945.73623400000008</v>
      </c>
      <c r="E32" s="310"/>
      <c r="F32" s="310"/>
      <c r="G32" s="310"/>
      <c r="H32" s="310"/>
      <c r="I32" s="310"/>
      <c r="J32" s="310"/>
      <c r="K32" s="310"/>
      <c r="L32" s="310"/>
    </row>
    <row r="33" spans="1:12">
      <c r="B33" s="355" t="s">
        <v>52</v>
      </c>
      <c r="C33" s="431">
        <v>1250.9530849999999</v>
      </c>
      <c r="D33" s="228">
        <v>1250.63336639</v>
      </c>
      <c r="E33" s="310"/>
      <c r="F33" s="310"/>
      <c r="G33" s="310"/>
      <c r="H33" s="310"/>
      <c r="I33" s="310"/>
      <c r="J33" s="310"/>
      <c r="K33" s="310"/>
      <c r="L33" s="310"/>
    </row>
    <row r="34" spans="1:12">
      <c r="B34" s="355" t="s">
        <v>114</v>
      </c>
      <c r="C34" s="431">
        <v>2369.2677429999999</v>
      </c>
      <c r="D34" s="228">
        <v>2465.285942</v>
      </c>
      <c r="E34" s="310"/>
      <c r="F34" s="310"/>
      <c r="G34" s="310"/>
      <c r="H34" s="310"/>
      <c r="I34" s="310"/>
      <c r="J34" s="310"/>
      <c r="K34" s="310"/>
      <c r="L34" s="310"/>
    </row>
    <row r="35" spans="1:12">
      <c r="B35" s="355" t="s">
        <v>90</v>
      </c>
      <c r="C35" s="431">
        <v>400.70794849999999</v>
      </c>
      <c r="D35" s="228">
        <v>416.90014550000001</v>
      </c>
      <c r="E35" s="310"/>
      <c r="F35" s="310"/>
      <c r="G35" s="310"/>
      <c r="H35" s="310"/>
      <c r="I35" s="310"/>
      <c r="J35" s="310"/>
      <c r="K35" s="310"/>
      <c r="L35" s="310"/>
    </row>
    <row r="36" spans="1:12">
      <c r="B36" s="355" t="s">
        <v>228</v>
      </c>
      <c r="C36" s="431">
        <v>529.52132700000004</v>
      </c>
      <c r="D36" s="228">
        <v>560.03507620000005</v>
      </c>
      <c r="E36" s="310"/>
      <c r="F36" s="310"/>
      <c r="G36" s="310"/>
      <c r="H36" s="310"/>
      <c r="I36" s="310"/>
      <c r="J36" s="310"/>
      <c r="K36" s="310"/>
      <c r="L36" s="310"/>
    </row>
    <row r="37" spans="1:12">
      <c r="B37" s="355" t="s">
        <v>229</v>
      </c>
      <c r="C37" s="431">
        <v>121.467709</v>
      </c>
      <c r="D37" s="228">
        <v>145.65533199999999</v>
      </c>
      <c r="E37" s="310"/>
      <c r="F37" s="310"/>
      <c r="G37" s="310"/>
      <c r="H37" s="310"/>
      <c r="I37" s="310"/>
      <c r="J37" s="310"/>
      <c r="K37" s="310"/>
      <c r="L37" s="310"/>
    </row>
    <row r="38" spans="1:12">
      <c r="B38" s="355" t="s">
        <v>230</v>
      </c>
      <c r="C38" s="431">
        <v>34.201699999999995</v>
      </c>
      <c r="D38" s="228">
        <v>38.545658000000003</v>
      </c>
      <c r="E38" s="310"/>
      <c r="F38" s="310"/>
      <c r="G38" s="310"/>
      <c r="H38" s="310"/>
      <c r="I38" s="310"/>
      <c r="J38" s="310"/>
      <c r="K38" s="310"/>
      <c r="L38" s="310"/>
    </row>
    <row r="39" spans="1:12">
      <c r="B39" s="355" t="s">
        <v>231</v>
      </c>
      <c r="C39" s="431">
        <v>203.33630400000001</v>
      </c>
      <c r="D39" s="228">
        <v>206.51044399999998</v>
      </c>
      <c r="E39" s="310"/>
      <c r="F39" s="310"/>
      <c r="G39" s="310"/>
      <c r="H39" s="310"/>
      <c r="I39" s="310"/>
      <c r="J39" s="310"/>
      <c r="K39" s="310"/>
      <c r="L39" s="310"/>
    </row>
    <row r="40" spans="1:12">
      <c r="B40" s="355" t="s">
        <v>49</v>
      </c>
      <c r="C40" s="431">
        <v>968.91082799999992</v>
      </c>
      <c r="D40" s="228">
        <v>986.23613999999998</v>
      </c>
      <c r="E40" s="310"/>
      <c r="F40" s="310"/>
      <c r="G40" s="310"/>
      <c r="H40" s="310"/>
      <c r="I40" s="310"/>
      <c r="J40" s="310"/>
      <c r="K40" s="310"/>
      <c r="L40" s="310"/>
    </row>
    <row r="41" spans="1:12">
      <c r="B41" s="355" t="s">
        <v>232</v>
      </c>
      <c r="C41" s="431">
        <v>395.16001610000001</v>
      </c>
      <c r="D41" s="228">
        <v>389.91661700000003</v>
      </c>
      <c r="E41" s="310"/>
      <c r="F41" s="310"/>
      <c r="G41" s="310"/>
      <c r="H41" s="310"/>
      <c r="I41" s="310"/>
      <c r="J41" s="310"/>
      <c r="K41" s="310"/>
      <c r="L41" s="310"/>
    </row>
    <row r="42" spans="1:12">
      <c r="B42" s="355" t="s">
        <v>233</v>
      </c>
      <c r="C42" s="431">
        <v>428.13677899999999</v>
      </c>
      <c r="D42" s="228">
        <v>429.00761869999997</v>
      </c>
      <c r="E42" s="310"/>
      <c r="F42" s="310"/>
      <c r="G42" s="310"/>
      <c r="H42" s="310"/>
      <c r="I42" s="310"/>
      <c r="J42" s="310"/>
      <c r="K42" s="310"/>
      <c r="L42" s="310"/>
    </row>
    <row r="43" spans="1:12">
      <c r="B43" s="355" t="s">
        <v>234</v>
      </c>
      <c r="C43" s="431">
        <v>525.41380600000002</v>
      </c>
      <c r="D43" s="228">
        <v>557.47977400000002</v>
      </c>
      <c r="E43" s="310"/>
      <c r="F43" s="310"/>
      <c r="G43" s="310"/>
      <c r="H43" s="310"/>
      <c r="I43" s="310"/>
      <c r="J43" s="310"/>
      <c r="K43" s="310"/>
      <c r="L43" s="310"/>
    </row>
    <row r="44" spans="1:12">
      <c r="B44" s="355" t="s">
        <v>53</v>
      </c>
      <c r="C44" s="431">
        <v>1561.983236</v>
      </c>
      <c r="D44" s="228">
        <v>1534.5432430000001</v>
      </c>
      <c r="E44" s="310"/>
      <c r="F44" s="310"/>
      <c r="G44" s="310"/>
      <c r="H44" s="310"/>
      <c r="I44" s="310"/>
      <c r="J44" s="310"/>
      <c r="K44" s="310"/>
      <c r="L44" s="310"/>
    </row>
    <row r="45" spans="1:12">
      <c r="B45" s="355" t="s">
        <v>235</v>
      </c>
      <c r="C45" s="431">
        <v>297.42345</v>
      </c>
      <c r="D45" s="228">
        <v>349.77383000000003</v>
      </c>
      <c r="E45" s="310"/>
      <c r="F45" s="310"/>
      <c r="G45" s="310"/>
      <c r="H45" s="310"/>
      <c r="I45" s="310"/>
      <c r="J45" s="310"/>
      <c r="K45" s="310"/>
      <c r="L45" s="310"/>
    </row>
    <row r="46" spans="1:12">
      <c r="B46" s="355" t="s">
        <v>236</v>
      </c>
      <c r="C46" s="431">
        <v>263.33963</v>
      </c>
      <c r="D46" s="228">
        <v>292.85160999999999</v>
      </c>
      <c r="E46" s="310"/>
      <c r="F46" s="310"/>
      <c r="G46" s="310"/>
      <c r="H46" s="310"/>
      <c r="I46" s="310"/>
      <c r="J46" s="310"/>
      <c r="K46" s="310"/>
      <c r="L46" s="310"/>
    </row>
    <row r="47" spans="1:12">
      <c r="B47" s="132"/>
      <c r="C47" s="432"/>
      <c r="D47" s="225"/>
      <c r="E47" s="310"/>
      <c r="F47" s="310"/>
      <c r="G47" s="310"/>
      <c r="H47" s="310"/>
      <c r="I47" s="310"/>
      <c r="J47" s="310"/>
      <c r="K47" s="310"/>
      <c r="L47" s="310"/>
    </row>
    <row r="48" spans="1:12" ht="24.75" customHeight="1" thickBot="1">
      <c r="A48" s="285"/>
      <c r="B48" s="224" t="s">
        <v>121</v>
      </c>
      <c r="C48" s="226">
        <v>67043.600148754995</v>
      </c>
      <c r="D48" s="226">
        <v>67095.510283886004</v>
      </c>
      <c r="E48" s="310"/>
      <c r="F48" s="310"/>
      <c r="G48" s="310"/>
      <c r="H48" s="310"/>
      <c r="I48" s="310"/>
      <c r="J48" s="310"/>
      <c r="K48" s="310"/>
      <c r="L48" s="310"/>
    </row>
    <row r="49" spans="1:12">
      <c r="A49" s="350"/>
      <c r="B49" s="350"/>
      <c r="C49" s="350"/>
      <c r="D49" s="350"/>
      <c r="E49" s="350"/>
      <c r="F49" s="310"/>
      <c r="G49" s="310"/>
      <c r="H49" s="310"/>
      <c r="I49" s="310"/>
      <c r="J49" s="310"/>
      <c r="K49" s="310"/>
      <c r="L49" s="310"/>
    </row>
    <row r="50" spans="1:12">
      <c r="A50" s="350"/>
      <c r="B50" s="350"/>
      <c r="C50" s="350"/>
      <c r="D50" s="350"/>
      <c r="E50" s="350"/>
      <c r="F50" s="310"/>
      <c r="G50" s="310"/>
      <c r="H50" s="310"/>
      <c r="I50" s="310"/>
      <c r="J50" s="310"/>
      <c r="K50" s="310"/>
      <c r="L50" s="310"/>
    </row>
    <row r="51" spans="1:12">
      <c r="B51" s="310"/>
      <c r="C51" s="433"/>
      <c r="D51" s="433"/>
      <c r="E51" s="310"/>
      <c r="F51" s="310"/>
      <c r="G51" s="310"/>
      <c r="H51" s="310"/>
      <c r="I51" s="310"/>
      <c r="J51" s="310"/>
      <c r="K51" s="310"/>
      <c r="L51" s="310"/>
    </row>
    <row r="52" spans="1:12"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</row>
    <row r="53" spans="1:12"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</row>
    <row r="54" spans="1:12"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</row>
    <row r="55" spans="1:12"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</row>
    <row r="56" spans="1:12"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</row>
    <row r="57" spans="1:12"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</row>
    <row r="58" spans="1:12"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</row>
    <row r="59" spans="1:12"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</row>
    <row r="60" spans="1:12"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</row>
    <row r="61" spans="1:12"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</row>
    <row r="62" spans="1:12"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</row>
    <row r="63" spans="1:12"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</row>
    <row r="64" spans="1:12"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</row>
    <row r="65" spans="2:12"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</row>
    <row r="66" spans="2:12"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</row>
    <row r="67" spans="2:12"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</row>
    <row r="68" spans="2:12"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</row>
    <row r="69" spans="2:12"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0"/>
    </row>
    <row r="70" spans="2:12">
      <c r="B70" s="310"/>
      <c r="C70" s="310"/>
      <c r="D70" s="310"/>
      <c r="E70" s="310"/>
      <c r="F70" s="310"/>
      <c r="G70" s="310"/>
      <c r="H70" s="310"/>
      <c r="I70" s="310"/>
      <c r="J70" s="310"/>
      <c r="K70" s="310"/>
      <c r="L70" s="310"/>
    </row>
    <row r="71" spans="2:12"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</row>
    <row r="72" spans="2:12"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L72" s="310"/>
    </row>
    <row r="73" spans="2:12">
      <c r="B73" s="310"/>
      <c r="C73" s="310"/>
      <c r="D73" s="310"/>
      <c r="E73" s="310"/>
      <c r="F73" s="310"/>
      <c r="G73" s="310"/>
      <c r="H73" s="310"/>
      <c r="I73" s="310"/>
      <c r="J73" s="310"/>
      <c r="K73" s="310"/>
      <c r="L73" s="310"/>
    </row>
    <row r="74" spans="2:12"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10"/>
    </row>
    <row r="75" spans="2:12">
      <c r="B75" s="310"/>
      <c r="C75" s="310"/>
      <c r="D75" s="310"/>
      <c r="E75" s="310"/>
      <c r="F75" s="310"/>
      <c r="G75" s="310"/>
      <c r="H75" s="310"/>
      <c r="I75" s="310"/>
      <c r="J75" s="310"/>
      <c r="K75" s="310"/>
      <c r="L75" s="310"/>
    </row>
    <row r="76" spans="2:12">
      <c r="B76" s="310"/>
      <c r="C76" s="310"/>
      <c r="D76" s="310"/>
      <c r="E76" s="310"/>
      <c r="F76" s="310"/>
      <c r="G76" s="310"/>
      <c r="H76" s="310"/>
      <c r="I76" s="310"/>
      <c r="J76" s="310"/>
      <c r="K76" s="310"/>
      <c r="L76" s="310"/>
    </row>
    <row r="77" spans="2:12">
      <c r="B77" s="310"/>
      <c r="C77" s="310"/>
      <c r="D77" s="310"/>
      <c r="E77" s="310"/>
      <c r="F77" s="310"/>
      <c r="G77" s="310"/>
      <c r="H77" s="310"/>
      <c r="I77" s="310"/>
      <c r="J77" s="310"/>
      <c r="K77" s="310"/>
      <c r="L77" s="310"/>
    </row>
    <row r="78" spans="2:12"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</row>
    <row r="79" spans="2:12"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</row>
    <row r="80" spans="2:12"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</row>
    <row r="81" spans="2:12">
      <c r="B81" s="310"/>
      <c r="C81" s="310"/>
      <c r="D81" s="310"/>
      <c r="E81" s="310"/>
      <c r="F81" s="310"/>
      <c r="G81" s="310"/>
      <c r="H81" s="310"/>
      <c r="I81" s="310"/>
      <c r="J81" s="310"/>
      <c r="K81" s="310"/>
      <c r="L81" s="310"/>
    </row>
    <row r="82" spans="2:12">
      <c r="B82" s="310"/>
      <c r="C82" s="310"/>
      <c r="D82" s="310"/>
      <c r="E82" s="310"/>
      <c r="F82" s="310"/>
      <c r="G82" s="310"/>
      <c r="H82" s="310"/>
      <c r="I82" s="310"/>
      <c r="J82" s="310"/>
      <c r="K82" s="310"/>
      <c r="L82" s="310"/>
    </row>
    <row r="83" spans="2:12">
      <c r="B83" s="310"/>
      <c r="C83" s="310"/>
      <c r="D83" s="310"/>
      <c r="E83" s="310"/>
      <c r="F83" s="310"/>
      <c r="G83" s="310"/>
      <c r="H83" s="310"/>
      <c r="I83" s="310"/>
      <c r="J83" s="310"/>
      <c r="K83" s="310"/>
      <c r="L83" s="310"/>
    </row>
    <row r="84" spans="2:12"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</row>
    <row r="85" spans="2:12">
      <c r="B85" s="310"/>
      <c r="C85" s="310"/>
      <c r="D85" s="310"/>
      <c r="E85" s="310"/>
      <c r="F85" s="310"/>
      <c r="G85" s="310"/>
      <c r="H85" s="310"/>
      <c r="I85" s="310"/>
      <c r="J85" s="310"/>
      <c r="K85" s="310"/>
      <c r="L85" s="310"/>
    </row>
    <row r="86" spans="2:12">
      <c r="B86" s="310"/>
      <c r="C86" s="310"/>
      <c r="D86" s="310"/>
      <c r="E86" s="310"/>
      <c r="F86" s="310"/>
      <c r="G86" s="310"/>
      <c r="H86" s="310"/>
      <c r="I86" s="310"/>
      <c r="J86" s="310"/>
      <c r="K86" s="310"/>
      <c r="L86" s="310"/>
    </row>
    <row r="87" spans="2:12">
      <c r="B87" s="310"/>
      <c r="C87" s="310"/>
      <c r="D87" s="310"/>
      <c r="E87" s="310"/>
      <c r="F87" s="310"/>
      <c r="G87" s="310"/>
      <c r="H87" s="310"/>
      <c r="I87" s="310"/>
      <c r="J87" s="310"/>
      <c r="K87" s="310"/>
      <c r="L87" s="310"/>
    </row>
    <row r="88" spans="2:12">
      <c r="B88" s="310"/>
      <c r="C88" s="310"/>
      <c r="D88" s="310"/>
      <c r="E88" s="310"/>
      <c r="F88" s="310"/>
      <c r="G88" s="310"/>
      <c r="H88" s="310"/>
      <c r="I88" s="310"/>
      <c r="J88" s="310"/>
      <c r="K88" s="310"/>
      <c r="L88" s="310"/>
    </row>
    <row r="89" spans="2:12">
      <c r="B89" s="310"/>
      <c r="C89" s="310"/>
      <c r="D89" s="310"/>
      <c r="E89" s="310"/>
      <c r="F89" s="310"/>
      <c r="G89" s="310"/>
      <c r="H89" s="310"/>
      <c r="I89" s="310"/>
      <c r="J89" s="310"/>
      <c r="K89" s="310"/>
      <c r="L89" s="310"/>
    </row>
    <row r="90" spans="2:12">
      <c r="B90" s="310"/>
      <c r="C90" s="310"/>
      <c r="D90" s="310"/>
      <c r="E90" s="310"/>
      <c r="F90" s="310"/>
      <c r="G90" s="310"/>
      <c r="H90" s="310"/>
      <c r="I90" s="310"/>
      <c r="J90" s="310"/>
      <c r="K90" s="310"/>
      <c r="L90" s="310"/>
    </row>
    <row r="91" spans="2:12">
      <c r="B91" s="310"/>
      <c r="C91" s="310"/>
      <c r="D91" s="310"/>
      <c r="E91" s="310"/>
      <c r="F91" s="310"/>
      <c r="G91" s="310"/>
      <c r="H91" s="310"/>
      <c r="I91" s="310"/>
      <c r="J91" s="310"/>
      <c r="K91" s="310"/>
      <c r="L91" s="310"/>
    </row>
    <row r="92" spans="2:12">
      <c r="B92" s="310"/>
      <c r="C92" s="310"/>
      <c r="D92" s="310"/>
      <c r="E92" s="310"/>
      <c r="F92" s="310"/>
      <c r="G92" s="310"/>
      <c r="H92" s="310"/>
      <c r="I92" s="310"/>
      <c r="J92" s="310"/>
      <c r="K92" s="310"/>
      <c r="L92" s="310"/>
    </row>
    <row r="93" spans="2:12"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310"/>
    </row>
    <row r="94" spans="2:12">
      <c r="B94" s="310"/>
      <c r="C94" s="310"/>
      <c r="D94" s="310"/>
      <c r="E94" s="310"/>
      <c r="F94" s="310"/>
      <c r="G94" s="310"/>
      <c r="H94" s="310"/>
      <c r="I94" s="310"/>
      <c r="J94" s="310"/>
      <c r="K94" s="310"/>
      <c r="L94" s="310"/>
    </row>
    <row r="95" spans="2:12">
      <c r="B95" s="310"/>
      <c r="C95" s="310"/>
      <c r="D95" s="310"/>
      <c r="E95" s="310"/>
      <c r="F95" s="310"/>
      <c r="G95" s="310"/>
      <c r="H95" s="310"/>
      <c r="I95" s="310"/>
      <c r="J95" s="310"/>
      <c r="K95" s="310"/>
      <c r="L95" s="310"/>
    </row>
    <row r="96" spans="2:12">
      <c r="B96" s="310"/>
      <c r="C96" s="310"/>
      <c r="D96" s="310"/>
      <c r="E96" s="310"/>
      <c r="F96" s="310"/>
      <c r="G96" s="310"/>
      <c r="H96" s="310"/>
      <c r="I96" s="310"/>
      <c r="J96" s="310"/>
      <c r="K96" s="310"/>
      <c r="L96" s="310"/>
    </row>
    <row r="97" spans="2:12">
      <c r="B97" s="310"/>
      <c r="C97" s="310"/>
      <c r="D97" s="310"/>
      <c r="E97" s="310"/>
      <c r="F97" s="310"/>
      <c r="G97" s="310"/>
      <c r="H97" s="310"/>
      <c r="I97" s="310"/>
      <c r="J97" s="310"/>
      <c r="K97" s="310"/>
      <c r="L97" s="310"/>
    </row>
    <row r="98" spans="2:12">
      <c r="B98" s="310"/>
      <c r="C98" s="310"/>
      <c r="D98" s="310"/>
      <c r="E98" s="310"/>
      <c r="F98" s="310"/>
      <c r="G98" s="310"/>
      <c r="H98" s="310"/>
      <c r="I98" s="310"/>
      <c r="J98" s="310"/>
      <c r="K98" s="310"/>
      <c r="L98" s="310"/>
    </row>
    <row r="99" spans="2:12">
      <c r="B99" s="310"/>
      <c r="C99" s="310"/>
      <c r="D99" s="310"/>
      <c r="E99" s="310"/>
      <c r="F99" s="310"/>
      <c r="G99" s="310"/>
      <c r="H99" s="310"/>
      <c r="I99" s="310"/>
      <c r="J99" s="310"/>
      <c r="K99" s="310"/>
      <c r="L99" s="310"/>
    </row>
    <row r="100" spans="2:12"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</row>
    <row r="101" spans="2:12"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</row>
    <row r="102" spans="2:12">
      <c r="B102" s="310"/>
      <c r="C102" s="310"/>
      <c r="D102" s="310"/>
      <c r="E102" s="310"/>
      <c r="F102" s="310"/>
      <c r="G102" s="310"/>
      <c r="H102" s="310"/>
      <c r="I102" s="310"/>
      <c r="J102" s="310"/>
      <c r="K102" s="310"/>
      <c r="L102" s="310"/>
    </row>
    <row r="103" spans="2:12">
      <c r="B103" s="310"/>
      <c r="C103" s="310"/>
      <c r="D103" s="310"/>
      <c r="E103" s="310"/>
      <c r="F103" s="310"/>
      <c r="G103" s="310"/>
      <c r="H103" s="310"/>
      <c r="I103" s="310"/>
      <c r="J103" s="310"/>
      <c r="K103" s="310"/>
      <c r="L103" s="310"/>
    </row>
    <row r="104" spans="2:12">
      <c r="B104" s="310"/>
      <c r="C104" s="310"/>
      <c r="D104" s="310"/>
      <c r="E104" s="310"/>
      <c r="F104" s="310"/>
      <c r="G104" s="310"/>
      <c r="H104" s="310"/>
      <c r="I104" s="310"/>
      <c r="J104" s="310"/>
      <c r="K104" s="310"/>
      <c r="L104" s="310"/>
    </row>
    <row r="105" spans="2:12">
      <c r="B105" s="310"/>
      <c r="C105" s="310"/>
      <c r="D105" s="310"/>
      <c r="E105" s="310"/>
      <c r="F105" s="310"/>
      <c r="G105" s="310"/>
      <c r="H105" s="310"/>
      <c r="I105" s="310"/>
      <c r="J105" s="310"/>
      <c r="K105" s="310"/>
      <c r="L105" s="310"/>
    </row>
    <row r="106" spans="2:12">
      <c r="B106" s="310"/>
      <c r="C106" s="310"/>
      <c r="D106" s="310"/>
      <c r="E106" s="310"/>
      <c r="F106" s="310"/>
      <c r="G106" s="310"/>
      <c r="H106" s="310"/>
      <c r="I106" s="310"/>
      <c r="J106" s="310"/>
      <c r="K106" s="310"/>
      <c r="L106" s="310"/>
    </row>
    <row r="107" spans="2:12">
      <c r="B107" s="310"/>
      <c r="C107" s="310"/>
      <c r="D107" s="310"/>
      <c r="E107" s="310"/>
      <c r="F107" s="310"/>
      <c r="G107" s="310"/>
      <c r="H107" s="310"/>
      <c r="I107" s="310"/>
      <c r="J107" s="310"/>
      <c r="K107" s="310"/>
      <c r="L107" s="310"/>
    </row>
    <row r="108" spans="2:12">
      <c r="B108" s="310"/>
      <c r="C108" s="310"/>
      <c r="D108" s="310"/>
      <c r="E108" s="310"/>
      <c r="F108" s="310"/>
      <c r="G108" s="310"/>
      <c r="H108" s="310"/>
      <c r="I108" s="310"/>
      <c r="J108" s="310"/>
      <c r="K108" s="310"/>
      <c r="L108" s="310"/>
    </row>
    <row r="109" spans="2:12">
      <c r="B109" s="310"/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</row>
    <row r="110" spans="2:12">
      <c r="B110" s="310"/>
      <c r="C110" s="310"/>
      <c r="D110" s="310"/>
      <c r="E110" s="310"/>
      <c r="F110" s="310"/>
      <c r="G110" s="310"/>
      <c r="H110" s="310"/>
      <c r="I110" s="310"/>
      <c r="J110" s="310"/>
      <c r="K110" s="310"/>
      <c r="L110" s="310"/>
    </row>
    <row r="111" spans="2:12">
      <c r="B111" s="310"/>
      <c r="C111" s="310"/>
      <c r="D111" s="310"/>
      <c r="E111" s="310"/>
      <c r="F111" s="310"/>
      <c r="G111" s="310"/>
      <c r="H111" s="310"/>
      <c r="I111" s="310"/>
      <c r="J111" s="310"/>
      <c r="K111" s="310"/>
      <c r="L111" s="310"/>
    </row>
    <row r="112" spans="2:12">
      <c r="B112" s="310"/>
      <c r="C112" s="310"/>
      <c r="D112" s="310"/>
      <c r="E112" s="310"/>
      <c r="F112" s="310"/>
      <c r="G112" s="310"/>
      <c r="H112" s="310"/>
      <c r="I112" s="310"/>
      <c r="J112" s="310"/>
      <c r="K112" s="310"/>
      <c r="L112" s="310"/>
    </row>
    <row r="113" spans="2:12">
      <c r="B113" s="310"/>
      <c r="C113" s="310"/>
      <c r="D113" s="310"/>
      <c r="E113" s="310"/>
      <c r="F113" s="310"/>
      <c r="G113" s="310"/>
      <c r="H113" s="310"/>
      <c r="I113" s="310"/>
      <c r="J113" s="310"/>
      <c r="K113" s="310"/>
      <c r="L113" s="310"/>
    </row>
    <row r="114" spans="2:12">
      <c r="B114" s="310"/>
      <c r="C114" s="310"/>
      <c r="D114" s="310"/>
      <c r="E114" s="310"/>
      <c r="F114" s="310"/>
      <c r="G114" s="310"/>
      <c r="H114" s="310"/>
      <c r="I114" s="310"/>
      <c r="J114" s="310"/>
      <c r="K114" s="310"/>
      <c r="L114" s="310"/>
    </row>
    <row r="115" spans="2:12">
      <c r="B115" s="310"/>
      <c r="C115" s="310"/>
      <c r="D115" s="310"/>
      <c r="E115" s="310"/>
      <c r="F115" s="310"/>
      <c r="G115" s="310"/>
      <c r="H115" s="310"/>
      <c r="I115" s="310"/>
      <c r="J115" s="310"/>
      <c r="K115" s="310"/>
      <c r="L115" s="310"/>
    </row>
    <row r="116" spans="2:12">
      <c r="B116" s="310"/>
      <c r="C116" s="310"/>
      <c r="D116" s="310"/>
      <c r="E116" s="310"/>
      <c r="F116" s="310"/>
      <c r="G116" s="310"/>
      <c r="H116" s="310"/>
      <c r="I116" s="310"/>
      <c r="J116" s="310"/>
      <c r="K116" s="310"/>
      <c r="L116" s="310"/>
    </row>
    <row r="117" spans="2:12">
      <c r="B117" s="310"/>
      <c r="C117" s="310"/>
      <c r="D117" s="310"/>
      <c r="E117" s="310"/>
      <c r="F117" s="310"/>
      <c r="G117" s="310"/>
      <c r="H117" s="310"/>
      <c r="I117" s="310"/>
      <c r="J117" s="310"/>
      <c r="K117" s="310"/>
      <c r="L117" s="310"/>
    </row>
    <row r="118" spans="2:12">
      <c r="B118" s="310"/>
      <c r="C118" s="310"/>
      <c r="D118" s="310"/>
      <c r="E118" s="310"/>
      <c r="F118" s="310"/>
      <c r="G118" s="310"/>
      <c r="H118" s="310"/>
      <c r="I118" s="310"/>
      <c r="J118" s="310"/>
      <c r="K118" s="310"/>
      <c r="L118" s="310"/>
    </row>
    <row r="119" spans="2:12">
      <c r="B119" s="310"/>
      <c r="C119" s="310"/>
      <c r="D119" s="310"/>
      <c r="E119" s="310"/>
      <c r="F119" s="310"/>
      <c r="G119" s="310"/>
      <c r="H119" s="310"/>
      <c r="I119" s="310"/>
      <c r="J119" s="310"/>
      <c r="K119" s="310"/>
      <c r="L119" s="310"/>
    </row>
    <row r="120" spans="2:12"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  <c r="L120" s="310"/>
    </row>
    <row r="121" spans="2:12">
      <c r="B121" s="310"/>
      <c r="C121" s="310"/>
      <c r="D121" s="310"/>
      <c r="E121" s="310"/>
      <c r="F121" s="310"/>
      <c r="G121" s="310"/>
      <c r="H121" s="310"/>
      <c r="I121" s="310"/>
      <c r="J121" s="310"/>
      <c r="K121" s="310"/>
      <c r="L121" s="310"/>
    </row>
    <row r="122" spans="2:12">
      <c r="B122" s="310"/>
      <c r="C122" s="310"/>
      <c r="D122" s="310"/>
      <c r="E122" s="310"/>
      <c r="F122" s="310"/>
      <c r="G122" s="310"/>
      <c r="H122" s="310"/>
      <c r="I122" s="310"/>
      <c r="J122" s="310"/>
      <c r="K122" s="310"/>
      <c r="L122" s="310"/>
    </row>
    <row r="123" spans="2:12">
      <c r="B123" s="310"/>
      <c r="C123" s="310"/>
      <c r="D123" s="310"/>
      <c r="E123" s="310"/>
      <c r="F123" s="310"/>
      <c r="G123" s="310"/>
      <c r="H123" s="310"/>
      <c r="I123" s="310"/>
      <c r="J123" s="310"/>
      <c r="K123" s="310"/>
      <c r="L123" s="310"/>
    </row>
    <row r="124" spans="2:12">
      <c r="B124" s="310"/>
      <c r="C124" s="310"/>
      <c r="D124" s="310"/>
      <c r="E124" s="310"/>
      <c r="F124" s="310"/>
      <c r="G124" s="310"/>
      <c r="H124" s="310"/>
      <c r="I124" s="310"/>
      <c r="J124" s="310"/>
      <c r="K124" s="310"/>
      <c r="L124" s="310"/>
    </row>
    <row r="125" spans="2:12">
      <c r="B125" s="310"/>
      <c r="C125" s="310"/>
      <c r="D125" s="310"/>
      <c r="E125" s="310"/>
      <c r="F125" s="310"/>
      <c r="G125" s="310"/>
      <c r="H125" s="310"/>
      <c r="I125" s="310"/>
      <c r="J125" s="310"/>
      <c r="K125" s="310"/>
      <c r="L125" s="310"/>
    </row>
    <row r="126" spans="2:12">
      <c r="B126" s="310"/>
      <c r="C126" s="310"/>
      <c r="D126" s="310"/>
      <c r="E126" s="310"/>
      <c r="F126" s="310"/>
      <c r="G126" s="310"/>
      <c r="H126" s="310"/>
      <c r="I126" s="310"/>
      <c r="J126" s="310"/>
      <c r="K126" s="310"/>
      <c r="L126" s="310"/>
    </row>
    <row r="127" spans="2:12">
      <c r="B127" s="310"/>
      <c r="C127" s="310"/>
      <c r="D127" s="310"/>
      <c r="E127" s="310"/>
      <c r="F127" s="310"/>
      <c r="G127" s="310"/>
      <c r="H127" s="310"/>
      <c r="I127" s="310"/>
      <c r="J127" s="310"/>
      <c r="K127" s="310"/>
      <c r="L127" s="310"/>
    </row>
    <row r="128" spans="2:12">
      <c r="B128" s="310"/>
      <c r="C128" s="310"/>
      <c r="D128" s="310"/>
      <c r="E128" s="310"/>
      <c r="F128" s="310"/>
      <c r="G128" s="310"/>
      <c r="H128" s="310"/>
      <c r="I128" s="310"/>
      <c r="J128" s="310"/>
      <c r="K128" s="310"/>
      <c r="L128" s="310"/>
    </row>
    <row r="129" spans="2:12">
      <c r="B129" s="310"/>
      <c r="C129" s="310"/>
      <c r="D129" s="310"/>
      <c r="E129" s="310"/>
      <c r="F129" s="310"/>
      <c r="G129" s="310"/>
      <c r="H129" s="310"/>
      <c r="I129" s="310"/>
      <c r="J129" s="310"/>
      <c r="K129" s="310"/>
      <c r="L129" s="310"/>
    </row>
    <row r="130" spans="2:12">
      <c r="B130" s="310"/>
      <c r="C130" s="310"/>
      <c r="D130" s="310"/>
      <c r="E130" s="310"/>
      <c r="F130" s="310"/>
      <c r="G130" s="310"/>
      <c r="H130" s="310"/>
      <c r="I130" s="310"/>
      <c r="J130" s="310"/>
      <c r="K130" s="310"/>
      <c r="L130" s="310"/>
    </row>
    <row r="131" spans="2:12">
      <c r="B131" s="310"/>
      <c r="C131" s="310"/>
      <c r="D131" s="310"/>
      <c r="E131" s="310"/>
      <c r="F131" s="310"/>
      <c r="G131" s="310"/>
      <c r="H131" s="310"/>
      <c r="I131" s="310"/>
      <c r="J131" s="310"/>
      <c r="K131" s="310"/>
      <c r="L131" s="310"/>
    </row>
    <row r="132" spans="2:12">
      <c r="B132" s="310"/>
      <c r="C132" s="310"/>
      <c r="D132" s="310"/>
      <c r="E132" s="310"/>
      <c r="F132" s="310"/>
      <c r="G132" s="310"/>
      <c r="H132" s="310"/>
      <c r="I132" s="310"/>
      <c r="J132" s="310"/>
      <c r="K132" s="310"/>
      <c r="L132" s="310"/>
    </row>
    <row r="133" spans="2:12">
      <c r="B133" s="310"/>
      <c r="C133" s="310"/>
      <c r="D133" s="310"/>
      <c r="E133" s="310"/>
      <c r="F133" s="310"/>
      <c r="G133" s="310"/>
      <c r="H133" s="310"/>
      <c r="I133" s="310"/>
      <c r="J133" s="310"/>
      <c r="K133" s="310"/>
      <c r="L133" s="310"/>
    </row>
    <row r="134" spans="2:12">
      <c r="B134" s="310"/>
      <c r="C134" s="310"/>
      <c r="D134" s="310"/>
      <c r="E134" s="310"/>
      <c r="F134" s="310"/>
      <c r="G134" s="310"/>
      <c r="H134" s="310"/>
      <c r="I134" s="310"/>
      <c r="J134" s="310"/>
      <c r="K134" s="310"/>
      <c r="L134" s="310"/>
    </row>
    <row r="135" spans="2:12">
      <c r="B135" s="310"/>
      <c r="C135" s="310"/>
      <c r="D135" s="310"/>
      <c r="E135" s="310"/>
      <c r="F135" s="310"/>
      <c r="G135" s="310"/>
      <c r="H135" s="310"/>
      <c r="I135" s="310"/>
      <c r="J135" s="310"/>
      <c r="K135" s="310"/>
      <c r="L135" s="310"/>
    </row>
    <row r="136" spans="2:12">
      <c r="B136" s="310"/>
      <c r="C136" s="310"/>
      <c r="D136" s="310"/>
      <c r="E136" s="310"/>
      <c r="F136" s="310"/>
      <c r="G136" s="310"/>
      <c r="H136" s="310"/>
      <c r="I136" s="310"/>
      <c r="J136" s="310"/>
      <c r="K136" s="310"/>
      <c r="L136" s="310"/>
    </row>
    <row r="137" spans="2:12">
      <c r="B137" s="310"/>
      <c r="C137" s="310"/>
      <c r="D137" s="310"/>
      <c r="E137" s="310"/>
      <c r="F137" s="310"/>
      <c r="G137" s="310"/>
      <c r="H137" s="310"/>
      <c r="I137" s="310"/>
      <c r="J137" s="310"/>
      <c r="K137" s="310"/>
      <c r="L137" s="310"/>
    </row>
    <row r="138" spans="2:12">
      <c r="B138" s="310"/>
      <c r="C138" s="310"/>
      <c r="D138" s="310"/>
      <c r="E138" s="310"/>
      <c r="F138" s="310"/>
      <c r="G138" s="310"/>
      <c r="H138" s="310"/>
      <c r="I138" s="310"/>
      <c r="J138" s="310"/>
      <c r="K138" s="310"/>
      <c r="L138" s="310"/>
    </row>
    <row r="139" spans="2:12">
      <c r="B139" s="310"/>
      <c r="C139" s="310"/>
      <c r="D139" s="310"/>
      <c r="E139" s="310"/>
      <c r="F139" s="310"/>
      <c r="G139" s="310"/>
      <c r="H139" s="310"/>
      <c r="I139" s="310"/>
      <c r="J139" s="310"/>
      <c r="K139" s="310"/>
      <c r="L139" s="310"/>
    </row>
    <row r="140" spans="2:12">
      <c r="B140" s="310"/>
      <c r="C140" s="310"/>
      <c r="D140" s="310"/>
      <c r="E140" s="310"/>
      <c r="F140" s="310"/>
      <c r="G140" s="310"/>
      <c r="H140" s="310"/>
      <c r="I140" s="310"/>
      <c r="J140" s="310"/>
      <c r="K140" s="310"/>
      <c r="L140" s="310"/>
    </row>
    <row r="141" spans="2:12">
      <c r="B141" s="310"/>
      <c r="C141" s="310"/>
      <c r="D141" s="310"/>
      <c r="E141" s="310"/>
      <c r="F141" s="310"/>
      <c r="G141" s="310"/>
      <c r="H141" s="310"/>
      <c r="I141" s="310"/>
      <c r="J141" s="310"/>
      <c r="K141" s="310"/>
      <c r="L141" s="310"/>
    </row>
    <row r="142" spans="2:12">
      <c r="B142" s="310"/>
      <c r="C142" s="310"/>
      <c r="D142" s="310"/>
      <c r="E142" s="310"/>
      <c r="F142" s="310"/>
      <c r="G142" s="310"/>
      <c r="H142" s="310"/>
      <c r="I142" s="310"/>
      <c r="J142" s="310"/>
      <c r="K142" s="310"/>
      <c r="L142" s="310"/>
    </row>
    <row r="143" spans="2:12">
      <c r="B143" s="310"/>
      <c r="C143" s="310"/>
      <c r="D143" s="310"/>
      <c r="E143" s="310"/>
      <c r="F143" s="310"/>
      <c r="G143" s="310"/>
      <c r="H143" s="310"/>
      <c r="I143" s="310"/>
      <c r="J143" s="310"/>
      <c r="K143" s="310"/>
      <c r="L143" s="310"/>
    </row>
    <row r="144" spans="2:12">
      <c r="B144" s="310"/>
      <c r="C144" s="310"/>
      <c r="D144" s="310"/>
      <c r="E144" s="310"/>
      <c r="F144" s="310"/>
      <c r="G144" s="310"/>
      <c r="H144" s="310"/>
      <c r="I144" s="310"/>
      <c r="J144" s="310"/>
      <c r="K144" s="310"/>
      <c r="L144" s="310"/>
    </row>
    <row r="145" spans="2:12"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  <c r="L145" s="310"/>
    </row>
    <row r="146" spans="2:12">
      <c r="B146" s="310"/>
      <c r="C146" s="310"/>
      <c r="D146" s="310"/>
      <c r="E146" s="310"/>
      <c r="F146" s="310"/>
      <c r="G146" s="310"/>
      <c r="H146" s="310"/>
      <c r="I146" s="310"/>
      <c r="J146" s="310"/>
      <c r="K146" s="310"/>
      <c r="L146" s="310"/>
    </row>
    <row r="147" spans="2:12">
      <c r="B147" s="310"/>
      <c r="C147" s="310"/>
      <c r="D147" s="310"/>
      <c r="E147" s="310"/>
      <c r="F147" s="310"/>
      <c r="G147" s="310"/>
      <c r="H147" s="310"/>
      <c r="I147" s="310"/>
      <c r="J147" s="310"/>
      <c r="K147" s="310"/>
      <c r="L147" s="310"/>
    </row>
    <row r="148" spans="2:12">
      <c r="B148" s="310"/>
      <c r="C148" s="310"/>
      <c r="D148" s="310"/>
      <c r="E148" s="310"/>
      <c r="F148" s="310"/>
      <c r="G148" s="310"/>
      <c r="H148" s="310"/>
      <c r="I148" s="310"/>
      <c r="J148" s="310"/>
      <c r="K148" s="310"/>
      <c r="L148" s="310"/>
    </row>
    <row r="149" spans="2:12">
      <c r="B149" s="310"/>
      <c r="C149" s="310"/>
      <c r="D149" s="310"/>
      <c r="E149" s="310"/>
      <c r="F149" s="310"/>
      <c r="G149" s="310"/>
      <c r="H149" s="310"/>
      <c r="I149" s="310"/>
      <c r="J149" s="310"/>
      <c r="K149" s="310"/>
      <c r="L149" s="310"/>
    </row>
    <row r="150" spans="2:12">
      <c r="B150" s="310"/>
      <c r="C150" s="310"/>
      <c r="D150" s="310"/>
      <c r="E150" s="310"/>
      <c r="F150" s="310"/>
      <c r="G150" s="310"/>
      <c r="H150" s="310"/>
      <c r="I150" s="310"/>
      <c r="J150" s="310"/>
      <c r="K150" s="310"/>
      <c r="L150" s="310"/>
    </row>
    <row r="151" spans="2:12">
      <c r="B151" s="310"/>
      <c r="C151" s="310"/>
      <c r="D151" s="310"/>
      <c r="E151" s="310"/>
      <c r="F151" s="310"/>
      <c r="G151" s="310"/>
      <c r="H151" s="310"/>
      <c r="I151" s="310"/>
      <c r="J151" s="310"/>
      <c r="K151" s="310"/>
      <c r="L151" s="310"/>
    </row>
    <row r="152" spans="2:12">
      <c r="B152" s="310"/>
      <c r="C152" s="310"/>
      <c r="D152" s="310"/>
      <c r="E152" s="310"/>
      <c r="F152" s="310"/>
      <c r="G152" s="310"/>
      <c r="H152" s="310"/>
      <c r="I152" s="310"/>
      <c r="J152" s="310"/>
      <c r="K152" s="310"/>
      <c r="L152" s="310"/>
    </row>
    <row r="153" spans="2:12">
      <c r="B153" s="310"/>
      <c r="C153" s="310"/>
      <c r="D153" s="310"/>
      <c r="E153" s="310"/>
      <c r="F153" s="310"/>
      <c r="G153" s="310"/>
      <c r="H153" s="310"/>
      <c r="I153" s="310"/>
      <c r="J153" s="310"/>
      <c r="K153" s="310"/>
      <c r="L153" s="310"/>
    </row>
    <row r="154" spans="2:12">
      <c r="B154" s="310"/>
      <c r="C154" s="310"/>
      <c r="D154" s="310"/>
      <c r="E154" s="310"/>
      <c r="F154" s="310"/>
      <c r="G154" s="310"/>
      <c r="H154" s="310"/>
      <c r="I154" s="310"/>
      <c r="J154" s="310"/>
      <c r="K154" s="310"/>
      <c r="L154" s="310"/>
    </row>
    <row r="155" spans="2:12">
      <c r="B155" s="310"/>
      <c r="C155" s="310"/>
      <c r="D155" s="310"/>
      <c r="E155" s="310"/>
      <c r="F155" s="310"/>
      <c r="G155" s="310"/>
      <c r="H155" s="310"/>
      <c r="I155" s="310"/>
      <c r="J155" s="310"/>
      <c r="K155" s="310"/>
      <c r="L155" s="310"/>
    </row>
    <row r="156" spans="2:12">
      <c r="B156" s="310"/>
      <c r="C156" s="310"/>
      <c r="D156" s="310"/>
      <c r="E156" s="310"/>
      <c r="F156" s="310"/>
      <c r="G156" s="310"/>
      <c r="H156" s="310"/>
      <c r="I156" s="310"/>
      <c r="J156" s="310"/>
      <c r="K156" s="310"/>
      <c r="L156" s="310"/>
    </row>
    <row r="157" spans="2:12">
      <c r="B157" s="310"/>
      <c r="C157" s="310"/>
      <c r="D157" s="310"/>
      <c r="E157" s="310"/>
      <c r="F157" s="310"/>
      <c r="G157" s="310"/>
      <c r="H157" s="310"/>
      <c r="I157" s="310"/>
      <c r="J157" s="310"/>
      <c r="K157" s="310"/>
      <c r="L157" s="310"/>
    </row>
    <row r="158" spans="2:12">
      <c r="B158" s="310"/>
      <c r="C158" s="310"/>
      <c r="D158" s="310"/>
      <c r="E158" s="310"/>
      <c r="F158" s="310"/>
      <c r="G158" s="310"/>
      <c r="H158" s="310"/>
      <c r="I158" s="310"/>
      <c r="J158" s="310"/>
      <c r="K158" s="310"/>
      <c r="L158" s="310"/>
    </row>
    <row r="159" spans="2:12">
      <c r="B159" s="310"/>
      <c r="C159" s="310"/>
      <c r="D159" s="310"/>
      <c r="E159" s="310"/>
      <c r="F159" s="310"/>
      <c r="G159" s="310"/>
      <c r="H159" s="310"/>
      <c r="I159" s="310"/>
      <c r="J159" s="310"/>
      <c r="K159" s="310"/>
      <c r="L159" s="310"/>
    </row>
    <row r="160" spans="2:12">
      <c r="B160" s="310"/>
      <c r="C160" s="310"/>
      <c r="D160" s="310"/>
      <c r="E160" s="310"/>
      <c r="F160" s="310"/>
      <c r="G160" s="310"/>
      <c r="H160" s="310"/>
      <c r="I160" s="310"/>
      <c r="J160" s="310"/>
      <c r="K160" s="310"/>
      <c r="L160" s="310"/>
    </row>
    <row r="161" spans="2:12">
      <c r="B161" s="310"/>
      <c r="C161" s="310"/>
      <c r="D161" s="310"/>
      <c r="E161" s="310"/>
      <c r="F161" s="310"/>
      <c r="G161" s="310"/>
      <c r="H161" s="310"/>
      <c r="I161" s="310"/>
      <c r="J161" s="310"/>
      <c r="K161" s="310"/>
      <c r="L161" s="310"/>
    </row>
    <row r="162" spans="2:12">
      <c r="B162" s="310"/>
      <c r="C162" s="310"/>
      <c r="D162" s="310"/>
      <c r="E162" s="310"/>
      <c r="F162" s="310"/>
      <c r="G162" s="310"/>
      <c r="H162" s="310"/>
      <c r="I162" s="310"/>
      <c r="J162" s="310"/>
      <c r="K162" s="310"/>
      <c r="L162" s="310"/>
    </row>
    <row r="163" spans="2:12">
      <c r="B163" s="310"/>
      <c r="C163" s="310"/>
      <c r="D163" s="310"/>
      <c r="E163" s="310"/>
      <c r="F163" s="310"/>
      <c r="G163" s="310"/>
      <c r="H163" s="310"/>
      <c r="I163" s="310"/>
      <c r="J163" s="310"/>
      <c r="K163" s="310"/>
      <c r="L163" s="310"/>
    </row>
    <row r="164" spans="2:12">
      <c r="B164" s="310"/>
      <c r="C164" s="310"/>
      <c r="D164" s="310"/>
      <c r="E164" s="310"/>
      <c r="F164" s="310"/>
      <c r="G164" s="310"/>
      <c r="H164" s="310"/>
      <c r="I164" s="310"/>
      <c r="J164" s="310"/>
      <c r="K164" s="310"/>
      <c r="L164" s="310"/>
    </row>
    <row r="165" spans="2:12">
      <c r="B165" s="310"/>
      <c r="C165" s="310"/>
      <c r="D165" s="310"/>
      <c r="E165" s="310"/>
      <c r="F165" s="310"/>
      <c r="G165" s="310"/>
      <c r="H165" s="310"/>
      <c r="I165" s="310"/>
      <c r="J165" s="310"/>
      <c r="K165" s="310"/>
      <c r="L165" s="310"/>
    </row>
    <row r="166" spans="2:12">
      <c r="B166" s="310"/>
      <c r="C166" s="310"/>
      <c r="D166" s="310"/>
      <c r="E166" s="310"/>
      <c r="F166" s="310"/>
      <c r="G166" s="310"/>
      <c r="H166" s="310"/>
      <c r="I166" s="310"/>
      <c r="J166" s="310"/>
      <c r="K166" s="310"/>
      <c r="L166" s="310"/>
    </row>
    <row r="167" spans="2:12">
      <c r="B167" s="310"/>
      <c r="C167" s="310"/>
      <c r="D167" s="310"/>
      <c r="E167" s="310"/>
      <c r="F167" s="310"/>
      <c r="G167" s="310"/>
      <c r="H167" s="310"/>
      <c r="I167" s="310"/>
      <c r="J167" s="310"/>
      <c r="K167" s="310"/>
      <c r="L167" s="310"/>
    </row>
    <row r="168" spans="2:12">
      <c r="B168" s="310"/>
      <c r="C168" s="310"/>
      <c r="D168" s="310"/>
      <c r="E168" s="310"/>
      <c r="F168" s="310"/>
      <c r="G168" s="310"/>
      <c r="H168" s="310"/>
      <c r="I168" s="310"/>
      <c r="J168" s="310"/>
      <c r="K168" s="310"/>
      <c r="L168" s="310"/>
    </row>
    <row r="169" spans="2:12">
      <c r="B169" s="310"/>
      <c r="C169" s="310"/>
      <c r="D169" s="310"/>
      <c r="E169" s="310"/>
      <c r="F169" s="310"/>
      <c r="G169" s="310"/>
      <c r="H169" s="310"/>
      <c r="I169" s="310"/>
      <c r="J169" s="310"/>
      <c r="K169" s="310"/>
      <c r="L169" s="310"/>
    </row>
    <row r="170" spans="2:12">
      <c r="B170" s="310"/>
      <c r="C170" s="310"/>
      <c r="D170" s="310"/>
      <c r="E170" s="310"/>
      <c r="F170" s="310"/>
      <c r="G170" s="310"/>
      <c r="H170" s="310"/>
      <c r="I170" s="310"/>
      <c r="J170" s="310"/>
      <c r="K170" s="310"/>
      <c r="L170" s="310"/>
    </row>
    <row r="171" spans="2:12">
      <c r="B171" s="310"/>
      <c r="C171" s="310"/>
      <c r="D171" s="310"/>
      <c r="E171" s="310"/>
      <c r="F171" s="310"/>
      <c r="G171" s="310"/>
      <c r="H171" s="310"/>
      <c r="I171" s="310"/>
      <c r="J171" s="310"/>
      <c r="K171" s="310"/>
      <c r="L171" s="310"/>
    </row>
    <row r="172" spans="2:12">
      <c r="B172" s="310"/>
      <c r="C172" s="310"/>
      <c r="D172" s="310"/>
      <c r="E172" s="310"/>
      <c r="F172" s="310"/>
      <c r="G172" s="310"/>
      <c r="H172" s="310"/>
      <c r="I172" s="310"/>
      <c r="J172" s="310"/>
      <c r="K172" s="310"/>
      <c r="L172" s="310"/>
    </row>
    <row r="173" spans="2:12">
      <c r="B173" s="310"/>
      <c r="C173" s="310"/>
      <c r="D173" s="310"/>
      <c r="E173" s="310"/>
      <c r="F173" s="310"/>
      <c r="G173" s="310"/>
      <c r="H173" s="310"/>
      <c r="I173" s="310"/>
      <c r="J173" s="310"/>
      <c r="K173" s="310"/>
      <c r="L173" s="310"/>
    </row>
    <row r="174" spans="2:12">
      <c r="B174" s="310"/>
      <c r="C174" s="310"/>
      <c r="D174" s="310"/>
      <c r="E174" s="310"/>
      <c r="F174" s="310"/>
      <c r="G174" s="310"/>
      <c r="H174" s="310"/>
      <c r="I174" s="310"/>
      <c r="J174" s="310"/>
      <c r="K174" s="310"/>
      <c r="L174" s="310"/>
    </row>
    <row r="175" spans="2:12">
      <c r="B175" s="310"/>
      <c r="C175" s="310"/>
      <c r="D175" s="310"/>
      <c r="E175" s="310"/>
      <c r="F175" s="310"/>
      <c r="G175" s="310"/>
      <c r="H175" s="310"/>
      <c r="I175" s="310"/>
      <c r="J175" s="310"/>
      <c r="K175" s="310"/>
      <c r="L175" s="310"/>
    </row>
    <row r="176" spans="2:12">
      <c r="B176" s="310"/>
      <c r="C176" s="310"/>
      <c r="D176" s="310"/>
      <c r="E176" s="310"/>
      <c r="F176" s="310"/>
      <c r="G176" s="310"/>
      <c r="H176" s="310"/>
      <c r="I176" s="310"/>
      <c r="J176" s="310"/>
      <c r="K176" s="310"/>
      <c r="L176" s="310"/>
    </row>
    <row r="177" spans="2:12">
      <c r="B177" s="310"/>
      <c r="C177" s="310"/>
      <c r="D177" s="310"/>
      <c r="E177" s="310"/>
      <c r="F177" s="310"/>
      <c r="G177" s="310"/>
      <c r="H177" s="310"/>
      <c r="I177" s="310"/>
      <c r="J177" s="310"/>
      <c r="K177" s="310"/>
      <c r="L177" s="310"/>
    </row>
    <row r="178" spans="2:12">
      <c r="B178" s="310"/>
      <c r="C178" s="310"/>
      <c r="D178" s="310"/>
      <c r="E178" s="310"/>
      <c r="F178" s="310"/>
      <c r="G178" s="310"/>
      <c r="H178" s="310"/>
      <c r="I178" s="310"/>
      <c r="J178" s="310"/>
      <c r="K178" s="310"/>
      <c r="L178" s="310"/>
    </row>
    <row r="179" spans="2:12">
      <c r="B179" s="310"/>
      <c r="C179" s="310"/>
      <c r="D179" s="310"/>
      <c r="E179" s="310"/>
      <c r="F179" s="310"/>
      <c r="G179" s="310"/>
      <c r="H179" s="310"/>
      <c r="I179" s="310"/>
      <c r="J179" s="310"/>
      <c r="K179" s="310"/>
      <c r="L179" s="310"/>
    </row>
    <row r="180" spans="2:12">
      <c r="B180" s="310"/>
      <c r="C180" s="310"/>
      <c r="D180" s="310"/>
      <c r="E180" s="310"/>
      <c r="F180" s="310"/>
      <c r="G180" s="310"/>
      <c r="H180" s="310"/>
      <c r="I180" s="310"/>
      <c r="J180" s="310"/>
      <c r="K180" s="310"/>
      <c r="L180" s="310"/>
    </row>
    <row r="181" spans="2:12">
      <c r="B181" s="310"/>
      <c r="C181" s="310"/>
      <c r="D181" s="310"/>
      <c r="E181" s="310"/>
      <c r="F181" s="310"/>
      <c r="G181" s="310"/>
      <c r="H181" s="310"/>
      <c r="I181" s="310"/>
      <c r="J181" s="310"/>
      <c r="K181" s="310"/>
      <c r="L181" s="310"/>
    </row>
    <row r="182" spans="2:12">
      <c r="B182" s="310"/>
      <c r="C182" s="310"/>
      <c r="D182" s="310"/>
      <c r="E182" s="310"/>
      <c r="F182" s="310"/>
      <c r="G182" s="310"/>
      <c r="H182" s="310"/>
      <c r="I182" s="310"/>
      <c r="J182" s="310"/>
      <c r="K182" s="310"/>
      <c r="L182" s="310"/>
    </row>
    <row r="183" spans="2:12">
      <c r="B183" s="310"/>
      <c r="C183" s="310"/>
      <c r="D183" s="310"/>
      <c r="E183" s="310"/>
      <c r="F183" s="310"/>
      <c r="G183" s="310"/>
      <c r="H183" s="310"/>
      <c r="I183" s="310"/>
      <c r="J183" s="310"/>
      <c r="K183" s="310"/>
      <c r="L183" s="310"/>
    </row>
    <row r="184" spans="2:12">
      <c r="B184" s="310"/>
      <c r="C184" s="310"/>
      <c r="D184" s="310"/>
      <c r="E184" s="310"/>
      <c r="F184" s="310"/>
      <c r="G184" s="310"/>
      <c r="H184" s="310"/>
      <c r="I184" s="310"/>
      <c r="J184" s="310"/>
      <c r="K184" s="310"/>
      <c r="L184" s="310"/>
    </row>
    <row r="185" spans="2:12">
      <c r="B185" s="310"/>
      <c r="C185" s="310"/>
      <c r="D185" s="310"/>
      <c r="E185" s="310"/>
      <c r="F185" s="310"/>
      <c r="G185" s="310"/>
      <c r="H185" s="310"/>
      <c r="I185" s="310"/>
      <c r="J185" s="310"/>
      <c r="K185" s="310"/>
      <c r="L185" s="310"/>
    </row>
    <row r="186" spans="2:12">
      <c r="B186" s="310"/>
      <c r="C186" s="310"/>
      <c r="D186" s="310"/>
      <c r="E186" s="310"/>
      <c r="F186" s="310"/>
      <c r="G186" s="310"/>
      <c r="H186" s="310"/>
      <c r="I186" s="310"/>
      <c r="J186" s="310"/>
      <c r="K186" s="310"/>
      <c r="L186" s="310"/>
    </row>
    <row r="187" spans="2:12">
      <c r="B187" s="310"/>
      <c r="C187" s="310"/>
      <c r="D187" s="310"/>
      <c r="E187" s="310"/>
      <c r="F187" s="310"/>
      <c r="G187" s="310"/>
      <c r="H187" s="310"/>
      <c r="I187" s="310"/>
      <c r="J187" s="310"/>
      <c r="K187" s="310"/>
      <c r="L187" s="310"/>
    </row>
    <row r="188" spans="2:12">
      <c r="B188" s="310"/>
      <c r="C188" s="310"/>
      <c r="D188" s="310"/>
      <c r="E188" s="310"/>
      <c r="F188" s="310"/>
      <c r="G188" s="310"/>
      <c r="H188" s="310"/>
      <c r="I188" s="310"/>
      <c r="J188" s="310"/>
      <c r="K188" s="310"/>
      <c r="L188" s="310"/>
    </row>
    <row r="189" spans="2:12">
      <c r="B189" s="310"/>
      <c r="C189" s="310"/>
      <c r="D189" s="310"/>
      <c r="E189" s="310"/>
      <c r="F189" s="310"/>
      <c r="G189" s="310"/>
      <c r="H189" s="310"/>
      <c r="I189" s="310"/>
      <c r="J189" s="310"/>
      <c r="K189" s="310"/>
      <c r="L189" s="310"/>
    </row>
    <row r="190" spans="2:12">
      <c r="B190" s="310"/>
      <c r="C190" s="310"/>
      <c r="D190" s="310"/>
      <c r="E190" s="310"/>
      <c r="F190" s="310"/>
      <c r="G190" s="310"/>
      <c r="H190" s="310"/>
      <c r="I190" s="310"/>
      <c r="J190" s="310"/>
      <c r="K190" s="310"/>
      <c r="L190" s="310"/>
    </row>
    <row r="191" spans="2:12">
      <c r="B191" s="310"/>
      <c r="C191" s="310"/>
      <c r="D191" s="310"/>
      <c r="E191" s="310"/>
      <c r="F191" s="310"/>
      <c r="G191" s="310"/>
      <c r="H191" s="310"/>
      <c r="I191" s="310"/>
      <c r="J191" s="310"/>
      <c r="K191" s="310"/>
      <c r="L191" s="310"/>
    </row>
    <row r="192" spans="2:12">
      <c r="B192" s="310"/>
      <c r="C192" s="310"/>
      <c r="D192" s="310"/>
      <c r="E192" s="310"/>
      <c r="F192" s="310"/>
      <c r="G192" s="310"/>
      <c r="H192" s="310"/>
      <c r="I192" s="310"/>
      <c r="J192" s="310"/>
      <c r="K192" s="310"/>
      <c r="L192" s="310"/>
    </row>
    <row r="193" spans="2:12">
      <c r="B193" s="310"/>
      <c r="C193" s="310"/>
      <c r="D193" s="310"/>
      <c r="E193" s="310"/>
      <c r="F193" s="310"/>
      <c r="G193" s="310"/>
      <c r="H193" s="310"/>
      <c r="I193" s="310"/>
      <c r="J193" s="310"/>
      <c r="K193" s="310"/>
      <c r="L193" s="310"/>
    </row>
    <row r="194" spans="2:12">
      <c r="B194" s="310"/>
      <c r="C194" s="310"/>
      <c r="D194" s="310"/>
      <c r="E194" s="310"/>
      <c r="F194" s="310"/>
      <c r="G194" s="310"/>
      <c r="H194" s="310"/>
      <c r="I194" s="310"/>
      <c r="J194" s="310"/>
      <c r="K194" s="310"/>
      <c r="L194" s="310"/>
    </row>
    <row r="195" spans="2:12">
      <c r="B195" s="310"/>
      <c r="C195" s="310"/>
      <c r="D195" s="310"/>
      <c r="E195" s="310"/>
      <c r="F195" s="310"/>
      <c r="G195" s="310"/>
      <c r="H195" s="310"/>
      <c r="I195" s="310"/>
      <c r="J195" s="310"/>
      <c r="K195" s="310"/>
      <c r="L195" s="310"/>
    </row>
    <row r="196" spans="2:12">
      <c r="B196" s="310"/>
      <c r="C196" s="310"/>
      <c r="D196" s="310"/>
      <c r="E196" s="310"/>
      <c r="F196" s="310"/>
      <c r="G196" s="310"/>
      <c r="H196" s="310"/>
      <c r="I196" s="310"/>
      <c r="J196" s="310"/>
      <c r="K196" s="310"/>
      <c r="L196" s="310"/>
    </row>
    <row r="197" spans="2:12">
      <c r="B197" s="310"/>
      <c r="C197" s="310"/>
      <c r="D197" s="310"/>
      <c r="E197" s="310"/>
      <c r="F197" s="310"/>
      <c r="G197" s="310"/>
      <c r="H197" s="310"/>
      <c r="I197" s="310"/>
      <c r="J197" s="310"/>
      <c r="K197" s="310"/>
      <c r="L197" s="310"/>
    </row>
    <row r="198" spans="2:12">
      <c r="B198" s="310"/>
      <c r="C198" s="310"/>
      <c r="D198" s="310"/>
      <c r="E198" s="310"/>
      <c r="F198" s="310"/>
      <c r="G198" s="310"/>
      <c r="H198" s="310"/>
      <c r="I198" s="310"/>
      <c r="J198" s="310"/>
      <c r="K198" s="310"/>
      <c r="L198" s="310"/>
    </row>
    <row r="199" spans="2:12">
      <c r="B199" s="310"/>
      <c r="C199" s="310"/>
      <c r="D199" s="310"/>
      <c r="E199" s="310"/>
      <c r="F199" s="310"/>
      <c r="G199" s="310"/>
      <c r="H199" s="310"/>
      <c r="I199" s="310"/>
      <c r="J199" s="310"/>
      <c r="K199" s="310"/>
      <c r="L199" s="310"/>
    </row>
    <row r="200" spans="2:12">
      <c r="B200" s="310"/>
      <c r="C200" s="310"/>
      <c r="D200" s="310"/>
      <c r="E200" s="310"/>
      <c r="F200" s="310"/>
      <c r="G200" s="310"/>
      <c r="H200" s="310"/>
      <c r="I200" s="310"/>
      <c r="J200" s="310"/>
      <c r="K200" s="310"/>
      <c r="L200" s="310"/>
    </row>
    <row r="201" spans="2:12">
      <c r="B201" s="310"/>
      <c r="C201" s="310"/>
      <c r="D201" s="310"/>
      <c r="E201" s="310"/>
      <c r="F201" s="310"/>
      <c r="G201" s="310"/>
      <c r="H201" s="310"/>
      <c r="I201" s="310"/>
      <c r="J201" s="310"/>
      <c r="K201" s="310"/>
      <c r="L201" s="310"/>
    </row>
    <row r="202" spans="2:12">
      <c r="B202" s="310"/>
      <c r="C202" s="310"/>
      <c r="D202" s="310"/>
      <c r="E202" s="310"/>
      <c r="F202" s="310"/>
      <c r="G202" s="310"/>
      <c r="H202" s="310"/>
      <c r="I202" s="310"/>
      <c r="J202" s="310"/>
      <c r="K202" s="310"/>
      <c r="L202" s="310"/>
    </row>
    <row r="203" spans="2:12">
      <c r="B203" s="310"/>
      <c r="C203" s="310"/>
      <c r="D203" s="310"/>
      <c r="E203" s="310"/>
      <c r="F203" s="310"/>
      <c r="G203" s="310"/>
      <c r="H203" s="310"/>
      <c r="I203" s="310"/>
      <c r="J203" s="310"/>
      <c r="K203" s="310"/>
      <c r="L203" s="310"/>
    </row>
    <row r="204" spans="2:12">
      <c r="B204" s="310"/>
      <c r="C204" s="310"/>
      <c r="D204" s="310"/>
      <c r="E204" s="310"/>
      <c r="F204" s="310"/>
      <c r="G204" s="310"/>
      <c r="H204" s="310"/>
      <c r="I204" s="310"/>
      <c r="J204" s="310"/>
      <c r="K204" s="310"/>
      <c r="L204" s="310"/>
    </row>
    <row r="205" spans="2:12">
      <c r="B205" s="310"/>
      <c r="C205" s="310"/>
      <c r="D205" s="310"/>
      <c r="E205" s="310"/>
      <c r="F205" s="310"/>
      <c r="G205" s="310"/>
      <c r="H205" s="310"/>
      <c r="I205" s="310"/>
      <c r="J205" s="310"/>
      <c r="K205" s="310"/>
      <c r="L205" s="310"/>
    </row>
    <row r="206" spans="2:12">
      <c r="B206" s="310"/>
      <c r="C206" s="310"/>
      <c r="D206" s="310"/>
      <c r="E206" s="310"/>
      <c r="F206" s="310"/>
      <c r="G206" s="310"/>
      <c r="H206" s="310"/>
      <c r="I206" s="310"/>
      <c r="J206" s="310"/>
      <c r="K206" s="310"/>
      <c r="L206" s="310"/>
    </row>
    <row r="207" spans="2:12">
      <c r="B207" s="310"/>
      <c r="C207" s="310"/>
      <c r="D207" s="310"/>
      <c r="E207" s="310"/>
      <c r="F207" s="310"/>
      <c r="G207" s="310"/>
      <c r="H207" s="310"/>
      <c r="I207" s="310"/>
      <c r="J207" s="310"/>
      <c r="K207" s="310"/>
      <c r="L207" s="310"/>
    </row>
    <row r="208" spans="2:12">
      <c r="B208" s="310"/>
      <c r="C208" s="310"/>
      <c r="D208" s="310"/>
      <c r="E208" s="310"/>
      <c r="F208" s="310"/>
      <c r="G208" s="310"/>
      <c r="H208" s="310"/>
      <c r="I208" s="310"/>
      <c r="J208" s="310"/>
      <c r="K208" s="310"/>
      <c r="L208" s="310"/>
    </row>
    <row r="209" spans="2:12">
      <c r="B209" s="310"/>
      <c r="C209" s="310"/>
      <c r="D209" s="310"/>
      <c r="E209" s="310"/>
      <c r="F209" s="310"/>
      <c r="G209" s="310"/>
      <c r="H209" s="310"/>
      <c r="I209" s="310"/>
      <c r="J209" s="310"/>
      <c r="K209" s="310"/>
      <c r="L209" s="310"/>
    </row>
    <row r="210" spans="2:12">
      <c r="B210" s="310"/>
      <c r="C210" s="310"/>
      <c r="D210" s="310"/>
      <c r="E210" s="310"/>
      <c r="F210" s="310"/>
      <c r="G210" s="310"/>
      <c r="H210" s="310"/>
      <c r="I210" s="310"/>
      <c r="J210" s="310"/>
      <c r="K210" s="310"/>
      <c r="L210" s="310"/>
    </row>
    <row r="211" spans="2:12">
      <c r="B211" s="310"/>
      <c r="C211" s="310"/>
      <c r="D211" s="310"/>
      <c r="E211" s="310"/>
      <c r="F211" s="310"/>
      <c r="G211" s="310"/>
      <c r="H211" s="310"/>
      <c r="I211" s="310"/>
      <c r="J211" s="310"/>
      <c r="K211" s="310"/>
      <c r="L211" s="310"/>
    </row>
    <row r="212" spans="2:12">
      <c r="B212" s="310"/>
      <c r="C212" s="310"/>
      <c r="D212" s="310"/>
      <c r="E212" s="310"/>
      <c r="F212" s="310"/>
      <c r="G212" s="310"/>
      <c r="H212" s="310"/>
      <c r="I212" s="310"/>
      <c r="J212" s="310"/>
      <c r="K212" s="310"/>
      <c r="L212" s="310"/>
    </row>
    <row r="213" spans="2:12">
      <c r="B213" s="310"/>
      <c r="C213" s="310"/>
      <c r="D213" s="310"/>
      <c r="E213" s="310"/>
      <c r="F213" s="310"/>
      <c r="G213" s="310"/>
      <c r="H213" s="310"/>
      <c r="I213" s="310"/>
      <c r="J213" s="310"/>
      <c r="K213" s="310"/>
      <c r="L213" s="310"/>
    </row>
    <row r="214" spans="2:12">
      <c r="B214" s="310"/>
      <c r="C214" s="310"/>
      <c r="D214" s="310"/>
      <c r="E214" s="310"/>
      <c r="F214" s="310"/>
      <c r="G214" s="310"/>
      <c r="H214" s="310"/>
      <c r="I214" s="310"/>
      <c r="J214" s="310"/>
      <c r="K214" s="310"/>
      <c r="L214" s="310"/>
    </row>
    <row r="215" spans="2:12">
      <c r="B215" s="310"/>
      <c r="C215" s="310"/>
      <c r="D215" s="310"/>
      <c r="E215" s="310"/>
      <c r="F215" s="310"/>
      <c r="G215" s="310"/>
      <c r="H215" s="310"/>
      <c r="I215" s="310"/>
      <c r="J215" s="310"/>
      <c r="K215" s="310"/>
      <c r="L215" s="310"/>
    </row>
    <row r="216" spans="2:12">
      <c r="B216" s="310"/>
      <c r="C216" s="310"/>
      <c r="D216" s="310"/>
      <c r="E216" s="310"/>
      <c r="F216" s="310"/>
      <c r="G216" s="310"/>
      <c r="H216" s="310"/>
      <c r="I216" s="310"/>
      <c r="J216" s="310"/>
      <c r="K216" s="310"/>
      <c r="L216" s="310"/>
    </row>
    <row r="217" spans="2:12">
      <c r="B217" s="310"/>
      <c r="C217" s="310"/>
      <c r="D217" s="310"/>
      <c r="E217" s="310"/>
      <c r="F217" s="310"/>
      <c r="G217" s="310"/>
      <c r="H217" s="310"/>
      <c r="I217" s="310"/>
      <c r="J217" s="310"/>
      <c r="K217" s="310"/>
      <c r="L217" s="310"/>
    </row>
    <row r="218" spans="2:12">
      <c r="B218" s="310"/>
      <c r="C218" s="310"/>
      <c r="D218" s="310"/>
      <c r="E218" s="310"/>
      <c r="F218" s="310"/>
      <c r="G218" s="310"/>
      <c r="H218" s="310"/>
      <c r="I218" s="310"/>
      <c r="J218" s="310"/>
      <c r="K218" s="310"/>
      <c r="L218" s="310"/>
    </row>
    <row r="219" spans="2:12">
      <c r="B219" s="310"/>
      <c r="C219" s="310"/>
      <c r="D219" s="310"/>
      <c r="E219" s="310"/>
      <c r="F219" s="310"/>
      <c r="G219" s="310"/>
      <c r="H219" s="310"/>
      <c r="I219" s="310"/>
      <c r="J219" s="310"/>
      <c r="K219" s="310"/>
      <c r="L219" s="310"/>
    </row>
    <row r="220" spans="2:12">
      <c r="B220" s="310"/>
      <c r="C220" s="310"/>
      <c r="D220" s="310"/>
      <c r="E220" s="310"/>
      <c r="F220" s="310"/>
      <c r="G220" s="310"/>
      <c r="H220" s="310"/>
      <c r="I220" s="310"/>
      <c r="J220" s="310"/>
      <c r="K220" s="310"/>
      <c r="L220" s="310"/>
    </row>
    <row r="221" spans="2:12">
      <c r="B221" s="310"/>
      <c r="C221" s="310"/>
      <c r="D221" s="310"/>
      <c r="E221" s="310"/>
      <c r="F221" s="310"/>
      <c r="G221" s="310"/>
      <c r="H221" s="310"/>
      <c r="I221" s="310"/>
      <c r="J221" s="310"/>
      <c r="K221" s="310"/>
      <c r="L221" s="310"/>
    </row>
    <row r="222" spans="2:12">
      <c r="B222" s="310"/>
      <c r="C222" s="310"/>
      <c r="D222" s="310"/>
      <c r="E222" s="310"/>
      <c r="F222" s="310"/>
      <c r="G222" s="310"/>
      <c r="H222" s="310"/>
      <c r="I222" s="310"/>
      <c r="J222" s="310"/>
      <c r="K222" s="310"/>
      <c r="L222" s="310"/>
    </row>
    <row r="223" spans="2:12">
      <c r="B223" s="310"/>
      <c r="C223" s="310"/>
      <c r="D223" s="310"/>
      <c r="E223" s="310"/>
      <c r="F223" s="310"/>
      <c r="G223" s="310"/>
      <c r="H223" s="310"/>
      <c r="I223" s="310"/>
      <c r="J223" s="310"/>
      <c r="K223" s="310"/>
      <c r="L223" s="310"/>
    </row>
    <row r="224" spans="2:12">
      <c r="B224" s="310"/>
      <c r="C224" s="310"/>
      <c r="D224" s="310"/>
      <c r="E224" s="310"/>
      <c r="F224" s="310"/>
      <c r="G224" s="310"/>
      <c r="H224" s="310"/>
      <c r="I224" s="310"/>
      <c r="J224" s="310"/>
      <c r="K224" s="310"/>
      <c r="L224" s="310"/>
    </row>
    <row r="225" spans="2:12">
      <c r="B225" s="310"/>
      <c r="C225" s="310"/>
      <c r="D225" s="310"/>
      <c r="E225" s="310"/>
      <c r="F225" s="310"/>
      <c r="G225" s="310"/>
      <c r="H225" s="310"/>
      <c r="I225" s="310"/>
      <c r="J225" s="310"/>
      <c r="K225" s="310"/>
      <c r="L225" s="310"/>
    </row>
    <row r="226" spans="2:12">
      <c r="B226" s="310"/>
      <c r="C226" s="310"/>
      <c r="D226" s="310"/>
      <c r="E226" s="310"/>
      <c r="F226" s="310"/>
      <c r="G226" s="310"/>
      <c r="H226" s="310"/>
      <c r="I226" s="310"/>
      <c r="J226" s="310"/>
      <c r="K226" s="310"/>
      <c r="L226" s="310"/>
    </row>
    <row r="227" spans="2:12">
      <c r="B227" s="310"/>
      <c r="C227" s="310"/>
      <c r="D227" s="310"/>
      <c r="E227" s="310"/>
      <c r="F227" s="310"/>
      <c r="G227" s="310"/>
      <c r="H227" s="310"/>
      <c r="I227" s="310"/>
      <c r="J227" s="310"/>
      <c r="K227" s="310"/>
      <c r="L227" s="310"/>
    </row>
    <row r="228" spans="2:12">
      <c r="B228" s="310"/>
      <c r="C228" s="310"/>
      <c r="D228" s="310"/>
      <c r="E228" s="310"/>
      <c r="F228" s="310"/>
      <c r="G228" s="310"/>
      <c r="H228" s="310"/>
      <c r="I228" s="310"/>
      <c r="J228" s="310"/>
      <c r="K228" s="310"/>
      <c r="L228" s="310"/>
    </row>
    <row r="229" spans="2:12">
      <c r="B229" s="310"/>
      <c r="C229" s="310"/>
      <c r="D229" s="310"/>
      <c r="E229" s="310"/>
      <c r="F229" s="310"/>
      <c r="G229" s="310"/>
      <c r="H229" s="310"/>
      <c r="I229" s="310"/>
      <c r="J229" s="310"/>
      <c r="K229" s="310"/>
      <c r="L229" s="310"/>
    </row>
    <row r="230" spans="2:12">
      <c r="B230" s="310"/>
      <c r="C230" s="310"/>
      <c r="D230" s="310"/>
      <c r="E230" s="310"/>
      <c r="F230" s="310"/>
      <c r="G230" s="310"/>
      <c r="H230" s="310"/>
      <c r="I230" s="310"/>
      <c r="J230" s="310"/>
      <c r="K230" s="310"/>
      <c r="L230" s="310"/>
    </row>
    <row r="231" spans="2:12">
      <c r="B231" s="310"/>
      <c r="C231" s="310"/>
      <c r="D231" s="310"/>
      <c r="E231" s="310"/>
      <c r="F231" s="310"/>
      <c r="G231" s="310"/>
      <c r="H231" s="310"/>
      <c r="I231" s="310"/>
      <c r="J231" s="310"/>
      <c r="K231" s="310"/>
      <c r="L231" s="310"/>
    </row>
    <row r="232" spans="2:12">
      <c r="B232" s="310"/>
      <c r="C232" s="310"/>
      <c r="D232" s="310"/>
      <c r="E232" s="310"/>
      <c r="F232" s="310"/>
      <c r="G232" s="310"/>
      <c r="H232" s="310"/>
      <c r="I232" s="310"/>
      <c r="J232" s="310"/>
      <c r="K232" s="310"/>
      <c r="L232" s="310"/>
    </row>
    <row r="233" spans="2:12">
      <c r="B233" s="310"/>
      <c r="C233" s="310"/>
      <c r="D233" s="310"/>
      <c r="E233" s="310"/>
      <c r="F233" s="310"/>
      <c r="G233" s="310"/>
      <c r="H233" s="310"/>
      <c r="I233" s="310"/>
      <c r="J233" s="310"/>
      <c r="K233" s="310"/>
      <c r="L233" s="310"/>
    </row>
    <row r="234" spans="2:12">
      <c r="B234" s="310"/>
      <c r="C234" s="310"/>
      <c r="D234" s="310"/>
      <c r="E234" s="310"/>
      <c r="F234" s="310"/>
      <c r="G234" s="310"/>
      <c r="H234" s="310"/>
      <c r="I234" s="310"/>
      <c r="J234" s="310"/>
      <c r="K234" s="310"/>
      <c r="L234" s="310"/>
    </row>
    <row r="235" spans="2:12">
      <c r="B235" s="310"/>
      <c r="C235" s="310"/>
      <c r="D235" s="310"/>
      <c r="E235" s="310"/>
      <c r="F235" s="310"/>
      <c r="G235" s="310"/>
      <c r="H235" s="310"/>
      <c r="I235" s="310"/>
      <c r="J235" s="310"/>
      <c r="K235" s="310"/>
      <c r="L235" s="310"/>
    </row>
    <row r="236" spans="2:12">
      <c r="B236" s="310"/>
      <c r="C236" s="310"/>
      <c r="D236" s="310"/>
      <c r="E236" s="310"/>
      <c r="F236" s="310"/>
      <c r="G236" s="310"/>
      <c r="H236" s="310"/>
      <c r="I236" s="310"/>
      <c r="J236" s="310"/>
      <c r="K236" s="310"/>
      <c r="L236" s="310"/>
    </row>
    <row r="237" spans="2:12">
      <c r="B237" s="310"/>
      <c r="C237" s="310"/>
      <c r="D237" s="310"/>
      <c r="E237" s="310"/>
      <c r="F237" s="310"/>
      <c r="G237" s="310"/>
      <c r="H237" s="310"/>
      <c r="I237" s="310"/>
      <c r="J237" s="310"/>
      <c r="K237" s="310"/>
      <c r="L237" s="310"/>
    </row>
    <row r="238" spans="2:12">
      <c r="B238" s="310"/>
      <c r="C238" s="310"/>
      <c r="D238" s="310"/>
      <c r="E238" s="310"/>
      <c r="F238" s="310"/>
      <c r="G238" s="310"/>
      <c r="H238" s="310"/>
      <c r="I238" s="310"/>
      <c r="J238" s="310"/>
      <c r="K238" s="310"/>
      <c r="L238" s="310"/>
    </row>
    <row r="239" spans="2:12">
      <c r="B239" s="310"/>
      <c r="C239" s="310"/>
      <c r="D239" s="310"/>
      <c r="E239" s="310"/>
      <c r="F239" s="310"/>
      <c r="G239" s="310"/>
      <c r="H239" s="310"/>
      <c r="I239" s="310"/>
      <c r="J239" s="310"/>
      <c r="K239" s="310"/>
      <c r="L239" s="310"/>
    </row>
    <row r="240" spans="2:12">
      <c r="B240" s="310"/>
      <c r="C240" s="310"/>
      <c r="D240" s="310"/>
      <c r="E240" s="310"/>
      <c r="F240" s="310"/>
      <c r="G240" s="310"/>
      <c r="H240" s="310"/>
      <c r="I240" s="310"/>
      <c r="J240" s="310"/>
      <c r="K240" s="310"/>
      <c r="L240" s="310"/>
    </row>
    <row r="241" spans="2:12">
      <c r="B241" s="310"/>
      <c r="C241" s="310"/>
      <c r="D241" s="310"/>
      <c r="E241" s="310"/>
      <c r="F241" s="310"/>
      <c r="G241" s="310"/>
      <c r="H241" s="310"/>
      <c r="I241" s="310"/>
      <c r="J241" s="310"/>
      <c r="K241" s="310"/>
      <c r="L241" s="310"/>
    </row>
    <row r="242" spans="2:12">
      <c r="B242" s="310"/>
      <c r="C242" s="310"/>
      <c r="D242" s="310"/>
      <c r="E242" s="310"/>
      <c r="F242" s="310"/>
      <c r="G242" s="310"/>
      <c r="H242" s="310"/>
      <c r="I242" s="310"/>
      <c r="J242" s="310"/>
      <c r="K242" s="310"/>
      <c r="L242" s="310"/>
    </row>
    <row r="243" spans="2:12">
      <c r="B243" s="310"/>
      <c r="C243" s="310"/>
      <c r="D243" s="310"/>
      <c r="E243" s="310"/>
      <c r="F243" s="310"/>
      <c r="G243" s="310"/>
      <c r="H243" s="310"/>
      <c r="I243" s="310"/>
      <c r="J243" s="310"/>
      <c r="K243" s="310"/>
      <c r="L243" s="310"/>
    </row>
    <row r="244" spans="2:12">
      <c r="B244" s="310"/>
      <c r="C244" s="310"/>
      <c r="D244" s="310"/>
      <c r="E244" s="310"/>
      <c r="F244" s="310"/>
      <c r="G244" s="310"/>
      <c r="H244" s="310"/>
      <c r="I244" s="310"/>
      <c r="J244" s="310"/>
      <c r="K244" s="310"/>
      <c r="L244" s="310"/>
    </row>
    <row r="245" spans="2:12">
      <c r="B245" s="310"/>
      <c r="C245" s="310"/>
      <c r="D245" s="310"/>
      <c r="E245" s="310"/>
      <c r="F245" s="310"/>
      <c r="G245" s="310"/>
      <c r="H245" s="310"/>
      <c r="I245" s="310"/>
      <c r="J245" s="310"/>
      <c r="K245" s="310"/>
      <c r="L245" s="310"/>
    </row>
    <row r="246" spans="2:12">
      <c r="B246" s="310"/>
      <c r="C246" s="310"/>
      <c r="D246" s="310"/>
      <c r="E246" s="310"/>
      <c r="F246" s="310"/>
      <c r="G246" s="310"/>
      <c r="H246" s="310"/>
      <c r="I246" s="310"/>
      <c r="J246" s="310"/>
      <c r="K246" s="310"/>
      <c r="L246" s="310"/>
    </row>
    <row r="247" spans="2:12">
      <c r="B247" s="310"/>
      <c r="C247" s="310"/>
      <c r="D247" s="310"/>
      <c r="E247" s="310"/>
      <c r="F247" s="310"/>
      <c r="G247" s="310"/>
      <c r="H247" s="310"/>
      <c r="I247" s="310"/>
      <c r="J247" s="310"/>
      <c r="K247" s="310"/>
      <c r="L247" s="310"/>
    </row>
    <row r="248" spans="2:12">
      <c r="B248" s="310"/>
      <c r="C248" s="310"/>
      <c r="D248" s="310"/>
      <c r="E248" s="310"/>
      <c r="F248" s="310"/>
      <c r="G248" s="310"/>
      <c r="H248" s="310"/>
      <c r="I248" s="310"/>
      <c r="J248" s="310"/>
      <c r="K248" s="310"/>
      <c r="L248" s="310"/>
    </row>
    <row r="249" spans="2:12">
      <c r="B249" s="310"/>
      <c r="C249" s="310"/>
      <c r="D249" s="310"/>
      <c r="E249" s="310"/>
      <c r="F249" s="310"/>
      <c r="G249" s="310"/>
      <c r="H249" s="310"/>
      <c r="I249" s="310"/>
      <c r="J249" s="310"/>
      <c r="K249" s="310"/>
      <c r="L249" s="310"/>
    </row>
    <row r="250" spans="2:12">
      <c r="B250" s="310"/>
      <c r="C250" s="310"/>
      <c r="D250" s="310"/>
      <c r="E250" s="310"/>
      <c r="F250" s="310"/>
      <c r="G250" s="310"/>
      <c r="H250" s="310"/>
      <c r="I250" s="310"/>
      <c r="J250" s="310"/>
      <c r="K250" s="310"/>
      <c r="L250" s="310"/>
    </row>
    <row r="251" spans="2:12">
      <c r="B251" s="310"/>
      <c r="C251" s="310"/>
      <c r="D251" s="310"/>
      <c r="E251" s="310"/>
      <c r="F251" s="310"/>
      <c r="G251" s="310"/>
      <c r="H251" s="310"/>
      <c r="I251" s="310"/>
      <c r="J251" s="310"/>
      <c r="K251" s="310"/>
      <c r="L251" s="310"/>
    </row>
    <row r="252" spans="2:12">
      <c r="B252" s="310"/>
      <c r="C252" s="310"/>
      <c r="D252" s="310"/>
      <c r="E252" s="310"/>
      <c r="F252" s="310"/>
      <c r="G252" s="310"/>
      <c r="H252" s="310"/>
      <c r="I252" s="310"/>
      <c r="J252" s="310"/>
      <c r="K252" s="310"/>
      <c r="L252" s="310"/>
    </row>
    <row r="253" spans="2:12">
      <c r="B253" s="310"/>
      <c r="C253" s="310"/>
      <c r="D253" s="310"/>
      <c r="E253" s="310"/>
      <c r="F253" s="310"/>
      <c r="G253" s="310"/>
      <c r="H253" s="310"/>
      <c r="I253" s="310"/>
      <c r="J253" s="310"/>
      <c r="K253" s="310"/>
      <c r="L253" s="310"/>
    </row>
    <row r="254" spans="2:12">
      <c r="B254" s="310"/>
      <c r="C254" s="310"/>
      <c r="D254" s="310"/>
      <c r="E254" s="310"/>
      <c r="F254" s="310"/>
      <c r="G254" s="310"/>
      <c r="H254" s="310"/>
      <c r="I254" s="310"/>
      <c r="J254" s="310"/>
      <c r="K254" s="310"/>
      <c r="L254" s="310"/>
    </row>
    <row r="255" spans="2:12">
      <c r="B255" s="310"/>
      <c r="C255" s="310"/>
      <c r="D255" s="310"/>
      <c r="E255" s="310"/>
      <c r="F255" s="310"/>
      <c r="G255" s="310"/>
      <c r="H255" s="310"/>
      <c r="I255" s="310"/>
      <c r="J255" s="310"/>
      <c r="K255" s="310"/>
      <c r="L255" s="310"/>
    </row>
    <row r="256" spans="2:12">
      <c r="B256" s="310"/>
      <c r="C256" s="310"/>
      <c r="D256" s="310"/>
      <c r="E256" s="310"/>
      <c r="F256" s="310"/>
      <c r="G256" s="310"/>
      <c r="H256" s="310"/>
      <c r="I256" s="310"/>
      <c r="J256" s="310"/>
      <c r="K256" s="310"/>
      <c r="L256" s="310"/>
    </row>
    <row r="257" spans="2:12">
      <c r="B257" s="310"/>
      <c r="C257" s="310"/>
      <c r="D257" s="310"/>
      <c r="E257" s="310"/>
      <c r="F257" s="310"/>
      <c r="G257" s="310"/>
      <c r="H257" s="310"/>
      <c r="I257" s="310"/>
      <c r="J257" s="310"/>
      <c r="K257" s="310"/>
      <c r="L257" s="310"/>
    </row>
    <row r="258" spans="2:12">
      <c r="B258" s="310"/>
      <c r="C258" s="310"/>
      <c r="D258" s="310"/>
      <c r="E258" s="310"/>
      <c r="F258" s="310"/>
      <c r="G258" s="310"/>
      <c r="H258" s="310"/>
      <c r="I258" s="310"/>
      <c r="J258" s="310"/>
      <c r="K258" s="310"/>
      <c r="L258" s="310"/>
    </row>
    <row r="259" spans="2:12">
      <c r="B259" s="310"/>
      <c r="C259" s="310"/>
      <c r="D259" s="310"/>
      <c r="E259" s="310"/>
      <c r="F259" s="310"/>
      <c r="G259" s="310"/>
      <c r="H259" s="310"/>
      <c r="I259" s="310"/>
      <c r="J259" s="310"/>
      <c r="K259" s="310"/>
      <c r="L259" s="310"/>
    </row>
    <row r="260" spans="2:12">
      <c r="B260" s="310"/>
      <c r="C260" s="310"/>
      <c r="D260" s="310"/>
      <c r="E260" s="310"/>
      <c r="F260" s="310"/>
      <c r="G260" s="310"/>
      <c r="H260" s="310"/>
      <c r="I260" s="310"/>
      <c r="J260" s="310"/>
      <c r="K260" s="310"/>
      <c r="L260" s="310"/>
    </row>
    <row r="261" spans="2:12">
      <c r="B261" s="310"/>
      <c r="C261" s="310"/>
      <c r="D261" s="310"/>
      <c r="E261" s="310"/>
      <c r="F261" s="310"/>
      <c r="G261" s="310"/>
      <c r="H261" s="310"/>
      <c r="I261" s="310"/>
      <c r="J261" s="310"/>
      <c r="K261" s="310"/>
      <c r="L261" s="310"/>
    </row>
    <row r="262" spans="2:12">
      <c r="B262" s="310"/>
      <c r="C262" s="310"/>
      <c r="D262" s="310"/>
      <c r="E262" s="310"/>
      <c r="F262" s="310"/>
      <c r="G262" s="310"/>
      <c r="H262" s="310"/>
      <c r="I262" s="310"/>
      <c r="J262" s="310"/>
      <c r="K262" s="310"/>
      <c r="L262" s="310"/>
    </row>
    <row r="263" spans="2:12">
      <c r="B263" s="310"/>
      <c r="C263" s="310"/>
      <c r="D263" s="310"/>
      <c r="E263" s="310"/>
      <c r="F263" s="310"/>
      <c r="G263" s="310"/>
      <c r="H263" s="310"/>
      <c r="I263" s="310"/>
      <c r="J263" s="310"/>
      <c r="K263" s="310"/>
      <c r="L263" s="310"/>
    </row>
    <row r="264" spans="2:12">
      <c r="B264" s="310"/>
      <c r="C264" s="310"/>
      <c r="D264" s="310"/>
      <c r="E264" s="310"/>
      <c r="F264" s="310"/>
      <c r="G264" s="310"/>
      <c r="H264" s="310"/>
      <c r="I264" s="310"/>
      <c r="J264" s="310"/>
      <c r="K264" s="310"/>
      <c r="L264" s="310"/>
    </row>
    <row r="265" spans="2:12">
      <c r="B265" s="310"/>
      <c r="C265" s="310"/>
      <c r="D265" s="310"/>
      <c r="E265" s="310"/>
      <c r="F265" s="310"/>
      <c r="G265" s="310"/>
      <c r="H265" s="310"/>
      <c r="I265" s="310"/>
      <c r="J265" s="310"/>
      <c r="K265" s="310"/>
      <c r="L265" s="310"/>
    </row>
    <row r="266" spans="2:12">
      <c r="B266" s="310"/>
      <c r="C266" s="310"/>
      <c r="D266" s="310"/>
      <c r="E266" s="310"/>
      <c r="F266" s="310"/>
      <c r="G266" s="310"/>
      <c r="H266" s="310"/>
      <c r="I266" s="310"/>
      <c r="J266" s="310"/>
      <c r="K266" s="310"/>
      <c r="L266" s="310"/>
    </row>
    <row r="267" spans="2:12">
      <c r="B267" s="310"/>
      <c r="C267" s="310"/>
      <c r="D267" s="310"/>
      <c r="E267" s="310"/>
      <c r="F267" s="310"/>
      <c r="G267" s="310"/>
      <c r="H267" s="310"/>
      <c r="I267" s="310"/>
      <c r="J267" s="310"/>
      <c r="K267" s="310"/>
      <c r="L267" s="310"/>
    </row>
    <row r="268" spans="2:12">
      <c r="B268" s="310"/>
      <c r="C268" s="310"/>
      <c r="D268" s="310"/>
      <c r="E268" s="310"/>
      <c r="F268" s="310"/>
      <c r="G268" s="310"/>
      <c r="H268" s="310"/>
      <c r="I268" s="310"/>
      <c r="J268" s="310"/>
      <c r="K268" s="310"/>
      <c r="L268" s="310"/>
    </row>
    <row r="269" spans="2:12">
      <c r="B269" s="310"/>
      <c r="C269" s="310"/>
      <c r="D269" s="310"/>
      <c r="E269" s="310"/>
      <c r="F269" s="310"/>
      <c r="G269" s="310"/>
      <c r="H269" s="310"/>
      <c r="I269" s="310"/>
      <c r="J269" s="310"/>
      <c r="K269" s="310"/>
      <c r="L269" s="310"/>
    </row>
    <row r="270" spans="2:12">
      <c r="B270" s="310"/>
      <c r="C270" s="310"/>
      <c r="D270" s="310"/>
      <c r="E270" s="310"/>
      <c r="F270" s="310"/>
      <c r="G270" s="310"/>
      <c r="H270" s="310"/>
      <c r="I270" s="310"/>
      <c r="J270" s="310"/>
      <c r="K270" s="310"/>
      <c r="L270" s="310"/>
    </row>
    <row r="271" spans="2:12">
      <c r="B271" s="310"/>
      <c r="C271" s="310"/>
      <c r="D271" s="310"/>
      <c r="E271" s="310"/>
      <c r="F271" s="310"/>
      <c r="G271" s="310"/>
      <c r="H271" s="310"/>
      <c r="I271" s="310"/>
      <c r="J271" s="310"/>
      <c r="K271" s="310"/>
      <c r="L271" s="310"/>
    </row>
    <row r="272" spans="2:12">
      <c r="B272" s="310"/>
      <c r="C272" s="310"/>
      <c r="D272" s="310"/>
      <c r="E272" s="310"/>
      <c r="F272" s="310"/>
      <c r="G272" s="310"/>
      <c r="H272" s="310"/>
      <c r="I272" s="310"/>
      <c r="J272" s="310"/>
      <c r="K272" s="310"/>
      <c r="L272" s="310"/>
    </row>
    <row r="273" spans="2:12">
      <c r="B273" s="310"/>
      <c r="C273" s="310"/>
      <c r="D273" s="310"/>
      <c r="E273" s="310"/>
      <c r="F273" s="310"/>
      <c r="G273" s="310"/>
      <c r="H273" s="310"/>
      <c r="I273" s="310"/>
      <c r="J273" s="310"/>
      <c r="K273" s="310"/>
      <c r="L273" s="310"/>
    </row>
    <row r="274" spans="2:12">
      <c r="B274" s="310"/>
      <c r="C274" s="310"/>
      <c r="D274" s="310"/>
      <c r="E274" s="310"/>
      <c r="F274" s="310"/>
      <c r="G274" s="310"/>
      <c r="H274" s="310"/>
      <c r="I274" s="310"/>
      <c r="J274" s="310"/>
      <c r="K274" s="310"/>
      <c r="L274" s="310"/>
    </row>
    <row r="275" spans="2:12">
      <c r="B275" s="310"/>
      <c r="C275" s="310"/>
      <c r="D275" s="310"/>
      <c r="E275" s="310"/>
      <c r="F275" s="310"/>
      <c r="G275" s="310"/>
      <c r="H275" s="310"/>
      <c r="I275" s="310"/>
      <c r="J275" s="310"/>
      <c r="K275" s="310"/>
      <c r="L275" s="310"/>
    </row>
    <row r="276" spans="2:12">
      <c r="B276" s="310"/>
      <c r="C276" s="310"/>
      <c r="D276" s="310"/>
      <c r="E276" s="310"/>
      <c r="F276" s="310"/>
      <c r="G276" s="310"/>
      <c r="H276" s="310"/>
      <c r="I276" s="310"/>
      <c r="J276" s="310"/>
      <c r="K276" s="310"/>
      <c r="L276" s="310"/>
    </row>
    <row r="277" spans="2:12">
      <c r="B277" s="310"/>
      <c r="C277" s="310"/>
      <c r="D277" s="310"/>
      <c r="E277" s="310"/>
      <c r="F277" s="310"/>
      <c r="G277" s="310"/>
      <c r="H277" s="310"/>
      <c r="I277" s="310"/>
      <c r="J277" s="310"/>
      <c r="K277" s="310"/>
      <c r="L277" s="310"/>
    </row>
    <row r="278" spans="2:12">
      <c r="B278" s="310"/>
      <c r="C278" s="310"/>
      <c r="D278" s="310"/>
      <c r="E278" s="310"/>
      <c r="F278" s="310"/>
      <c r="G278" s="310"/>
      <c r="H278" s="310"/>
      <c r="I278" s="310"/>
      <c r="J278" s="310"/>
      <c r="K278" s="310"/>
      <c r="L278" s="310"/>
    </row>
    <row r="279" spans="2:12">
      <c r="B279" s="310"/>
      <c r="C279" s="310"/>
      <c r="D279" s="310"/>
      <c r="E279" s="310"/>
      <c r="F279" s="310"/>
      <c r="G279" s="310"/>
      <c r="H279" s="310"/>
      <c r="I279" s="310"/>
      <c r="J279" s="310"/>
      <c r="K279" s="310"/>
      <c r="L279" s="310"/>
    </row>
    <row r="280" spans="2:12">
      <c r="B280" s="310"/>
      <c r="C280" s="310"/>
      <c r="D280" s="310"/>
      <c r="E280" s="310"/>
      <c r="F280" s="310"/>
      <c r="G280" s="310"/>
      <c r="H280" s="310"/>
      <c r="I280" s="310"/>
      <c r="J280" s="310"/>
      <c r="K280" s="310"/>
      <c r="L280" s="310"/>
    </row>
    <row r="281" spans="2:12">
      <c r="B281" s="310"/>
      <c r="C281" s="310"/>
      <c r="D281" s="310"/>
      <c r="E281" s="310"/>
      <c r="F281" s="310"/>
      <c r="G281" s="310"/>
      <c r="H281" s="310"/>
      <c r="I281" s="310"/>
      <c r="J281" s="310"/>
      <c r="K281" s="310"/>
      <c r="L281" s="310"/>
    </row>
    <row r="282" spans="2:12">
      <c r="B282" s="310"/>
      <c r="C282" s="310"/>
      <c r="D282" s="310"/>
      <c r="E282" s="310"/>
      <c r="F282" s="310"/>
      <c r="G282" s="310"/>
      <c r="H282" s="310"/>
      <c r="I282" s="310"/>
      <c r="J282" s="310"/>
      <c r="K282" s="310"/>
      <c r="L282" s="310"/>
    </row>
    <row r="283" spans="2:12">
      <c r="B283" s="310"/>
      <c r="C283" s="310"/>
      <c r="D283" s="310"/>
      <c r="E283" s="310"/>
      <c r="F283" s="310"/>
      <c r="G283" s="310"/>
      <c r="H283" s="310"/>
      <c r="I283" s="310"/>
      <c r="J283" s="310"/>
      <c r="K283" s="310"/>
      <c r="L283" s="310"/>
    </row>
    <row r="284" spans="2:12">
      <c r="B284" s="310"/>
      <c r="C284" s="310"/>
      <c r="D284" s="310"/>
      <c r="E284" s="310"/>
      <c r="F284" s="310"/>
      <c r="G284" s="310"/>
      <c r="H284" s="310"/>
      <c r="I284" s="310"/>
      <c r="J284" s="310"/>
      <c r="K284" s="310"/>
      <c r="L284" s="310"/>
    </row>
    <row r="285" spans="2:12">
      <c r="B285" s="310"/>
      <c r="C285" s="310"/>
      <c r="D285" s="310"/>
      <c r="E285" s="310"/>
      <c r="F285" s="310"/>
      <c r="G285" s="310"/>
      <c r="H285" s="310"/>
      <c r="I285" s="310"/>
      <c r="J285" s="310"/>
      <c r="K285" s="310"/>
      <c r="L285" s="310"/>
    </row>
    <row r="286" spans="2:12">
      <c r="B286" s="310"/>
      <c r="C286" s="310"/>
      <c r="D286" s="310"/>
      <c r="E286" s="310"/>
      <c r="F286" s="310"/>
      <c r="G286" s="310"/>
      <c r="H286" s="310"/>
      <c r="I286" s="310"/>
      <c r="J286" s="310"/>
      <c r="K286" s="310"/>
      <c r="L286" s="310"/>
    </row>
    <row r="287" spans="2:12">
      <c r="B287" s="310"/>
      <c r="C287" s="310"/>
      <c r="D287" s="310"/>
      <c r="E287" s="310"/>
      <c r="F287" s="310"/>
      <c r="G287" s="310"/>
      <c r="H287" s="310"/>
      <c r="I287" s="310"/>
      <c r="J287" s="310"/>
      <c r="K287" s="310"/>
      <c r="L287" s="310"/>
    </row>
    <row r="288" spans="2:12">
      <c r="B288" s="310"/>
      <c r="C288" s="310"/>
      <c r="D288" s="310"/>
      <c r="E288" s="310"/>
      <c r="F288" s="310"/>
      <c r="G288" s="310"/>
      <c r="H288" s="310"/>
      <c r="I288" s="310"/>
      <c r="J288" s="310"/>
      <c r="K288" s="310"/>
      <c r="L288" s="310"/>
    </row>
    <row r="289" spans="2:12">
      <c r="B289" s="310"/>
      <c r="C289" s="310"/>
      <c r="D289" s="310"/>
      <c r="E289" s="310"/>
      <c r="F289" s="310"/>
      <c r="G289" s="310"/>
      <c r="H289" s="310"/>
      <c r="I289" s="310"/>
      <c r="J289" s="310"/>
      <c r="K289" s="310"/>
      <c r="L289" s="310"/>
    </row>
    <row r="290" spans="2:12">
      <c r="B290" s="310"/>
      <c r="C290" s="310"/>
      <c r="D290" s="310"/>
      <c r="E290" s="310"/>
      <c r="F290" s="310"/>
      <c r="G290" s="310"/>
      <c r="H290" s="310"/>
      <c r="I290" s="310"/>
      <c r="J290" s="310"/>
      <c r="K290" s="310"/>
      <c r="L290" s="310"/>
    </row>
    <row r="291" spans="2:12">
      <c r="B291" s="310"/>
      <c r="C291" s="310"/>
      <c r="D291" s="310"/>
      <c r="E291" s="310"/>
      <c r="F291" s="310"/>
      <c r="G291" s="310"/>
      <c r="H291" s="310"/>
      <c r="I291" s="310"/>
      <c r="J291" s="310"/>
      <c r="K291" s="310"/>
      <c r="L291" s="310"/>
    </row>
    <row r="292" spans="2:12">
      <c r="B292" s="310"/>
      <c r="C292" s="310"/>
      <c r="D292" s="310"/>
      <c r="E292" s="310"/>
      <c r="F292" s="310"/>
      <c r="G292" s="310"/>
      <c r="H292" s="310"/>
      <c r="I292" s="310"/>
      <c r="J292" s="310"/>
      <c r="K292" s="310"/>
      <c r="L292" s="310"/>
    </row>
    <row r="293" spans="2:12">
      <c r="B293" s="310"/>
      <c r="C293" s="310"/>
      <c r="D293" s="310"/>
      <c r="E293" s="310"/>
      <c r="F293" s="310"/>
      <c r="G293" s="310"/>
      <c r="H293" s="310"/>
      <c r="I293" s="310"/>
      <c r="J293" s="310"/>
      <c r="K293" s="310"/>
      <c r="L293" s="310"/>
    </row>
    <row r="294" spans="2:12">
      <c r="B294" s="310"/>
      <c r="C294" s="310"/>
      <c r="D294" s="310"/>
      <c r="E294" s="310"/>
      <c r="F294" s="310"/>
      <c r="G294" s="310"/>
      <c r="H294" s="310"/>
      <c r="I294" s="310"/>
      <c r="J294" s="310"/>
      <c r="K294" s="310"/>
      <c r="L294" s="310"/>
    </row>
    <row r="295" spans="2:12">
      <c r="B295" s="310"/>
      <c r="C295" s="310"/>
      <c r="D295" s="310"/>
      <c r="E295" s="310"/>
      <c r="F295" s="310"/>
      <c r="G295" s="310"/>
      <c r="H295" s="310"/>
      <c r="I295" s="310"/>
      <c r="J295" s="310"/>
      <c r="K295" s="310"/>
      <c r="L295" s="310"/>
    </row>
    <row r="296" spans="2:12">
      <c r="B296" s="310"/>
      <c r="C296" s="310"/>
      <c r="D296" s="310"/>
      <c r="E296" s="310"/>
      <c r="F296" s="310"/>
      <c r="G296" s="310"/>
      <c r="H296" s="310"/>
      <c r="I296" s="310"/>
      <c r="J296" s="310"/>
      <c r="K296" s="310"/>
      <c r="L296" s="310"/>
    </row>
    <row r="297" spans="2:12">
      <c r="B297" s="310"/>
      <c r="C297" s="310"/>
      <c r="D297" s="310"/>
      <c r="E297" s="310"/>
      <c r="F297" s="310"/>
      <c r="G297" s="310"/>
      <c r="H297" s="310"/>
      <c r="I297" s="310"/>
      <c r="J297" s="310"/>
      <c r="K297" s="310"/>
      <c r="L297" s="310"/>
    </row>
    <row r="298" spans="2:12">
      <c r="B298" s="310"/>
      <c r="C298" s="310"/>
      <c r="D298" s="310"/>
      <c r="E298" s="310"/>
      <c r="F298" s="310"/>
      <c r="G298" s="310"/>
      <c r="H298" s="310"/>
      <c r="I298" s="310"/>
      <c r="J298" s="310"/>
      <c r="K298" s="310"/>
      <c r="L298" s="310"/>
    </row>
    <row r="299" spans="2:12">
      <c r="B299" s="310"/>
      <c r="C299" s="310"/>
      <c r="D299" s="310"/>
      <c r="E299" s="310"/>
      <c r="F299" s="310"/>
      <c r="G299" s="310"/>
      <c r="H299" s="310"/>
      <c r="I299" s="310"/>
      <c r="J299" s="310"/>
      <c r="K299" s="310"/>
      <c r="L299" s="310"/>
    </row>
    <row r="300" spans="2:12">
      <c r="B300" s="310"/>
      <c r="C300" s="310"/>
      <c r="D300" s="310"/>
      <c r="E300" s="310"/>
      <c r="F300" s="310"/>
      <c r="G300" s="310"/>
      <c r="H300" s="310"/>
      <c r="I300" s="310"/>
      <c r="J300" s="310"/>
      <c r="K300" s="310"/>
      <c r="L300" s="310"/>
    </row>
    <row r="301" spans="2:12">
      <c r="B301" s="310"/>
      <c r="C301" s="310"/>
      <c r="D301" s="310"/>
      <c r="E301" s="310"/>
      <c r="F301" s="310"/>
      <c r="G301" s="310"/>
      <c r="H301" s="310"/>
      <c r="I301" s="310"/>
      <c r="J301" s="310"/>
      <c r="K301" s="310"/>
      <c r="L301" s="310"/>
    </row>
    <row r="302" spans="2:12">
      <c r="B302" s="310"/>
      <c r="C302" s="310"/>
      <c r="D302" s="310"/>
      <c r="E302" s="310"/>
      <c r="F302" s="310"/>
      <c r="G302" s="310"/>
      <c r="H302" s="310"/>
      <c r="I302" s="310"/>
      <c r="J302" s="310"/>
      <c r="K302" s="310"/>
      <c r="L302" s="310"/>
    </row>
    <row r="303" spans="2:12">
      <c r="B303" s="310"/>
      <c r="C303" s="310"/>
      <c r="D303" s="310"/>
      <c r="E303" s="310"/>
      <c r="F303" s="310"/>
      <c r="G303" s="310"/>
      <c r="H303" s="310"/>
      <c r="I303" s="310"/>
      <c r="J303" s="310"/>
      <c r="K303" s="310"/>
      <c r="L303" s="310"/>
    </row>
    <row r="304" spans="2:12">
      <c r="B304" s="310"/>
      <c r="C304" s="310"/>
      <c r="D304" s="310"/>
      <c r="E304" s="310"/>
      <c r="F304" s="310"/>
      <c r="G304" s="310"/>
      <c r="H304" s="310"/>
      <c r="I304" s="310"/>
      <c r="J304" s="310"/>
      <c r="K304" s="310"/>
      <c r="L304" s="310"/>
    </row>
    <row r="305" spans="2:12">
      <c r="B305" s="310"/>
      <c r="C305" s="310"/>
      <c r="D305" s="310"/>
      <c r="E305" s="310"/>
      <c r="F305" s="310"/>
      <c r="G305" s="310"/>
      <c r="H305" s="310"/>
      <c r="I305" s="310"/>
      <c r="J305" s="310"/>
      <c r="K305" s="310"/>
      <c r="L305" s="310"/>
    </row>
    <row r="306" spans="2:12">
      <c r="B306" s="310"/>
      <c r="C306" s="310"/>
      <c r="D306" s="310"/>
      <c r="E306" s="310"/>
      <c r="F306" s="310"/>
      <c r="G306" s="310"/>
      <c r="H306" s="310"/>
      <c r="I306" s="310"/>
      <c r="J306" s="310"/>
      <c r="K306" s="310"/>
      <c r="L306" s="310"/>
    </row>
    <row r="307" spans="2:12">
      <c r="B307" s="310"/>
      <c r="C307" s="310"/>
      <c r="D307" s="310"/>
      <c r="E307" s="310"/>
      <c r="F307" s="310"/>
      <c r="G307" s="310"/>
      <c r="H307" s="310"/>
      <c r="I307" s="310"/>
      <c r="J307" s="310"/>
      <c r="K307" s="310"/>
      <c r="L307" s="310"/>
    </row>
    <row r="308" spans="2:12">
      <c r="B308" s="310"/>
      <c r="C308" s="310"/>
      <c r="D308" s="310"/>
      <c r="E308" s="310"/>
      <c r="F308" s="310"/>
      <c r="G308" s="310"/>
      <c r="H308" s="310"/>
      <c r="I308" s="310"/>
      <c r="J308" s="310"/>
      <c r="K308" s="310"/>
      <c r="L308" s="310"/>
    </row>
    <row r="309" spans="2:12">
      <c r="B309" s="310"/>
      <c r="C309" s="310"/>
      <c r="D309" s="310"/>
      <c r="E309" s="310"/>
      <c r="F309" s="310"/>
      <c r="G309" s="310"/>
      <c r="H309" s="310"/>
      <c r="I309" s="310"/>
      <c r="J309" s="310"/>
      <c r="K309" s="310"/>
      <c r="L309" s="310"/>
    </row>
    <row r="310" spans="2:12">
      <c r="B310" s="310"/>
      <c r="C310" s="310"/>
      <c r="D310" s="310"/>
      <c r="E310" s="310"/>
      <c r="F310" s="310"/>
      <c r="G310" s="310"/>
      <c r="H310" s="310"/>
      <c r="I310" s="310"/>
      <c r="J310" s="310"/>
      <c r="K310" s="310"/>
      <c r="L310" s="310"/>
    </row>
    <row r="311" spans="2:12">
      <c r="B311" s="310"/>
      <c r="C311" s="310"/>
      <c r="D311" s="310"/>
      <c r="E311" s="310"/>
      <c r="F311" s="310"/>
      <c r="G311" s="310"/>
      <c r="H311" s="310"/>
      <c r="I311" s="310"/>
      <c r="J311" s="310"/>
      <c r="K311" s="310"/>
      <c r="L311" s="310"/>
    </row>
    <row r="312" spans="2:12">
      <c r="B312" s="310"/>
      <c r="C312" s="310"/>
      <c r="D312" s="310"/>
      <c r="E312" s="310"/>
      <c r="F312" s="310"/>
      <c r="G312" s="310"/>
      <c r="H312" s="310"/>
      <c r="I312" s="310"/>
      <c r="J312" s="310"/>
      <c r="K312" s="310"/>
      <c r="L312" s="310"/>
    </row>
    <row r="313" spans="2:12">
      <c r="B313" s="310"/>
      <c r="C313" s="310"/>
      <c r="D313" s="310"/>
      <c r="E313" s="310"/>
      <c r="F313" s="310"/>
      <c r="G313" s="310"/>
      <c r="H313" s="310"/>
      <c r="I313" s="310"/>
      <c r="J313" s="310"/>
      <c r="K313" s="310"/>
      <c r="L313" s="310"/>
    </row>
    <row r="314" spans="2:12">
      <c r="B314" s="310"/>
      <c r="C314" s="310"/>
      <c r="D314" s="310"/>
      <c r="E314" s="310"/>
      <c r="F314" s="310"/>
      <c r="G314" s="310"/>
      <c r="H314" s="310"/>
      <c r="I314" s="310"/>
      <c r="J314" s="310"/>
      <c r="K314" s="310"/>
      <c r="L314" s="310"/>
    </row>
    <row r="315" spans="2:12">
      <c r="B315" s="310"/>
      <c r="C315" s="310"/>
      <c r="D315" s="310"/>
      <c r="E315" s="310"/>
      <c r="F315" s="310"/>
      <c r="G315" s="310"/>
      <c r="H315" s="310"/>
      <c r="I315" s="310"/>
      <c r="J315" s="310"/>
      <c r="K315" s="310"/>
      <c r="L315" s="310"/>
    </row>
    <row r="316" spans="2:12">
      <c r="B316" s="310"/>
      <c r="C316" s="310"/>
      <c r="D316" s="310"/>
      <c r="E316" s="310"/>
      <c r="F316" s="310"/>
      <c r="G316" s="310"/>
      <c r="H316" s="310"/>
      <c r="I316" s="310"/>
      <c r="J316" s="310"/>
      <c r="K316" s="310"/>
      <c r="L316" s="310"/>
    </row>
    <row r="317" spans="2:12">
      <c r="B317" s="310"/>
      <c r="C317" s="310"/>
      <c r="D317" s="310"/>
      <c r="E317" s="310"/>
      <c r="F317" s="310"/>
      <c r="G317" s="310"/>
      <c r="H317" s="310"/>
      <c r="I317" s="310"/>
      <c r="J317" s="310"/>
      <c r="K317" s="310"/>
      <c r="L317" s="310"/>
    </row>
    <row r="318" spans="2:12">
      <c r="B318" s="310"/>
      <c r="C318" s="310"/>
      <c r="D318" s="310"/>
      <c r="E318" s="310"/>
      <c r="F318" s="310"/>
      <c r="G318" s="310"/>
      <c r="H318" s="310"/>
      <c r="I318" s="310"/>
      <c r="J318" s="310"/>
      <c r="K318" s="310"/>
      <c r="L318" s="310"/>
    </row>
    <row r="319" spans="2:12">
      <c r="B319" s="310"/>
      <c r="C319" s="310"/>
      <c r="D319" s="310"/>
      <c r="E319" s="310"/>
      <c r="F319" s="310"/>
      <c r="G319" s="310"/>
      <c r="H319" s="310"/>
      <c r="I319" s="310"/>
      <c r="J319" s="310"/>
      <c r="K319" s="310"/>
      <c r="L319" s="310"/>
    </row>
    <row r="320" spans="2:12">
      <c r="B320" s="310"/>
      <c r="C320" s="310"/>
      <c r="D320" s="310"/>
      <c r="E320" s="310"/>
      <c r="F320" s="310"/>
      <c r="G320" s="310"/>
      <c r="H320" s="310"/>
      <c r="I320" s="310"/>
      <c r="J320" s="310"/>
      <c r="K320" s="310"/>
      <c r="L320" s="310"/>
    </row>
    <row r="321" spans="2:12">
      <c r="B321" s="310"/>
      <c r="C321" s="310"/>
      <c r="D321" s="310"/>
      <c r="E321" s="310"/>
      <c r="F321" s="310"/>
      <c r="G321" s="310"/>
      <c r="H321" s="310"/>
      <c r="I321" s="310"/>
      <c r="J321" s="310"/>
      <c r="K321" s="310"/>
      <c r="L321" s="310"/>
    </row>
    <row r="322" spans="2:12">
      <c r="B322" s="310"/>
      <c r="C322" s="310"/>
      <c r="D322" s="310"/>
      <c r="E322" s="310"/>
      <c r="F322" s="310"/>
      <c r="G322" s="310"/>
      <c r="H322" s="310"/>
      <c r="I322" s="310"/>
      <c r="J322" s="310"/>
      <c r="K322" s="310"/>
      <c r="L322" s="310"/>
    </row>
    <row r="323" spans="2:12">
      <c r="B323" s="310"/>
      <c r="C323" s="310"/>
      <c r="D323" s="310"/>
      <c r="E323" s="310"/>
      <c r="F323" s="310"/>
      <c r="G323" s="310"/>
      <c r="H323" s="310"/>
      <c r="I323" s="310"/>
      <c r="J323" s="310"/>
      <c r="K323" s="310"/>
      <c r="L323" s="310"/>
    </row>
    <row r="324" spans="2:12">
      <c r="B324" s="310"/>
      <c r="C324" s="310"/>
      <c r="D324" s="310"/>
      <c r="E324" s="310"/>
      <c r="F324" s="310"/>
      <c r="G324" s="310"/>
      <c r="H324" s="310"/>
      <c r="I324" s="310"/>
      <c r="J324" s="310"/>
      <c r="K324" s="310"/>
      <c r="L324" s="310"/>
    </row>
    <row r="325" spans="2:12">
      <c r="B325" s="310"/>
      <c r="C325" s="310"/>
      <c r="D325" s="310"/>
      <c r="E325" s="310"/>
      <c r="F325" s="310"/>
      <c r="G325" s="310"/>
      <c r="H325" s="310"/>
      <c r="I325" s="310"/>
      <c r="J325" s="310"/>
      <c r="K325" s="310"/>
      <c r="L325" s="310"/>
    </row>
    <row r="326" spans="2:12">
      <c r="B326" s="310"/>
      <c r="C326" s="310"/>
      <c r="D326" s="310"/>
      <c r="E326" s="310"/>
      <c r="F326" s="310"/>
      <c r="G326" s="310"/>
      <c r="H326" s="310"/>
      <c r="I326" s="310"/>
      <c r="J326" s="310"/>
      <c r="K326" s="310"/>
      <c r="L326" s="310"/>
    </row>
    <row r="327" spans="2:12">
      <c r="B327" s="310"/>
      <c r="C327" s="310"/>
      <c r="D327" s="310"/>
      <c r="E327" s="310"/>
      <c r="F327" s="310"/>
      <c r="G327" s="310"/>
      <c r="H327" s="310"/>
      <c r="I327" s="310"/>
      <c r="J327" s="310"/>
      <c r="K327" s="310"/>
      <c r="L327" s="310"/>
    </row>
    <row r="328" spans="2:12">
      <c r="B328" s="310"/>
      <c r="C328" s="310"/>
      <c r="D328" s="310"/>
      <c r="E328" s="310"/>
      <c r="F328" s="310"/>
      <c r="G328" s="310"/>
      <c r="H328" s="310"/>
      <c r="I328" s="310"/>
      <c r="J328" s="310"/>
      <c r="K328" s="310"/>
      <c r="L328" s="310"/>
    </row>
    <row r="329" spans="2:12">
      <c r="B329" s="310"/>
      <c r="C329" s="310"/>
      <c r="D329" s="310"/>
      <c r="E329" s="310"/>
      <c r="F329" s="310"/>
      <c r="G329" s="310"/>
      <c r="H329" s="310"/>
      <c r="I329" s="310"/>
      <c r="J329" s="310"/>
      <c r="K329" s="310"/>
      <c r="L329" s="310"/>
    </row>
    <row r="330" spans="2:12">
      <c r="B330" s="310"/>
      <c r="C330" s="310"/>
      <c r="D330" s="310"/>
      <c r="E330" s="310"/>
      <c r="F330" s="310"/>
      <c r="G330" s="310"/>
      <c r="H330" s="310"/>
      <c r="I330" s="310"/>
      <c r="J330" s="310"/>
      <c r="K330" s="310"/>
      <c r="L330" s="310"/>
    </row>
    <row r="331" spans="2:12">
      <c r="B331" s="310"/>
      <c r="C331" s="310"/>
      <c r="D331" s="310"/>
      <c r="E331" s="310"/>
      <c r="F331" s="310"/>
      <c r="G331" s="310"/>
      <c r="H331" s="310"/>
      <c r="I331" s="310"/>
      <c r="J331" s="310"/>
      <c r="K331" s="310"/>
      <c r="L331" s="310"/>
    </row>
    <row r="332" spans="2:12">
      <c r="B332" s="310"/>
      <c r="C332" s="310"/>
      <c r="D332" s="310"/>
      <c r="E332" s="310"/>
      <c r="F332" s="310"/>
      <c r="G332" s="310"/>
      <c r="H332" s="310"/>
      <c r="I332" s="310"/>
      <c r="J332" s="310"/>
      <c r="K332" s="310"/>
      <c r="L332" s="310"/>
    </row>
    <row r="333" spans="2:12">
      <c r="B333" s="310"/>
      <c r="C333" s="310"/>
      <c r="D333" s="310"/>
      <c r="E333" s="310"/>
      <c r="F333" s="310"/>
      <c r="G333" s="310"/>
      <c r="H333" s="310"/>
      <c r="I333" s="310"/>
      <c r="J333" s="310"/>
      <c r="K333" s="310"/>
      <c r="L333" s="310"/>
    </row>
    <row r="334" spans="2:12">
      <c r="B334" s="310"/>
      <c r="C334" s="310"/>
      <c r="D334" s="310"/>
      <c r="E334" s="310"/>
      <c r="F334" s="310"/>
      <c r="G334" s="310"/>
      <c r="H334" s="310"/>
      <c r="I334" s="310"/>
      <c r="J334" s="310"/>
      <c r="K334" s="310"/>
      <c r="L334" s="310"/>
    </row>
    <row r="335" spans="2:12">
      <c r="B335" s="310"/>
      <c r="C335" s="310"/>
      <c r="D335" s="310"/>
      <c r="E335" s="310"/>
      <c r="F335" s="310"/>
      <c r="G335" s="310"/>
      <c r="H335" s="310"/>
      <c r="I335" s="310"/>
      <c r="J335" s="310"/>
      <c r="K335" s="310"/>
      <c r="L335" s="310"/>
    </row>
    <row r="336" spans="2:12">
      <c r="B336" s="310"/>
      <c r="C336" s="310"/>
      <c r="D336" s="310"/>
      <c r="E336" s="310"/>
      <c r="F336" s="310"/>
      <c r="G336" s="310"/>
      <c r="H336" s="310"/>
      <c r="I336" s="310"/>
      <c r="J336" s="310"/>
      <c r="K336" s="310"/>
      <c r="L336" s="310"/>
    </row>
    <row r="337" spans="2:12">
      <c r="B337" s="310"/>
      <c r="C337" s="310"/>
      <c r="D337" s="310"/>
      <c r="E337" s="310"/>
      <c r="F337" s="310"/>
      <c r="G337" s="310"/>
      <c r="H337" s="310"/>
      <c r="I337" s="310"/>
      <c r="J337" s="310"/>
      <c r="K337" s="310"/>
      <c r="L337" s="310"/>
    </row>
    <row r="338" spans="2:12">
      <c r="B338" s="310"/>
      <c r="C338" s="310"/>
      <c r="D338" s="310"/>
      <c r="E338" s="310"/>
      <c r="F338" s="310"/>
      <c r="G338" s="310"/>
      <c r="H338" s="310"/>
      <c r="I338" s="310"/>
      <c r="J338" s="310"/>
      <c r="K338" s="310"/>
      <c r="L338" s="310"/>
    </row>
    <row r="339" spans="2:12">
      <c r="B339" s="310"/>
      <c r="C339" s="310"/>
      <c r="D339" s="310"/>
      <c r="E339" s="310"/>
      <c r="F339" s="310"/>
      <c r="G339" s="310"/>
      <c r="H339" s="310"/>
      <c r="I339" s="310"/>
      <c r="J339" s="310"/>
      <c r="K339" s="310"/>
      <c r="L339" s="310"/>
    </row>
    <row r="340" spans="2:12">
      <c r="B340" s="310"/>
      <c r="C340" s="310"/>
      <c r="D340" s="310"/>
      <c r="E340" s="310"/>
      <c r="F340" s="310"/>
      <c r="G340" s="310"/>
      <c r="H340" s="310"/>
      <c r="I340" s="310"/>
      <c r="J340" s="310"/>
      <c r="K340" s="310"/>
      <c r="L340" s="310"/>
    </row>
    <row r="341" spans="2:12">
      <c r="B341" s="310"/>
      <c r="C341" s="310"/>
      <c r="D341" s="310"/>
      <c r="E341" s="310"/>
      <c r="F341" s="310"/>
      <c r="G341" s="310"/>
      <c r="H341" s="310"/>
      <c r="I341" s="310"/>
      <c r="J341" s="310"/>
      <c r="K341" s="310"/>
      <c r="L341" s="310"/>
    </row>
    <row r="342" spans="2:12">
      <c r="B342" s="310"/>
      <c r="C342" s="310"/>
      <c r="D342" s="310"/>
      <c r="E342" s="310"/>
      <c r="F342" s="310"/>
      <c r="G342" s="310"/>
      <c r="H342" s="310"/>
      <c r="I342" s="310"/>
      <c r="J342" s="310"/>
      <c r="K342" s="310"/>
      <c r="L342" s="310"/>
    </row>
    <row r="343" spans="2:12">
      <c r="B343" s="310"/>
      <c r="C343" s="310"/>
      <c r="D343" s="310"/>
      <c r="E343" s="310"/>
      <c r="F343" s="310"/>
      <c r="G343" s="310"/>
      <c r="H343" s="310"/>
      <c r="I343" s="310"/>
      <c r="J343" s="310"/>
      <c r="K343" s="310"/>
      <c r="L343" s="310"/>
    </row>
    <row r="344" spans="2:12">
      <c r="B344" s="310"/>
      <c r="C344" s="310"/>
      <c r="D344" s="310"/>
      <c r="E344" s="310"/>
      <c r="F344" s="310"/>
      <c r="G344" s="310"/>
      <c r="H344" s="310"/>
      <c r="I344" s="310"/>
      <c r="J344" s="310"/>
      <c r="K344" s="310"/>
      <c r="L344" s="310"/>
    </row>
    <row r="345" spans="2:12">
      <c r="B345" s="310"/>
      <c r="C345" s="310"/>
      <c r="D345" s="310"/>
      <c r="E345" s="310"/>
      <c r="F345" s="310"/>
      <c r="G345" s="310"/>
      <c r="H345" s="310"/>
      <c r="I345" s="310"/>
      <c r="J345" s="310"/>
      <c r="K345" s="310"/>
      <c r="L345" s="310"/>
    </row>
    <row r="346" spans="2:12">
      <c r="B346" s="310"/>
      <c r="C346" s="310"/>
      <c r="D346" s="310"/>
      <c r="E346" s="310"/>
      <c r="F346" s="310"/>
      <c r="G346" s="310"/>
      <c r="H346" s="310"/>
      <c r="I346" s="310"/>
      <c r="J346" s="310"/>
      <c r="K346" s="310"/>
      <c r="L346" s="310"/>
    </row>
    <row r="347" spans="2:12">
      <c r="B347" s="310"/>
      <c r="C347" s="310"/>
      <c r="D347" s="310"/>
      <c r="E347" s="310"/>
      <c r="F347" s="310"/>
      <c r="G347" s="310"/>
      <c r="H347" s="310"/>
      <c r="I347" s="310"/>
      <c r="J347" s="310"/>
      <c r="K347" s="310"/>
      <c r="L347" s="310"/>
    </row>
    <row r="348" spans="2:12">
      <c r="B348" s="310"/>
      <c r="C348" s="310"/>
      <c r="D348" s="310"/>
      <c r="E348" s="310"/>
      <c r="F348" s="310"/>
      <c r="G348" s="310"/>
      <c r="H348" s="310"/>
      <c r="I348" s="310"/>
      <c r="J348" s="310"/>
      <c r="K348" s="310"/>
      <c r="L348" s="310"/>
    </row>
    <row r="349" spans="2:12">
      <c r="B349" s="310"/>
      <c r="C349" s="310"/>
      <c r="D349" s="310"/>
      <c r="E349" s="310"/>
      <c r="F349" s="310"/>
      <c r="G349" s="310"/>
      <c r="H349" s="310"/>
      <c r="I349" s="310"/>
      <c r="J349" s="310"/>
      <c r="K349" s="310"/>
      <c r="L349" s="310"/>
    </row>
    <row r="350" spans="2:12">
      <c r="B350" s="310"/>
      <c r="C350" s="310"/>
      <c r="D350" s="310"/>
      <c r="E350" s="310"/>
      <c r="F350" s="310"/>
      <c r="G350" s="310"/>
      <c r="H350" s="310"/>
      <c r="I350" s="310"/>
      <c r="J350" s="310"/>
      <c r="K350" s="310"/>
      <c r="L350" s="310"/>
    </row>
    <row r="351" spans="2:12">
      <c r="B351" s="310"/>
      <c r="C351" s="310"/>
      <c r="D351" s="310"/>
      <c r="E351" s="310"/>
      <c r="F351" s="310"/>
      <c r="G351" s="310"/>
      <c r="H351" s="310"/>
      <c r="I351" s="310"/>
      <c r="J351" s="310"/>
      <c r="K351" s="310"/>
      <c r="L351" s="310"/>
    </row>
    <row r="352" spans="2:12">
      <c r="B352" s="310"/>
      <c r="C352" s="310"/>
      <c r="D352" s="310"/>
      <c r="E352" s="310"/>
      <c r="F352" s="310"/>
      <c r="G352" s="310"/>
      <c r="H352" s="310"/>
      <c r="I352" s="310"/>
      <c r="J352" s="310"/>
      <c r="K352" s="310"/>
      <c r="L352" s="310"/>
    </row>
    <row r="353" spans="2:12">
      <c r="B353" s="310"/>
      <c r="C353" s="310"/>
      <c r="D353" s="310"/>
      <c r="E353" s="310"/>
      <c r="F353" s="310"/>
      <c r="G353" s="310"/>
      <c r="H353" s="310"/>
      <c r="I353" s="310"/>
      <c r="J353" s="310"/>
      <c r="K353" s="310"/>
      <c r="L353" s="310"/>
    </row>
    <row r="354" spans="2:12">
      <c r="B354" s="310"/>
      <c r="C354" s="310"/>
      <c r="D354" s="310"/>
      <c r="E354" s="310"/>
      <c r="F354" s="310"/>
      <c r="G354" s="310"/>
      <c r="H354" s="310"/>
      <c r="I354" s="310"/>
      <c r="J354" s="310"/>
      <c r="K354" s="310"/>
      <c r="L354" s="310"/>
    </row>
    <row r="355" spans="2:12">
      <c r="B355" s="310"/>
      <c r="C355" s="310"/>
      <c r="D355" s="310"/>
      <c r="E355" s="310"/>
      <c r="F355" s="310"/>
      <c r="G355" s="310"/>
      <c r="H355" s="310"/>
      <c r="I355" s="310"/>
      <c r="J355" s="310"/>
      <c r="K355" s="310"/>
      <c r="L355" s="310"/>
    </row>
    <row r="356" spans="2:12">
      <c r="B356" s="310"/>
      <c r="C356" s="310"/>
      <c r="D356" s="310"/>
      <c r="E356" s="310"/>
      <c r="F356" s="310"/>
      <c r="G356" s="310"/>
      <c r="H356" s="310"/>
      <c r="I356" s="310"/>
      <c r="J356" s="310"/>
      <c r="K356" s="310"/>
      <c r="L356" s="310"/>
    </row>
    <row r="357" spans="2:12">
      <c r="B357" s="310"/>
      <c r="C357" s="310"/>
      <c r="D357" s="310"/>
      <c r="E357" s="310"/>
      <c r="F357" s="310"/>
      <c r="G357" s="310"/>
      <c r="H357" s="310"/>
      <c r="I357" s="310"/>
      <c r="J357" s="310"/>
      <c r="K357" s="310"/>
      <c r="L357" s="310"/>
    </row>
    <row r="358" spans="2:12">
      <c r="B358" s="310"/>
      <c r="C358" s="310"/>
      <c r="D358" s="310"/>
      <c r="E358" s="310"/>
      <c r="F358" s="310"/>
      <c r="G358" s="310"/>
      <c r="H358" s="310"/>
      <c r="I358" s="310"/>
      <c r="J358" s="310"/>
      <c r="K358" s="310"/>
      <c r="L358" s="310"/>
    </row>
    <row r="359" spans="2:12">
      <c r="B359" s="310"/>
      <c r="C359" s="310"/>
      <c r="D359" s="310"/>
      <c r="E359" s="310"/>
      <c r="F359" s="310"/>
      <c r="G359" s="310"/>
      <c r="H359" s="310"/>
      <c r="I359" s="310"/>
      <c r="J359" s="310"/>
      <c r="K359" s="310"/>
      <c r="L359" s="310"/>
    </row>
    <row r="360" spans="2:12">
      <c r="B360" s="310"/>
      <c r="C360" s="310"/>
      <c r="D360" s="310"/>
      <c r="E360" s="310"/>
      <c r="F360" s="310"/>
      <c r="G360" s="310"/>
      <c r="H360" s="310"/>
      <c r="I360" s="310"/>
      <c r="J360" s="310"/>
      <c r="K360" s="310"/>
      <c r="L360" s="310"/>
    </row>
    <row r="361" spans="2:12">
      <c r="B361" s="310"/>
      <c r="C361" s="310"/>
      <c r="D361" s="310"/>
      <c r="E361" s="310"/>
      <c r="F361" s="310"/>
      <c r="G361" s="310"/>
      <c r="H361" s="310"/>
      <c r="I361" s="310"/>
      <c r="J361" s="310"/>
      <c r="K361" s="310"/>
      <c r="L361" s="310"/>
    </row>
    <row r="362" spans="2:12">
      <c r="B362" s="310"/>
      <c r="C362" s="310"/>
      <c r="D362" s="310"/>
      <c r="E362" s="310"/>
      <c r="F362" s="310"/>
      <c r="G362" s="310"/>
      <c r="H362" s="310"/>
      <c r="I362" s="310"/>
      <c r="J362" s="310"/>
      <c r="K362" s="310"/>
      <c r="L362" s="310"/>
    </row>
    <row r="363" spans="2:12">
      <c r="B363" s="310"/>
      <c r="C363" s="310"/>
      <c r="D363" s="310"/>
      <c r="E363" s="310"/>
      <c r="F363" s="310"/>
      <c r="G363" s="310"/>
      <c r="H363" s="310"/>
      <c r="I363" s="310"/>
      <c r="J363" s="310"/>
      <c r="K363" s="310"/>
      <c r="L363" s="310"/>
    </row>
    <row r="364" spans="2:12">
      <c r="B364" s="310"/>
      <c r="C364" s="310"/>
      <c r="D364" s="310"/>
      <c r="E364" s="310"/>
      <c r="F364" s="310"/>
      <c r="G364" s="310"/>
      <c r="H364" s="310"/>
      <c r="I364" s="310"/>
      <c r="J364" s="310"/>
      <c r="K364" s="310"/>
      <c r="L364" s="310"/>
    </row>
    <row r="365" spans="2:12">
      <c r="B365" s="310"/>
      <c r="C365" s="310"/>
      <c r="D365" s="310"/>
      <c r="E365" s="310"/>
      <c r="F365" s="310"/>
      <c r="G365" s="310"/>
      <c r="H365" s="310"/>
      <c r="I365" s="310"/>
      <c r="J365" s="310"/>
      <c r="K365" s="310"/>
      <c r="L365" s="310"/>
    </row>
    <row r="366" spans="2:12">
      <c r="B366" s="310"/>
      <c r="C366" s="310"/>
      <c r="D366" s="310"/>
      <c r="E366" s="310"/>
      <c r="F366" s="310"/>
      <c r="G366" s="310"/>
      <c r="H366" s="310"/>
      <c r="I366" s="310"/>
      <c r="J366" s="310"/>
      <c r="K366" s="310"/>
      <c r="L366" s="310"/>
    </row>
    <row r="367" spans="2:12">
      <c r="B367" s="310"/>
      <c r="C367" s="310"/>
      <c r="D367" s="310"/>
      <c r="E367" s="310"/>
      <c r="F367" s="310"/>
      <c r="G367" s="310"/>
      <c r="H367" s="310"/>
      <c r="I367" s="310"/>
      <c r="J367" s="310"/>
      <c r="K367" s="310"/>
      <c r="L367" s="310"/>
    </row>
    <row r="368" spans="2:12">
      <c r="B368" s="310"/>
      <c r="C368" s="310"/>
      <c r="D368" s="310"/>
      <c r="E368" s="310"/>
      <c r="F368" s="310"/>
      <c r="G368" s="310"/>
      <c r="H368" s="310"/>
      <c r="I368" s="310"/>
      <c r="J368" s="310"/>
      <c r="K368" s="310"/>
      <c r="L368" s="310"/>
    </row>
    <row r="369" spans="2:12">
      <c r="B369" s="310"/>
      <c r="C369" s="310"/>
      <c r="D369" s="310"/>
      <c r="E369" s="310"/>
      <c r="F369" s="310"/>
      <c r="G369" s="310"/>
      <c r="H369" s="310"/>
      <c r="I369" s="310"/>
      <c r="J369" s="310"/>
      <c r="K369" s="310"/>
      <c r="L369" s="310"/>
    </row>
    <row r="370" spans="2:12">
      <c r="B370" s="310"/>
      <c r="C370" s="310"/>
      <c r="D370" s="310"/>
      <c r="E370" s="310"/>
      <c r="F370" s="310"/>
      <c r="G370" s="310"/>
      <c r="H370" s="310"/>
      <c r="I370" s="310"/>
      <c r="J370" s="310"/>
      <c r="K370" s="310"/>
      <c r="L370" s="310"/>
    </row>
    <row r="371" spans="2:12">
      <c r="B371" s="310"/>
      <c r="C371" s="310"/>
      <c r="D371" s="310"/>
      <c r="E371" s="310"/>
      <c r="F371" s="310"/>
      <c r="G371" s="310"/>
      <c r="H371" s="310"/>
      <c r="I371" s="310"/>
      <c r="J371" s="310"/>
      <c r="K371" s="310"/>
      <c r="L371" s="310"/>
    </row>
    <row r="372" spans="2:12">
      <c r="B372" s="310"/>
      <c r="C372" s="310"/>
      <c r="D372" s="310"/>
      <c r="E372" s="310"/>
      <c r="F372" s="310"/>
      <c r="G372" s="310"/>
      <c r="H372" s="310"/>
      <c r="I372" s="310"/>
      <c r="J372" s="310"/>
      <c r="K372" s="310"/>
      <c r="L372" s="310"/>
    </row>
    <row r="373" spans="2:12">
      <c r="B373" s="310"/>
      <c r="C373" s="310"/>
      <c r="D373" s="310"/>
      <c r="E373" s="310"/>
      <c r="F373" s="310"/>
      <c r="G373" s="310"/>
      <c r="H373" s="310"/>
      <c r="I373" s="310"/>
      <c r="J373" s="310"/>
      <c r="K373" s="310"/>
      <c r="L373" s="310"/>
    </row>
    <row r="374" spans="2:12">
      <c r="B374" s="310"/>
      <c r="C374" s="310"/>
      <c r="D374" s="310"/>
      <c r="E374" s="310"/>
      <c r="F374" s="310"/>
      <c r="G374" s="310"/>
      <c r="H374" s="310"/>
      <c r="I374" s="310"/>
      <c r="J374" s="310"/>
      <c r="K374" s="310"/>
      <c r="L374" s="310"/>
    </row>
    <row r="375" spans="2:12">
      <c r="B375" s="310"/>
      <c r="C375" s="310"/>
      <c r="D375" s="310"/>
      <c r="E375" s="310"/>
      <c r="F375" s="310"/>
      <c r="G375" s="310"/>
      <c r="H375" s="310"/>
      <c r="I375" s="310"/>
      <c r="J375" s="310"/>
      <c r="K375" s="310"/>
      <c r="L375" s="310"/>
    </row>
    <row r="376" spans="2:12">
      <c r="B376" s="310"/>
      <c r="C376" s="310"/>
      <c r="D376" s="310"/>
      <c r="E376" s="310"/>
      <c r="F376" s="310"/>
      <c r="G376" s="310"/>
      <c r="H376" s="310"/>
      <c r="I376" s="310"/>
      <c r="J376" s="310"/>
      <c r="K376" s="310"/>
      <c r="L376" s="310"/>
    </row>
    <row r="377" spans="2:12">
      <c r="B377" s="310"/>
      <c r="C377" s="310"/>
      <c r="D377" s="310"/>
      <c r="E377" s="310"/>
      <c r="F377" s="310"/>
      <c r="G377" s="310"/>
      <c r="H377" s="310"/>
      <c r="I377" s="310"/>
      <c r="J377" s="310"/>
      <c r="K377" s="310"/>
      <c r="L377" s="310"/>
    </row>
    <row r="378" spans="2:12">
      <c r="B378" s="310"/>
      <c r="C378" s="310"/>
      <c r="D378" s="310"/>
      <c r="E378" s="310"/>
      <c r="F378" s="310"/>
      <c r="G378" s="310"/>
      <c r="H378" s="310"/>
      <c r="I378" s="310"/>
      <c r="J378" s="310"/>
      <c r="K378" s="310"/>
      <c r="L378" s="310"/>
    </row>
    <row r="379" spans="2:12">
      <c r="B379" s="310"/>
      <c r="C379" s="310"/>
      <c r="D379" s="310"/>
      <c r="E379" s="310"/>
      <c r="F379" s="310"/>
      <c r="G379" s="310"/>
      <c r="H379" s="310"/>
      <c r="I379" s="310"/>
      <c r="J379" s="310"/>
      <c r="K379" s="310"/>
      <c r="L379" s="310"/>
    </row>
    <row r="380" spans="2:12">
      <c r="B380" s="310"/>
      <c r="C380" s="310"/>
      <c r="D380" s="310"/>
      <c r="E380" s="310"/>
      <c r="F380" s="310"/>
      <c r="G380" s="310"/>
      <c r="H380" s="310"/>
      <c r="I380" s="310"/>
      <c r="J380" s="310"/>
      <c r="K380" s="310"/>
      <c r="L380" s="310"/>
    </row>
    <row r="381" spans="2:12">
      <c r="B381" s="310"/>
      <c r="C381" s="310"/>
      <c r="D381" s="310"/>
      <c r="E381" s="310"/>
      <c r="F381" s="310"/>
      <c r="G381" s="310"/>
      <c r="H381" s="310"/>
      <c r="I381" s="310"/>
      <c r="J381" s="310"/>
      <c r="K381" s="310"/>
      <c r="L381" s="310"/>
    </row>
    <row r="382" spans="2:12">
      <c r="B382" s="310"/>
      <c r="C382" s="310"/>
      <c r="D382" s="310"/>
      <c r="E382" s="310"/>
      <c r="F382" s="310"/>
      <c r="G382" s="310"/>
      <c r="H382" s="310"/>
      <c r="I382" s="310"/>
      <c r="J382" s="310"/>
      <c r="K382" s="310"/>
      <c r="L382" s="310"/>
    </row>
    <row r="383" spans="2:12">
      <c r="B383" s="310"/>
      <c r="C383" s="310"/>
      <c r="D383" s="310"/>
      <c r="E383" s="310"/>
      <c r="F383" s="310"/>
      <c r="G383" s="310"/>
      <c r="H383" s="310"/>
      <c r="I383" s="310"/>
      <c r="J383" s="310"/>
      <c r="K383" s="310"/>
      <c r="L383" s="310"/>
    </row>
    <row r="384" spans="2:12">
      <c r="B384" s="310"/>
      <c r="C384" s="310"/>
      <c r="D384" s="310"/>
      <c r="E384" s="310"/>
      <c r="F384" s="310"/>
      <c r="G384" s="310"/>
      <c r="H384" s="310"/>
      <c r="I384" s="310"/>
      <c r="J384" s="310"/>
      <c r="K384" s="310"/>
      <c r="L384" s="310"/>
    </row>
    <row r="385" spans="2:12">
      <c r="B385" s="310"/>
      <c r="C385" s="310"/>
      <c r="D385" s="310"/>
      <c r="E385" s="310"/>
      <c r="F385" s="310"/>
      <c r="G385" s="310"/>
      <c r="H385" s="310"/>
      <c r="I385" s="310"/>
      <c r="J385" s="310"/>
      <c r="K385" s="310"/>
      <c r="L385" s="310"/>
    </row>
    <row r="386" spans="2:12">
      <c r="B386" s="310"/>
      <c r="C386" s="310"/>
      <c r="D386" s="310"/>
      <c r="E386" s="310"/>
      <c r="F386" s="310"/>
      <c r="G386" s="310"/>
      <c r="H386" s="310"/>
      <c r="I386" s="310"/>
      <c r="J386" s="310"/>
      <c r="K386" s="310"/>
      <c r="L386" s="310"/>
    </row>
    <row r="387" spans="2:12">
      <c r="B387" s="310"/>
      <c r="C387" s="310"/>
      <c r="D387" s="310"/>
      <c r="E387" s="310"/>
      <c r="F387" s="310"/>
      <c r="G387" s="310"/>
      <c r="H387" s="310"/>
      <c r="I387" s="310"/>
      <c r="J387" s="310"/>
      <c r="K387" s="310"/>
      <c r="L387" s="310"/>
    </row>
    <row r="388" spans="2:12">
      <c r="B388" s="310"/>
      <c r="C388" s="310"/>
      <c r="D388" s="310"/>
      <c r="E388" s="310"/>
      <c r="F388" s="310"/>
      <c r="G388" s="310"/>
      <c r="H388" s="310"/>
      <c r="I388" s="310"/>
      <c r="J388" s="310"/>
      <c r="K388" s="310"/>
      <c r="L388" s="310"/>
    </row>
    <row r="389" spans="2:12">
      <c r="B389" s="310"/>
      <c r="C389" s="310"/>
      <c r="D389" s="310"/>
      <c r="E389" s="310"/>
      <c r="F389" s="310"/>
      <c r="G389" s="310"/>
      <c r="H389" s="310"/>
      <c r="I389" s="310"/>
      <c r="J389" s="310"/>
      <c r="K389" s="310"/>
      <c r="L389" s="310"/>
    </row>
    <row r="390" spans="2:12">
      <c r="B390" s="310"/>
      <c r="C390" s="310"/>
      <c r="D390" s="310"/>
      <c r="E390" s="310"/>
      <c r="F390" s="310"/>
      <c r="G390" s="310"/>
      <c r="H390" s="310"/>
      <c r="I390" s="310"/>
      <c r="J390" s="310"/>
      <c r="K390" s="310"/>
      <c r="L390" s="310"/>
    </row>
    <row r="391" spans="2:12">
      <c r="B391" s="310"/>
      <c r="C391" s="310"/>
      <c r="D391" s="310"/>
      <c r="E391" s="310"/>
      <c r="F391" s="310"/>
      <c r="G391" s="310"/>
      <c r="H391" s="310"/>
      <c r="I391" s="310"/>
      <c r="J391" s="310"/>
      <c r="K391" s="310"/>
      <c r="L391" s="310"/>
    </row>
    <row r="392" spans="2:12">
      <c r="B392" s="310"/>
      <c r="C392" s="310"/>
      <c r="D392" s="310"/>
      <c r="E392" s="310"/>
      <c r="F392" s="310"/>
      <c r="G392" s="310"/>
      <c r="H392" s="310"/>
      <c r="I392" s="310"/>
      <c r="J392" s="310"/>
      <c r="K392" s="310"/>
      <c r="L392" s="310"/>
    </row>
    <row r="393" spans="2:12">
      <c r="B393" s="310"/>
      <c r="C393" s="310"/>
      <c r="D393" s="310"/>
      <c r="E393" s="310"/>
      <c r="F393" s="310"/>
      <c r="G393" s="310"/>
      <c r="H393" s="310"/>
      <c r="I393" s="310"/>
      <c r="J393" s="310"/>
      <c r="K393" s="310"/>
      <c r="L393" s="310"/>
    </row>
    <row r="394" spans="2:12">
      <c r="B394" s="310"/>
      <c r="C394" s="310"/>
      <c r="D394" s="310"/>
      <c r="E394" s="310"/>
      <c r="F394" s="310"/>
      <c r="G394" s="310"/>
      <c r="H394" s="310"/>
      <c r="I394" s="310"/>
      <c r="J394" s="310"/>
      <c r="K394" s="310"/>
      <c r="L394" s="310"/>
    </row>
    <row r="395" spans="2:12">
      <c r="B395" s="310"/>
      <c r="C395" s="310"/>
      <c r="D395" s="310"/>
      <c r="E395" s="310"/>
      <c r="F395" s="310"/>
      <c r="G395" s="310"/>
      <c r="H395" s="310"/>
      <c r="I395" s="310"/>
      <c r="J395" s="310"/>
      <c r="K395" s="310"/>
      <c r="L395" s="310"/>
    </row>
    <row r="396" spans="2:12">
      <c r="B396" s="310"/>
      <c r="C396" s="310"/>
      <c r="D396" s="310"/>
      <c r="E396" s="310"/>
      <c r="F396" s="310"/>
      <c r="G396" s="310"/>
      <c r="H396" s="310"/>
      <c r="I396" s="310"/>
      <c r="J396" s="310"/>
      <c r="K396" s="310"/>
      <c r="L396" s="310"/>
    </row>
    <row r="397" spans="2:12">
      <c r="B397" s="310"/>
      <c r="C397" s="310"/>
      <c r="D397" s="310"/>
      <c r="E397" s="310"/>
      <c r="F397" s="310"/>
      <c r="G397" s="310"/>
      <c r="H397" s="310"/>
      <c r="I397" s="310"/>
      <c r="J397" s="310"/>
      <c r="K397" s="310"/>
      <c r="L397" s="310"/>
    </row>
    <row r="398" spans="2:12">
      <c r="B398" s="310"/>
      <c r="C398" s="310"/>
      <c r="D398" s="310"/>
      <c r="E398" s="310"/>
      <c r="F398" s="310"/>
      <c r="G398" s="310"/>
      <c r="H398" s="310"/>
      <c r="I398" s="310"/>
      <c r="J398" s="310"/>
      <c r="K398" s="310"/>
      <c r="L398" s="310"/>
    </row>
    <row r="399" spans="2:12">
      <c r="B399" s="310"/>
      <c r="C399" s="310"/>
      <c r="D399" s="310"/>
      <c r="E399" s="310"/>
      <c r="F399" s="310"/>
      <c r="G399" s="310"/>
      <c r="H399" s="310"/>
      <c r="I399" s="310"/>
      <c r="J399" s="310"/>
      <c r="K399" s="310"/>
      <c r="L399" s="310"/>
    </row>
    <row r="400" spans="2:12">
      <c r="B400" s="310"/>
      <c r="C400" s="310"/>
      <c r="D400" s="310"/>
      <c r="E400" s="310"/>
      <c r="F400" s="310"/>
      <c r="G400" s="310"/>
      <c r="H400" s="310"/>
      <c r="I400" s="310"/>
      <c r="J400" s="310"/>
      <c r="K400" s="310"/>
      <c r="L400" s="310"/>
    </row>
    <row r="401" spans="2:12">
      <c r="B401" s="310"/>
      <c r="C401" s="310"/>
      <c r="D401" s="310"/>
      <c r="E401" s="310"/>
      <c r="F401" s="310"/>
      <c r="G401" s="310"/>
      <c r="H401" s="310"/>
      <c r="I401" s="310"/>
      <c r="J401" s="310"/>
      <c r="K401" s="310"/>
      <c r="L401" s="310"/>
    </row>
    <row r="402" spans="2:12">
      <c r="B402" s="310"/>
      <c r="C402" s="310"/>
      <c r="D402" s="310"/>
      <c r="E402" s="310"/>
      <c r="F402" s="310"/>
      <c r="G402" s="310"/>
      <c r="H402" s="310"/>
      <c r="I402" s="310"/>
      <c r="J402" s="310"/>
      <c r="K402" s="310"/>
      <c r="L402" s="310"/>
    </row>
    <row r="403" spans="2:12">
      <c r="B403" s="310"/>
      <c r="C403" s="310"/>
      <c r="D403" s="310"/>
      <c r="E403" s="310"/>
      <c r="F403" s="310"/>
      <c r="G403" s="310"/>
      <c r="H403" s="310"/>
      <c r="I403" s="310"/>
      <c r="J403" s="310"/>
      <c r="K403" s="310"/>
      <c r="L403" s="310"/>
    </row>
    <row r="404" spans="2:12">
      <c r="B404" s="310"/>
      <c r="C404" s="310"/>
      <c r="D404" s="310"/>
      <c r="E404" s="310"/>
      <c r="F404" s="310"/>
      <c r="G404" s="310"/>
      <c r="H404" s="310"/>
      <c r="I404" s="310"/>
      <c r="J404" s="310"/>
      <c r="K404" s="310"/>
      <c r="L404" s="310"/>
    </row>
    <row r="405" spans="2:12">
      <c r="B405" s="310"/>
      <c r="C405" s="310"/>
      <c r="D405" s="310"/>
      <c r="E405" s="310"/>
      <c r="F405" s="310"/>
      <c r="G405" s="310"/>
      <c r="H405" s="310"/>
      <c r="I405" s="310"/>
      <c r="J405" s="310"/>
      <c r="K405" s="310"/>
      <c r="L405" s="310"/>
    </row>
    <row r="406" spans="2:12">
      <c r="B406" s="310"/>
      <c r="C406" s="310"/>
      <c r="D406" s="310"/>
      <c r="E406" s="310"/>
      <c r="F406" s="310"/>
      <c r="G406" s="310"/>
      <c r="H406" s="310"/>
      <c r="I406" s="310"/>
      <c r="J406" s="310"/>
      <c r="K406" s="310"/>
      <c r="L406" s="310"/>
    </row>
    <row r="407" spans="2:12">
      <c r="B407" s="310"/>
      <c r="C407" s="310"/>
      <c r="D407" s="310"/>
      <c r="E407" s="310"/>
      <c r="F407" s="310"/>
      <c r="G407" s="310"/>
      <c r="H407" s="310"/>
      <c r="I407" s="310"/>
      <c r="J407" s="310"/>
      <c r="K407" s="310"/>
      <c r="L407" s="310"/>
    </row>
    <row r="408" spans="2:12">
      <c r="B408" s="310"/>
      <c r="C408" s="310"/>
      <c r="D408" s="310"/>
      <c r="E408" s="310"/>
      <c r="F408" s="310"/>
      <c r="G408" s="310"/>
      <c r="H408" s="310"/>
      <c r="I408" s="310"/>
      <c r="J408" s="310"/>
      <c r="K408" s="310"/>
      <c r="L408" s="310"/>
    </row>
    <row r="409" spans="2:12">
      <c r="B409" s="310"/>
      <c r="C409" s="310"/>
      <c r="D409" s="310"/>
      <c r="E409" s="310"/>
      <c r="F409" s="310"/>
      <c r="G409" s="310"/>
      <c r="H409" s="310"/>
      <c r="I409" s="310"/>
      <c r="J409" s="310"/>
      <c r="K409" s="310"/>
      <c r="L409" s="310"/>
    </row>
    <row r="410" spans="2:12">
      <c r="B410" s="310"/>
      <c r="C410" s="310"/>
      <c r="D410" s="310"/>
      <c r="E410" s="310"/>
      <c r="F410" s="310"/>
      <c r="G410" s="310"/>
      <c r="H410" s="310"/>
      <c r="I410" s="310"/>
      <c r="J410" s="310"/>
      <c r="K410" s="310"/>
      <c r="L410" s="310"/>
    </row>
    <row r="411" spans="2:12">
      <c r="B411" s="310"/>
      <c r="C411" s="310"/>
      <c r="D411" s="310"/>
      <c r="E411" s="310"/>
      <c r="F411" s="310"/>
      <c r="G411" s="310"/>
      <c r="H411" s="310"/>
      <c r="I411" s="310"/>
      <c r="J411" s="310"/>
      <c r="K411" s="310"/>
      <c r="L411" s="310"/>
    </row>
    <row r="412" spans="2:12">
      <c r="B412" s="310"/>
      <c r="C412" s="310"/>
      <c r="D412" s="310"/>
      <c r="E412" s="310"/>
      <c r="F412" s="310"/>
      <c r="G412" s="310"/>
      <c r="H412" s="310"/>
      <c r="I412" s="310"/>
      <c r="J412" s="310"/>
      <c r="K412" s="310"/>
      <c r="L412" s="310"/>
    </row>
    <row r="413" spans="2:12">
      <c r="B413" s="310"/>
      <c r="C413" s="310"/>
      <c r="D413" s="310"/>
      <c r="E413" s="310"/>
      <c r="F413" s="310"/>
      <c r="G413" s="310"/>
      <c r="H413" s="310"/>
      <c r="I413" s="310"/>
      <c r="J413" s="310"/>
      <c r="K413" s="310"/>
      <c r="L413" s="310"/>
    </row>
    <row r="414" spans="2:12">
      <c r="B414" s="310"/>
      <c r="C414" s="310"/>
      <c r="D414" s="310"/>
      <c r="E414" s="310"/>
      <c r="F414" s="310"/>
      <c r="G414" s="310"/>
      <c r="H414" s="310"/>
      <c r="I414" s="310"/>
      <c r="J414" s="310"/>
      <c r="K414" s="310"/>
      <c r="L414" s="310"/>
    </row>
    <row r="415" spans="2:12">
      <c r="B415" s="310"/>
      <c r="C415" s="310"/>
      <c r="D415" s="310"/>
      <c r="E415" s="310"/>
      <c r="F415" s="310"/>
      <c r="G415" s="310"/>
      <c r="H415" s="310"/>
      <c r="I415" s="310"/>
      <c r="J415" s="310"/>
      <c r="K415" s="310"/>
      <c r="L415" s="310"/>
    </row>
    <row r="416" spans="2:12">
      <c r="B416" s="310"/>
      <c r="C416" s="310"/>
      <c r="D416" s="310"/>
      <c r="E416" s="310"/>
      <c r="F416" s="310"/>
      <c r="G416" s="310"/>
      <c r="H416" s="310"/>
      <c r="I416" s="310"/>
      <c r="J416" s="310"/>
      <c r="K416" s="310"/>
      <c r="L416" s="310"/>
    </row>
    <row r="417" spans="2:12">
      <c r="B417" s="310"/>
      <c r="C417" s="310"/>
      <c r="D417" s="310"/>
      <c r="E417" s="310"/>
      <c r="F417" s="310"/>
      <c r="G417" s="310"/>
      <c r="H417" s="310"/>
      <c r="I417" s="310"/>
      <c r="J417" s="310"/>
      <c r="K417" s="310"/>
      <c r="L417" s="310"/>
    </row>
    <row r="418" spans="2:12">
      <c r="B418" s="310"/>
      <c r="C418" s="310"/>
      <c r="D418" s="310"/>
      <c r="E418" s="310"/>
      <c r="F418" s="310"/>
      <c r="G418" s="310"/>
      <c r="H418" s="310"/>
      <c r="I418" s="310"/>
      <c r="J418" s="310"/>
      <c r="K418" s="310"/>
      <c r="L418" s="310"/>
    </row>
    <row r="419" spans="2:12">
      <c r="B419" s="310"/>
      <c r="C419" s="310"/>
      <c r="D419" s="310"/>
      <c r="E419" s="310"/>
      <c r="F419" s="310"/>
      <c r="G419" s="310"/>
      <c r="H419" s="310"/>
      <c r="I419" s="310"/>
      <c r="J419" s="310"/>
      <c r="K419" s="310"/>
      <c r="L419" s="310"/>
    </row>
    <row r="420" spans="2:12">
      <c r="B420" s="310"/>
      <c r="C420" s="310"/>
      <c r="D420" s="310"/>
      <c r="E420" s="310"/>
      <c r="F420" s="310"/>
      <c r="G420" s="310"/>
      <c r="H420" s="310"/>
      <c r="I420" s="310"/>
      <c r="J420" s="310"/>
      <c r="K420" s="310"/>
      <c r="L420" s="310"/>
    </row>
    <row r="421" spans="2:12">
      <c r="B421" s="310"/>
      <c r="C421" s="310"/>
      <c r="D421" s="310"/>
      <c r="E421" s="310"/>
      <c r="F421" s="310"/>
      <c r="G421" s="310"/>
      <c r="H421" s="310"/>
      <c r="I421" s="310"/>
      <c r="J421" s="310"/>
      <c r="K421" s="310"/>
      <c r="L421" s="310"/>
    </row>
    <row r="422" spans="2:12">
      <c r="B422" s="310"/>
      <c r="C422" s="310"/>
      <c r="D422" s="310"/>
      <c r="E422" s="310"/>
      <c r="F422" s="310"/>
      <c r="G422" s="310"/>
      <c r="H422" s="310"/>
      <c r="I422" s="310"/>
      <c r="J422" s="310"/>
      <c r="K422" s="310"/>
      <c r="L422" s="310"/>
    </row>
    <row r="423" spans="2:12">
      <c r="B423" s="310"/>
      <c r="C423" s="310"/>
      <c r="D423" s="310"/>
      <c r="E423" s="310"/>
      <c r="F423" s="310"/>
      <c r="G423" s="310"/>
      <c r="H423" s="310"/>
      <c r="I423" s="310"/>
      <c r="J423" s="310"/>
      <c r="K423" s="310"/>
      <c r="L423" s="310"/>
    </row>
    <row r="424" spans="2:12">
      <c r="B424" s="310"/>
      <c r="C424" s="310"/>
      <c r="D424" s="310"/>
      <c r="E424" s="310"/>
      <c r="F424" s="310"/>
      <c r="G424" s="310"/>
      <c r="H424" s="310"/>
      <c r="I424" s="310"/>
      <c r="J424" s="310"/>
      <c r="K424" s="310"/>
      <c r="L424" s="310"/>
    </row>
    <row r="425" spans="2:12">
      <c r="B425" s="310"/>
      <c r="C425" s="310"/>
      <c r="D425" s="310"/>
      <c r="E425" s="310"/>
      <c r="F425" s="310"/>
      <c r="G425" s="310"/>
      <c r="H425" s="310"/>
      <c r="I425" s="310"/>
      <c r="J425" s="310"/>
      <c r="K425" s="310"/>
      <c r="L425" s="310"/>
    </row>
    <row r="426" spans="2:12">
      <c r="B426" s="310"/>
      <c r="C426" s="310"/>
      <c r="D426" s="310"/>
      <c r="E426" s="310"/>
      <c r="F426" s="310"/>
      <c r="G426" s="310"/>
      <c r="H426" s="310"/>
      <c r="I426" s="310"/>
      <c r="J426" s="310"/>
      <c r="K426" s="310"/>
      <c r="L426" s="310"/>
    </row>
    <row r="427" spans="2:12">
      <c r="B427" s="310"/>
      <c r="C427" s="310"/>
      <c r="D427" s="310"/>
      <c r="E427" s="310"/>
      <c r="F427" s="310"/>
      <c r="G427" s="310"/>
      <c r="H427" s="310"/>
      <c r="I427" s="310"/>
      <c r="J427" s="310"/>
      <c r="K427" s="310"/>
      <c r="L427" s="310"/>
    </row>
    <row r="428" spans="2:12">
      <c r="B428" s="310"/>
      <c r="C428" s="310"/>
      <c r="D428" s="310"/>
      <c r="E428" s="310"/>
      <c r="F428" s="310"/>
      <c r="G428" s="310"/>
      <c r="H428" s="310"/>
      <c r="I428" s="310"/>
      <c r="J428" s="310"/>
      <c r="K428" s="310"/>
      <c r="L428" s="310"/>
    </row>
    <row r="429" spans="2:12">
      <c r="B429" s="310"/>
      <c r="C429" s="310"/>
      <c r="D429" s="310"/>
      <c r="E429" s="310"/>
      <c r="F429" s="310"/>
      <c r="G429" s="310"/>
      <c r="H429" s="310"/>
      <c r="I429" s="310"/>
      <c r="J429" s="310"/>
      <c r="K429" s="310"/>
      <c r="L429" s="310"/>
    </row>
    <row r="430" spans="2:12">
      <c r="B430" s="310"/>
      <c r="C430" s="310"/>
      <c r="D430" s="310"/>
      <c r="E430" s="310"/>
      <c r="F430" s="310"/>
      <c r="G430" s="310"/>
      <c r="H430" s="310"/>
      <c r="I430" s="310"/>
      <c r="J430" s="310"/>
      <c r="K430" s="310"/>
      <c r="L430" s="310"/>
    </row>
    <row r="431" spans="2:12">
      <c r="B431" s="310"/>
      <c r="C431" s="310"/>
      <c r="D431" s="310"/>
      <c r="E431" s="310"/>
      <c r="F431" s="310"/>
      <c r="G431" s="310"/>
      <c r="H431" s="310"/>
      <c r="I431" s="310"/>
      <c r="J431" s="310"/>
      <c r="K431" s="310"/>
      <c r="L431" s="310"/>
    </row>
    <row r="432" spans="2:12">
      <c r="B432" s="310"/>
      <c r="C432" s="310"/>
      <c r="D432" s="310"/>
      <c r="E432" s="310"/>
      <c r="F432" s="310"/>
      <c r="G432" s="310"/>
      <c r="H432" s="310"/>
      <c r="I432" s="310"/>
      <c r="J432" s="310"/>
      <c r="K432" s="310"/>
      <c r="L432" s="310"/>
    </row>
    <row r="433" spans="2:12">
      <c r="B433" s="310"/>
      <c r="C433" s="310"/>
      <c r="D433" s="310"/>
      <c r="E433" s="310"/>
      <c r="F433" s="310"/>
      <c r="G433" s="310"/>
      <c r="H433" s="310"/>
      <c r="I433" s="310"/>
      <c r="J433" s="310"/>
      <c r="K433" s="310"/>
      <c r="L433" s="310"/>
    </row>
    <row r="434" spans="2:12">
      <c r="B434" s="310"/>
      <c r="C434" s="310"/>
      <c r="D434" s="310"/>
      <c r="E434" s="310"/>
      <c r="F434" s="310"/>
      <c r="G434" s="310"/>
      <c r="H434" s="310"/>
      <c r="I434" s="310"/>
      <c r="J434" s="310"/>
      <c r="K434" s="310"/>
      <c r="L434" s="310"/>
    </row>
    <row r="435" spans="2:12">
      <c r="B435" s="310"/>
      <c r="C435" s="310"/>
      <c r="D435" s="310"/>
      <c r="E435" s="310"/>
      <c r="F435" s="310"/>
      <c r="G435" s="310"/>
      <c r="H435" s="310"/>
      <c r="I435" s="310"/>
      <c r="J435" s="310"/>
      <c r="K435" s="310"/>
      <c r="L435" s="310"/>
    </row>
    <row r="436" spans="2:12">
      <c r="B436" s="310"/>
      <c r="C436" s="310"/>
      <c r="D436" s="310"/>
      <c r="E436" s="310"/>
      <c r="F436" s="310"/>
      <c r="G436" s="310"/>
      <c r="H436" s="310"/>
      <c r="I436" s="310"/>
      <c r="J436" s="310"/>
      <c r="K436" s="310"/>
      <c r="L436" s="310"/>
    </row>
    <row r="437" spans="2:12">
      <c r="B437" s="310"/>
      <c r="C437" s="310"/>
      <c r="D437" s="310"/>
      <c r="E437" s="310"/>
      <c r="F437" s="310"/>
      <c r="G437" s="310"/>
      <c r="H437" s="310"/>
      <c r="I437" s="310"/>
      <c r="J437" s="310"/>
      <c r="K437" s="310"/>
      <c r="L437" s="310"/>
    </row>
    <row r="438" spans="2:12">
      <c r="B438" s="310"/>
      <c r="C438" s="310"/>
      <c r="D438" s="310"/>
      <c r="E438" s="310"/>
      <c r="F438" s="310"/>
      <c r="G438" s="310"/>
      <c r="H438" s="310"/>
      <c r="I438" s="310"/>
      <c r="J438" s="310"/>
      <c r="K438" s="310"/>
      <c r="L438" s="310"/>
    </row>
    <row r="439" spans="2:12">
      <c r="B439" s="310"/>
      <c r="C439" s="310"/>
      <c r="D439" s="310"/>
      <c r="E439" s="310"/>
      <c r="F439" s="310"/>
      <c r="G439" s="310"/>
      <c r="H439" s="310"/>
      <c r="I439" s="310"/>
      <c r="J439" s="310"/>
      <c r="K439" s="310"/>
      <c r="L439" s="310"/>
    </row>
    <row r="440" spans="2:12">
      <c r="B440" s="310"/>
      <c r="C440" s="310"/>
      <c r="D440" s="310"/>
      <c r="E440" s="310"/>
      <c r="F440" s="310"/>
      <c r="G440" s="310"/>
      <c r="H440" s="310"/>
      <c r="I440" s="310"/>
      <c r="J440" s="310"/>
      <c r="K440" s="310"/>
      <c r="L440" s="310"/>
    </row>
    <row r="441" spans="2:12">
      <c r="B441" s="310"/>
      <c r="C441" s="310"/>
      <c r="D441" s="310"/>
      <c r="E441" s="310"/>
      <c r="F441" s="310"/>
      <c r="G441" s="310"/>
      <c r="H441" s="310"/>
      <c r="I441" s="310"/>
      <c r="J441" s="310"/>
      <c r="K441" s="310"/>
      <c r="L441" s="310"/>
    </row>
    <row r="442" spans="2:12">
      <c r="B442" s="310"/>
      <c r="C442" s="310"/>
      <c r="D442" s="310"/>
      <c r="E442" s="310"/>
      <c r="F442" s="310"/>
      <c r="G442" s="310"/>
      <c r="H442" s="310"/>
      <c r="I442" s="310"/>
      <c r="J442" s="310"/>
      <c r="K442" s="310"/>
      <c r="L442" s="310"/>
    </row>
    <row r="443" spans="2:12">
      <c r="B443" s="310"/>
      <c r="C443" s="310"/>
      <c r="D443" s="310"/>
      <c r="E443" s="310"/>
      <c r="F443" s="310"/>
      <c r="G443" s="310"/>
      <c r="H443" s="310"/>
      <c r="I443" s="310"/>
      <c r="J443" s="310"/>
      <c r="K443" s="310"/>
      <c r="L443" s="310"/>
    </row>
    <row r="444" spans="2:12">
      <c r="B444" s="310"/>
      <c r="C444" s="310"/>
      <c r="D444" s="310"/>
      <c r="E444" s="310"/>
      <c r="F444" s="310"/>
      <c r="G444" s="310"/>
      <c r="H444" s="310"/>
      <c r="I444" s="310"/>
      <c r="J444" s="310"/>
      <c r="K444" s="310"/>
      <c r="L444" s="310"/>
    </row>
    <row r="445" spans="2:12">
      <c r="B445" s="310"/>
      <c r="C445" s="310"/>
      <c r="D445" s="310"/>
      <c r="E445" s="310"/>
      <c r="F445" s="310"/>
      <c r="G445" s="310"/>
      <c r="H445" s="310"/>
      <c r="I445" s="310"/>
      <c r="J445" s="310"/>
      <c r="K445" s="310"/>
      <c r="L445" s="310"/>
    </row>
    <row r="446" spans="2:12">
      <c r="B446" s="310"/>
      <c r="C446" s="310"/>
      <c r="D446" s="310"/>
      <c r="E446" s="310"/>
      <c r="F446" s="310"/>
      <c r="G446" s="310"/>
      <c r="H446" s="310"/>
      <c r="I446" s="310"/>
      <c r="J446" s="310"/>
      <c r="K446" s="310"/>
      <c r="L446" s="310"/>
    </row>
    <row r="447" spans="2:12">
      <c r="B447" s="310"/>
      <c r="C447" s="310"/>
      <c r="D447" s="310"/>
      <c r="E447" s="310"/>
      <c r="F447" s="310"/>
      <c r="G447" s="310"/>
      <c r="H447" s="310"/>
      <c r="I447" s="310"/>
      <c r="J447" s="310"/>
      <c r="K447" s="310"/>
      <c r="L447" s="310"/>
    </row>
    <row r="448" spans="2:12">
      <c r="B448" s="310"/>
      <c r="C448" s="310"/>
      <c r="D448" s="310"/>
      <c r="E448" s="310"/>
      <c r="F448" s="310"/>
      <c r="G448" s="310"/>
      <c r="H448" s="310"/>
      <c r="I448" s="310"/>
      <c r="J448" s="310"/>
      <c r="K448" s="310"/>
      <c r="L448" s="310"/>
    </row>
    <row r="449" spans="2:12">
      <c r="B449" s="310"/>
      <c r="C449" s="310"/>
      <c r="D449" s="310"/>
      <c r="E449" s="310"/>
      <c r="F449" s="310"/>
      <c r="G449" s="310"/>
      <c r="H449" s="310"/>
      <c r="I449" s="310"/>
      <c r="J449" s="310"/>
      <c r="K449" s="310"/>
      <c r="L449" s="310"/>
    </row>
    <row r="450" spans="2:12">
      <c r="B450" s="310"/>
      <c r="C450" s="310"/>
      <c r="D450" s="310"/>
      <c r="E450" s="310"/>
      <c r="F450" s="310"/>
      <c r="G450" s="310"/>
      <c r="H450" s="310"/>
      <c r="I450" s="310"/>
      <c r="J450" s="310"/>
      <c r="K450" s="310"/>
      <c r="L450" s="310"/>
    </row>
    <row r="451" spans="2:12">
      <c r="B451" s="310"/>
      <c r="C451" s="310"/>
      <c r="D451" s="310"/>
      <c r="E451" s="310"/>
      <c r="F451" s="310"/>
      <c r="G451" s="310"/>
      <c r="H451" s="310"/>
      <c r="I451" s="310"/>
      <c r="J451" s="310"/>
      <c r="K451" s="310"/>
      <c r="L451" s="310"/>
    </row>
    <row r="452" spans="2:12">
      <c r="B452" s="310"/>
      <c r="C452" s="310"/>
      <c r="D452" s="310"/>
      <c r="E452" s="310"/>
      <c r="F452" s="310"/>
      <c r="G452" s="310"/>
      <c r="H452" s="310"/>
      <c r="I452" s="310"/>
      <c r="J452" s="310"/>
      <c r="K452" s="310"/>
      <c r="L452" s="310"/>
    </row>
    <row r="453" spans="2:12">
      <c r="B453" s="310"/>
      <c r="C453" s="310"/>
      <c r="D453" s="310"/>
      <c r="E453" s="310"/>
      <c r="F453" s="310"/>
      <c r="G453" s="310"/>
      <c r="H453" s="310"/>
      <c r="I453" s="310"/>
      <c r="J453" s="310"/>
      <c r="K453" s="310"/>
      <c r="L453" s="310"/>
    </row>
    <row r="454" spans="2:12">
      <c r="B454" s="310"/>
      <c r="C454" s="310"/>
      <c r="D454" s="310"/>
      <c r="E454" s="310"/>
      <c r="F454" s="310"/>
      <c r="G454" s="310"/>
      <c r="H454" s="310"/>
      <c r="I454" s="310"/>
      <c r="J454" s="310"/>
      <c r="K454" s="310"/>
      <c r="L454" s="310"/>
    </row>
    <row r="455" spans="2:12">
      <c r="B455" s="310"/>
      <c r="C455" s="310"/>
      <c r="D455" s="310"/>
      <c r="E455" s="310"/>
      <c r="F455" s="310"/>
      <c r="G455" s="310"/>
      <c r="H455" s="310"/>
      <c r="I455" s="310"/>
      <c r="J455" s="310"/>
      <c r="K455" s="310"/>
      <c r="L455" s="310"/>
    </row>
    <row r="456" spans="2:12">
      <c r="B456" s="310"/>
      <c r="C456" s="310"/>
      <c r="D456" s="310"/>
      <c r="E456" s="310"/>
      <c r="F456" s="310"/>
      <c r="G456" s="310"/>
      <c r="H456" s="310"/>
      <c r="I456" s="310"/>
      <c r="J456" s="310"/>
      <c r="K456" s="310"/>
      <c r="L456" s="310"/>
    </row>
    <row r="457" spans="2:12">
      <c r="B457" s="310"/>
      <c r="C457" s="310"/>
      <c r="D457" s="310"/>
      <c r="E457" s="310"/>
      <c r="F457" s="310"/>
      <c r="G457" s="310"/>
      <c r="H457" s="310"/>
      <c r="I457" s="310"/>
      <c r="J457" s="310"/>
      <c r="K457" s="310"/>
      <c r="L457" s="310"/>
    </row>
    <row r="458" spans="2:12">
      <c r="B458" s="310"/>
      <c r="C458" s="310"/>
      <c r="D458" s="310"/>
      <c r="E458" s="310"/>
      <c r="F458" s="310"/>
      <c r="G458" s="310"/>
      <c r="H458" s="310"/>
      <c r="I458" s="310"/>
      <c r="J458" s="310"/>
      <c r="K458" s="310"/>
      <c r="L458" s="310"/>
    </row>
    <row r="459" spans="2:12">
      <c r="B459" s="310"/>
      <c r="C459" s="310"/>
      <c r="D459" s="310"/>
      <c r="E459" s="310"/>
      <c r="F459" s="310"/>
      <c r="G459" s="310"/>
      <c r="H459" s="310"/>
      <c r="I459" s="310"/>
      <c r="J459" s="310"/>
      <c r="K459" s="310"/>
      <c r="L459" s="310"/>
    </row>
    <row r="460" spans="2:12">
      <c r="B460" s="310"/>
      <c r="C460" s="310"/>
      <c r="D460" s="310"/>
      <c r="E460" s="310"/>
      <c r="F460" s="310"/>
      <c r="G460" s="310"/>
      <c r="H460" s="310"/>
      <c r="I460" s="310"/>
      <c r="J460" s="310"/>
      <c r="K460" s="310"/>
      <c r="L460" s="310"/>
    </row>
    <row r="461" spans="2:12">
      <c r="B461" s="310"/>
      <c r="C461" s="310"/>
      <c r="D461" s="310"/>
      <c r="E461" s="310"/>
      <c r="F461" s="310"/>
      <c r="G461" s="310"/>
      <c r="H461" s="310"/>
      <c r="I461" s="310"/>
      <c r="J461" s="310"/>
      <c r="K461" s="310"/>
      <c r="L461" s="310"/>
    </row>
    <row r="462" spans="2:12">
      <c r="B462" s="310"/>
      <c r="C462" s="310"/>
      <c r="D462" s="310"/>
      <c r="E462" s="310"/>
      <c r="F462" s="310"/>
      <c r="G462" s="310"/>
      <c r="H462" s="310"/>
      <c r="I462" s="310"/>
      <c r="J462" s="310"/>
      <c r="K462" s="310"/>
      <c r="L462" s="310"/>
    </row>
    <row r="463" spans="2:12">
      <c r="B463" s="310"/>
      <c r="C463" s="310"/>
      <c r="D463" s="310"/>
      <c r="E463" s="310"/>
      <c r="F463" s="310"/>
      <c r="G463" s="310"/>
      <c r="H463" s="310"/>
      <c r="I463" s="310"/>
      <c r="J463" s="310"/>
      <c r="K463" s="310"/>
      <c r="L463" s="310"/>
    </row>
    <row r="464" spans="2:12">
      <c r="B464" s="310"/>
      <c r="C464" s="310"/>
      <c r="D464" s="310"/>
      <c r="E464" s="310"/>
      <c r="F464" s="310"/>
      <c r="G464" s="310"/>
      <c r="H464" s="310"/>
      <c r="I464" s="310"/>
      <c r="J464" s="310"/>
      <c r="K464" s="310"/>
      <c r="L464" s="310"/>
    </row>
    <row r="465" spans="2:12">
      <c r="B465" s="310"/>
      <c r="C465" s="310"/>
      <c r="D465" s="310"/>
      <c r="E465" s="310"/>
      <c r="F465" s="310"/>
      <c r="G465" s="310"/>
      <c r="H465" s="310"/>
      <c r="I465" s="310"/>
      <c r="J465" s="310"/>
      <c r="K465" s="310"/>
      <c r="L465" s="310"/>
    </row>
    <row r="466" spans="2:12">
      <c r="B466" s="310"/>
      <c r="C466" s="310"/>
      <c r="D466" s="310"/>
      <c r="E466" s="310"/>
      <c r="F466" s="310"/>
      <c r="G466" s="310"/>
      <c r="H466" s="310"/>
      <c r="I466" s="310"/>
      <c r="J466" s="310"/>
      <c r="K466" s="310"/>
      <c r="L466" s="310"/>
    </row>
    <row r="467" spans="2:12">
      <c r="B467" s="310"/>
      <c r="C467" s="310"/>
      <c r="D467" s="310"/>
      <c r="E467" s="310"/>
      <c r="F467" s="310"/>
      <c r="G467" s="310"/>
      <c r="H467" s="310"/>
      <c r="I467" s="310"/>
      <c r="J467" s="310"/>
      <c r="K467" s="310"/>
      <c r="L467" s="310"/>
    </row>
    <row r="468" spans="2:12">
      <c r="B468" s="310"/>
      <c r="C468" s="310"/>
      <c r="D468" s="310"/>
      <c r="E468" s="310"/>
      <c r="F468" s="310"/>
      <c r="G468" s="310"/>
      <c r="H468" s="310"/>
      <c r="I468" s="310"/>
      <c r="J468" s="310"/>
      <c r="K468" s="310"/>
      <c r="L468" s="310"/>
    </row>
    <row r="469" spans="2:12">
      <c r="B469" s="310"/>
      <c r="C469" s="310"/>
      <c r="D469" s="310"/>
      <c r="E469" s="310"/>
      <c r="F469" s="310"/>
      <c r="G469" s="310"/>
      <c r="H469" s="310"/>
      <c r="I469" s="310"/>
      <c r="J469" s="310"/>
      <c r="K469" s="310"/>
      <c r="L469" s="310"/>
    </row>
    <row r="470" spans="2:12">
      <c r="B470" s="310"/>
      <c r="C470" s="310"/>
      <c r="D470" s="310"/>
      <c r="E470" s="310"/>
      <c r="F470" s="310"/>
      <c r="G470" s="310"/>
      <c r="H470" s="310"/>
      <c r="I470" s="310"/>
      <c r="J470" s="310"/>
      <c r="K470" s="310"/>
      <c r="L470" s="310"/>
    </row>
    <row r="471" spans="2:12">
      <c r="B471" s="310"/>
      <c r="C471" s="310"/>
      <c r="D471" s="310"/>
      <c r="E471" s="310"/>
      <c r="F471" s="310"/>
      <c r="G471" s="310"/>
      <c r="H471" s="310"/>
      <c r="I471" s="310"/>
      <c r="J471" s="310"/>
      <c r="K471" s="310"/>
      <c r="L471" s="310"/>
    </row>
    <row r="472" spans="2:12">
      <c r="B472" s="310"/>
      <c r="C472" s="310"/>
      <c r="D472" s="310"/>
      <c r="E472" s="310"/>
      <c r="F472" s="310"/>
      <c r="G472" s="310"/>
      <c r="H472" s="310"/>
      <c r="I472" s="310"/>
      <c r="J472" s="310"/>
      <c r="K472" s="310"/>
      <c r="L472" s="310"/>
    </row>
    <row r="473" spans="2:12">
      <c r="B473" s="310"/>
      <c r="C473" s="310"/>
      <c r="D473" s="310"/>
      <c r="E473" s="310"/>
      <c r="F473" s="310"/>
      <c r="G473" s="310"/>
      <c r="H473" s="310"/>
      <c r="I473" s="310"/>
      <c r="J473" s="310"/>
      <c r="K473" s="310"/>
      <c r="L473" s="310"/>
    </row>
    <row r="474" spans="2:12">
      <c r="B474" s="310"/>
      <c r="C474" s="310"/>
      <c r="D474" s="310"/>
      <c r="E474" s="310"/>
      <c r="F474" s="310"/>
      <c r="G474" s="310"/>
      <c r="H474" s="310"/>
      <c r="I474" s="310"/>
      <c r="J474" s="310"/>
      <c r="K474" s="310"/>
      <c r="L474" s="310"/>
    </row>
    <row r="475" spans="2:12">
      <c r="B475" s="310"/>
      <c r="C475" s="310"/>
      <c r="D475" s="310"/>
      <c r="E475" s="310"/>
      <c r="F475" s="310"/>
      <c r="G475" s="310"/>
      <c r="H475" s="310"/>
      <c r="I475" s="310"/>
      <c r="J475" s="310"/>
      <c r="K475" s="310"/>
      <c r="L475" s="310"/>
    </row>
    <row r="476" spans="2:12">
      <c r="B476" s="310"/>
      <c r="C476" s="310"/>
      <c r="D476" s="310"/>
      <c r="E476" s="310"/>
      <c r="F476" s="310"/>
      <c r="G476" s="310"/>
      <c r="H476" s="310"/>
      <c r="I476" s="310"/>
      <c r="J476" s="310"/>
      <c r="K476" s="310"/>
      <c r="L476" s="310"/>
    </row>
    <row r="477" spans="2:12">
      <c r="B477" s="310"/>
      <c r="C477" s="310"/>
      <c r="D477" s="310"/>
      <c r="E477" s="310"/>
      <c r="F477" s="310"/>
      <c r="G477" s="310"/>
      <c r="H477" s="310"/>
      <c r="I477" s="310"/>
      <c r="J477" s="310"/>
      <c r="K477" s="310"/>
      <c r="L477" s="310"/>
    </row>
    <row r="478" spans="2:12">
      <c r="B478" s="310"/>
      <c r="C478" s="310"/>
      <c r="D478" s="310"/>
      <c r="E478" s="310"/>
      <c r="F478" s="310"/>
      <c r="G478" s="310"/>
      <c r="H478" s="310"/>
      <c r="I478" s="310"/>
      <c r="J478" s="310"/>
      <c r="K478" s="310"/>
      <c r="L478" s="310"/>
    </row>
    <row r="479" spans="2:12">
      <c r="B479" s="310"/>
      <c r="C479" s="310"/>
      <c r="D479" s="310"/>
      <c r="E479" s="310"/>
      <c r="F479" s="310"/>
      <c r="G479" s="310"/>
      <c r="H479" s="310"/>
      <c r="I479" s="310"/>
      <c r="J479" s="310"/>
      <c r="K479" s="310"/>
      <c r="L479" s="310"/>
    </row>
    <row r="480" spans="2:12">
      <c r="B480" s="310"/>
      <c r="C480" s="310"/>
      <c r="D480" s="310"/>
      <c r="E480" s="310"/>
      <c r="F480" s="310"/>
      <c r="G480" s="310"/>
      <c r="H480" s="310"/>
      <c r="I480" s="310"/>
      <c r="J480" s="310"/>
      <c r="K480" s="310"/>
      <c r="L480" s="310"/>
    </row>
    <row r="481" spans="2:12">
      <c r="B481" s="310"/>
      <c r="C481" s="310"/>
      <c r="D481" s="310"/>
      <c r="E481" s="310"/>
      <c r="F481" s="310"/>
      <c r="G481" s="310"/>
      <c r="H481" s="310"/>
      <c r="I481" s="310"/>
      <c r="J481" s="310"/>
      <c r="K481" s="310"/>
      <c r="L481" s="310"/>
    </row>
    <row r="482" spans="2:12">
      <c r="B482" s="310"/>
      <c r="C482" s="310"/>
      <c r="D482" s="310"/>
      <c r="E482" s="310"/>
      <c r="F482" s="310"/>
      <c r="G482" s="310"/>
      <c r="H482" s="310"/>
      <c r="I482" s="310"/>
      <c r="J482" s="310"/>
      <c r="K482" s="310"/>
      <c r="L482" s="310"/>
    </row>
    <row r="483" spans="2:12">
      <c r="B483" s="310"/>
      <c r="C483" s="310"/>
      <c r="D483" s="310"/>
      <c r="E483" s="310"/>
      <c r="F483" s="310"/>
      <c r="G483" s="310"/>
      <c r="H483" s="310"/>
      <c r="I483" s="310"/>
      <c r="J483" s="310"/>
      <c r="K483" s="310"/>
      <c r="L483" s="310"/>
    </row>
    <row r="484" spans="2:12">
      <c r="B484" s="310"/>
      <c r="C484" s="310"/>
      <c r="D484" s="310"/>
      <c r="E484" s="310"/>
      <c r="F484" s="310"/>
      <c r="G484" s="310"/>
      <c r="H484" s="310"/>
      <c r="I484" s="310"/>
      <c r="J484" s="310"/>
      <c r="K484" s="310"/>
      <c r="L484" s="310"/>
    </row>
    <row r="485" spans="2:12">
      <c r="B485" s="310"/>
      <c r="C485" s="310"/>
      <c r="D485" s="310"/>
      <c r="E485" s="310"/>
      <c r="F485" s="310"/>
      <c r="G485" s="310"/>
      <c r="H485" s="310"/>
      <c r="I485" s="310"/>
      <c r="J485" s="310"/>
      <c r="K485" s="310"/>
      <c r="L485" s="310"/>
    </row>
    <row r="486" spans="2:12">
      <c r="B486" s="310"/>
      <c r="C486" s="310"/>
      <c r="D486" s="310"/>
      <c r="E486" s="310"/>
      <c r="F486" s="310"/>
      <c r="G486" s="310"/>
      <c r="H486" s="310"/>
      <c r="I486" s="310"/>
      <c r="J486" s="310"/>
      <c r="K486" s="310"/>
      <c r="L486" s="310"/>
    </row>
    <row r="487" spans="2:12">
      <c r="B487" s="310"/>
      <c r="C487" s="310"/>
      <c r="D487" s="310"/>
      <c r="E487" s="310"/>
      <c r="F487" s="310"/>
      <c r="G487" s="310"/>
      <c r="H487" s="310"/>
      <c r="I487" s="310"/>
      <c r="J487" s="310"/>
      <c r="K487" s="310"/>
      <c r="L487" s="310"/>
    </row>
    <row r="488" spans="2:12">
      <c r="B488" s="310"/>
      <c r="C488" s="310"/>
      <c r="D488" s="310"/>
      <c r="E488" s="310"/>
      <c r="F488" s="310"/>
      <c r="G488" s="310"/>
      <c r="H488" s="310"/>
      <c r="I488" s="310"/>
      <c r="J488" s="310"/>
      <c r="K488" s="310"/>
      <c r="L488" s="310"/>
    </row>
    <row r="489" spans="2:12">
      <c r="B489" s="310"/>
      <c r="C489" s="310"/>
      <c r="D489" s="310"/>
      <c r="E489" s="310"/>
      <c r="F489" s="310"/>
      <c r="G489" s="310"/>
      <c r="H489" s="310"/>
      <c r="I489" s="310"/>
      <c r="J489" s="310"/>
      <c r="K489" s="310"/>
      <c r="L489" s="310"/>
    </row>
    <row r="490" spans="2:12">
      <c r="B490" s="310"/>
      <c r="C490" s="310"/>
      <c r="D490" s="310"/>
      <c r="E490" s="310"/>
      <c r="F490" s="310"/>
      <c r="G490" s="310"/>
      <c r="H490" s="310"/>
      <c r="I490" s="310"/>
      <c r="J490" s="310"/>
      <c r="K490" s="310"/>
      <c r="L490" s="310"/>
    </row>
    <row r="491" spans="2:12">
      <c r="B491" s="310"/>
      <c r="C491" s="310"/>
      <c r="D491" s="310"/>
      <c r="E491" s="310"/>
      <c r="F491" s="310"/>
      <c r="G491" s="310"/>
      <c r="H491" s="310"/>
      <c r="I491" s="310"/>
      <c r="J491" s="310"/>
      <c r="K491" s="310"/>
      <c r="L491" s="310"/>
    </row>
    <row r="492" spans="2:12">
      <c r="B492" s="310"/>
      <c r="C492" s="310"/>
      <c r="D492" s="310"/>
      <c r="E492" s="310"/>
      <c r="F492" s="310"/>
      <c r="G492" s="310"/>
      <c r="H492" s="310"/>
      <c r="I492" s="310"/>
      <c r="J492" s="310"/>
      <c r="K492" s="310"/>
      <c r="L492" s="310"/>
    </row>
    <row r="493" spans="2:12">
      <c r="B493" s="310"/>
      <c r="C493" s="310"/>
      <c r="D493" s="310"/>
      <c r="E493" s="310"/>
      <c r="F493" s="310"/>
      <c r="G493" s="310"/>
      <c r="H493" s="310"/>
      <c r="I493" s="310"/>
      <c r="J493" s="310"/>
      <c r="K493" s="310"/>
      <c r="L493" s="310"/>
    </row>
    <row r="494" spans="2:12">
      <c r="B494" s="310"/>
      <c r="C494" s="310"/>
      <c r="D494" s="310"/>
      <c r="E494" s="310"/>
      <c r="F494" s="310"/>
      <c r="G494" s="310"/>
      <c r="H494" s="310"/>
      <c r="I494" s="310"/>
      <c r="J494" s="310"/>
      <c r="K494" s="310"/>
      <c r="L494" s="310"/>
    </row>
    <row r="495" spans="2:12">
      <c r="B495" s="310"/>
      <c r="C495" s="310"/>
      <c r="D495" s="310"/>
      <c r="E495" s="310"/>
      <c r="F495" s="310"/>
      <c r="G495" s="310"/>
      <c r="H495" s="310"/>
      <c r="I495" s="310"/>
      <c r="J495" s="310"/>
      <c r="K495" s="310"/>
      <c r="L495" s="310"/>
    </row>
    <row r="496" spans="2:12">
      <c r="B496" s="310"/>
      <c r="C496" s="310"/>
      <c r="D496" s="310"/>
      <c r="E496" s="310"/>
      <c r="F496" s="310"/>
      <c r="G496" s="310"/>
      <c r="H496" s="310"/>
      <c r="I496" s="310"/>
      <c r="J496" s="310"/>
      <c r="K496" s="310"/>
      <c r="L496" s="310"/>
    </row>
    <row r="497" spans="2:12">
      <c r="B497" s="310"/>
      <c r="C497" s="310"/>
      <c r="D497" s="310"/>
      <c r="E497" s="310"/>
      <c r="F497" s="310"/>
      <c r="G497" s="310"/>
      <c r="H497" s="310"/>
      <c r="I497" s="310"/>
      <c r="J497" s="310"/>
      <c r="K497" s="310"/>
      <c r="L497" s="310"/>
    </row>
    <row r="498" spans="2:12">
      <c r="B498" s="310"/>
      <c r="C498" s="310"/>
      <c r="D498" s="310"/>
      <c r="E498" s="310"/>
      <c r="F498" s="310"/>
      <c r="G498" s="310"/>
      <c r="H498" s="310"/>
      <c r="I498" s="310"/>
      <c r="J498" s="310"/>
      <c r="K498" s="310"/>
      <c r="L498" s="310"/>
    </row>
    <row r="499" spans="2:12">
      <c r="B499" s="310"/>
      <c r="C499" s="310"/>
      <c r="D499" s="310"/>
      <c r="E499" s="310"/>
      <c r="F499" s="310"/>
      <c r="G499" s="310"/>
      <c r="H499" s="310"/>
      <c r="I499" s="310"/>
      <c r="J499" s="310"/>
      <c r="K499" s="310"/>
      <c r="L499" s="310"/>
    </row>
    <row r="500" spans="2:12">
      <c r="B500" s="310"/>
      <c r="C500" s="310"/>
      <c r="D500" s="310"/>
      <c r="E500" s="310"/>
      <c r="F500" s="310"/>
      <c r="G500" s="310"/>
      <c r="H500" s="310"/>
      <c r="I500" s="310"/>
      <c r="J500" s="310"/>
      <c r="K500" s="310"/>
      <c r="L500" s="310"/>
    </row>
    <row r="501" spans="2:12">
      <c r="B501" s="310"/>
      <c r="C501" s="310"/>
      <c r="D501" s="310"/>
      <c r="E501" s="310"/>
      <c r="F501" s="310"/>
      <c r="G501" s="310"/>
      <c r="H501" s="310"/>
      <c r="I501" s="310"/>
      <c r="J501" s="310"/>
      <c r="K501" s="310"/>
      <c r="L501" s="310"/>
    </row>
    <row r="502" spans="2:12">
      <c r="B502" s="310"/>
      <c r="C502" s="310"/>
      <c r="D502" s="310"/>
      <c r="E502" s="310"/>
      <c r="F502" s="310"/>
      <c r="G502" s="310"/>
      <c r="H502" s="310"/>
      <c r="I502" s="310"/>
      <c r="J502" s="310"/>
      <c r="K502" s="310"/>
      <c r="L502" s="310"/>
    </row>
    <row r="503" spans="2:12">
      <c r="B503" s="310"/>
      <c r="C503" s="310"/>
      <c r="D503" s="310"/>
      <c r="E503" s="310"/>
      <c r="F503" s="310"/>
      <c r="G503" s="310"/>
      <c r="H503" s="310"/>
      <c r="I503" s="310"/>
      <c r="J503" s="310"/>
      <c r="K503" s="310"/>
      <c r="L503" s="310"/>
    </row>
    <row r="504" spans="2:12">
      <c r="B504" s="310"/>
      <c r="C504" s="310"/>
      <c r="D504" s="310"/>
      <c r="E504" s="310"/>
      <c r="F504" s="310"/>
      <c r="G504" s="310"/>
      <c r="H504" s="310"/>
      <c r="I504" s="310"/>
      <c r="J504" s="310"/>
      <c r="K504" s="310"/>
      <c r="L504" s="310"/>
    </row>
    <row r="505" spans="2:12">
      <c r="B505" s="310"/>
      <c r="C505" s="310"/>
      <c r="D505" s="310"/>
      <c r="E505" s="310"/>
      <c r="F505" s="310"/>
      <c r="G505" s="310"/>
      <c r="H505" s="310"/>
      <c r="I505" s="310"/>
      <c r="J505" s="310"/>
      <c r="K505" s="310"/>
      <c r="L505" s="310"/>
    </row>
    <row r="506" spans="2:12">
      <c r="B506" s="310"/>
      <c r="C506" s="310"/>
      <c r="D506" s="310"/>
      <c r="E506" s="310"/>
      <c r="F506" s="310"/>
      <c r="G506" s="310"/>
      <c r="H506" s="310"/>
      <c r="I506" s="310"/>
      <c r="J506" s="310"/>
      <c r="K506" s="310"/>
      <c r="L506" s="310"/>
    </row>
    <row r="507" spans="2:12">
      <c r="B507" s="310"/>
      <c r="C507" s="310"/>
      <c r="D507" s="310"/>
      <c r="E507" s="310"/>
      <c r="F507" s="310"/>
      <c r="G507" s="310"/>
      <c r="H507" s="310"/>
      <c r="I507" s="310"/>
      <c r="J507" s="310"/>
      <c r="K507" s="310"/>
      <c r="L507" s="310"/>
    </row>
    <row r="508" spans="2:12">
      <c r="B508" s="310"/>
      <c r="C508" s="310"/>
      <c r="D508" s="310"/>
      <c r="E508" s="310"/>
      <c r="F508" s="310"/>
      <c r="G508" s="310"/>
      <c r="H508" s="310"/>
      <c r="I508" s="310"/>
      <c r="J508" s="310"/>
      <c r="K508" s="310"/>
      <c r="L508" s="310"/>
    </row>
    <row r="509" spans="2:12">
      <c r="B509" s="310"/>
      <c r="C509" s="310"/>
      <c r="D509" s="310"/>
      <c r="E509" s="310"/>
      <c r="F509" s="310"/>
      <c r="G509" s="310"/>
      <c r="H509" s="310"/>
      <c r="I509" s="310"/>
      <c r="J509" s="310"/>
      <c r="K509" s="310"/>
      <c r="L509" s="310"/>
    </row>
    <row r="510" spans="2:12">
      <c r="B510" s="310"/>
      <c r="C510" s="310"/>
      <c r="D510" s="310"/>
      <c r="E510" s="310"/>
      <c r="F510" s="310"/>
      <c r="G510" s="310"/>
      <c r="H510" s="310"/>
      <c r="I510" s="310"/>
      <c r="J510" s="310"/>
      <c r="K510" s="310"/>
      <c r="L510" s="310"/>
    </row>
    <row r="511" spans="2:12">
      <c r="B511" s="310"/>
      <c r="C511" s="310"/>
      <c r="D511" s="310"/>
      <c r="E511" s="310"/>
      <c r="F511" s="310"/>
      <c r="G511" s="310"/>
      <c r="H511" s="310"/>
      <c r="I511" s="310"/>
      <c r="J511" s="310"/>
      <c r="K511" s="310"/>
      <c r="L511" s="310"/>
    </row>
    <row r="512" spans="2:12">
      <c r="B512" s="310"/>
      <c r="C512" s="310"/>
      <c r="D512" s="310"/>
      <c r="E512" s="310"/>
      <c r="F512" s="310"/>
      <c r="G512" s="310"/>
      <c r="H512" s="310"/>
      <c r="I512" s="310"/>
      <c r="J512" s="310"/>
      <c r="K512" s="310"/>
      <c r="L512" s="310"/>
    </row>
    <row r="513" spans="2:12">
      <c r="B513" s="310"/>
      <c r="C513" s="310"/>
      <c r="D513" s="310"/>
      <c r="E513" s="310"/>
      <c r="F513" s="310"/>
      <c r="G513" s="310"/>
      <c r="H513" s="310"/>
      <c r="I513" s="310"/>
      <c r="J513" s="310"/>
      <c r="K513" s="310"/>
      <c r="L513" s="310"/>
    </row>
    <row r="514" spans="2:12">
      <c r="B514" s="310"/>
      <c r="C514" s="310"/>
      <c r="D514" s="310"/>
      <c r="E514" s="310"/>
      <c r="F514" s="310"/>
      <c r="G514" s="310"/>
      <c r="H514" s="310"/>
      <c r="I514" s="310"/>
      <c r="J514" s="310"/>
      <c r="K514" s="310"/>
      <c r="L514" s="310"/>
    </row>
    <row r="515" spans="2:12">
      <c r="B515" s="310"/>
      <c r="C515" s="310"/>
      <c r="D515" s="310"/>
      <c r="E515" s="310"/>
      <c r="F515" s="310"/>
      <c r="G515" s="310"/>
      <c r="H515" s="310"/>
      <c r="I515" s="310"/>
      <c r="J515" s="310"/>
      <c r="K515" s="310"/>
      <c r="L515" s="310"/>
    </row>
    <row r="516" spans="2:12">
      <c r="B516" s="310"/>
      <c r="C516" s="310"/>
      <c r="D516" s="310"/>
      <c r="E516" s="310"/>
      <c r="F516" s="310"/>
      <c r="G516" s="310"/>
      <c r="H516" s="310"/>
      <c r="I516" s="310"/>
      <c r="J516" s="310"/>
      <c r="K516" s="310"/>
      <c r="L516" s="310"/>
    </row>
    <row r="517" spans="2:12">
      <c r="B517" s="310"/>
      <c r="C517" s="310"/>
      <c r="D517" s="310"/>
      <c r="E517" s="310"/>
      <c r="F517" s="310"/>
      <c r="G517" s="310"/>
      <c r="H517" s="310"/>
      <c r="I517" s="310"/>
      <c r="J517" s="310"/>
      <c r="K517" s="310"/>
      <c r="L517" s="310"/>
    </row>
    <row r="518" spans="2:12">
      <c r="B518" s="310"/>
      <c r="C518" s="310"/>
      <c r="D518" s="310"/>
      <c r="E518" s="310"/>
      <c r="F518" s="310"/>
      <c r="G518" s="310"/>
      <c r="H518" s="310"/>
      <c r="I518" s="310"/>
      <c r="J518" s="310"/>
      <c r="K518" s="310"/>
      <c r="L518" s="310"/>
    </row>
    <row r="519" spans="2:12">
      <c r="B519" s="310"/>
      <c r="C519" s="310"/>
      <c r="D519" s="310"/>
      <c r="E519" s="310"/>
      <c r="F519" s="310"/>
      <c r="G519" s="310"/>
      <c r="H519" s="310"/>
      <c r="I519" s="310"/>
      <c r="J519" s="310"/>
      <c r="K519" s="310"/>
      <c r="L519" s="310"/>
    </row>
    <row r="520" spans="2:12">
      <c r="B520" s="310"/>
      <c r="C520" s="310"/>
      <c r="D520" s="310"/>
      <c r="E520" s="310"/>
      <c r="F520" s="310"/>
      <c r="G520" s="310"/>
      <c r="H520" s="310"/>
      <c r="I520" s="310"/>
      <c r="J520" s="310"/>
      <c r="K520" s="310"/>
      <c r="L520" s="310"/>
    </row>
    <row r="521" spans="2:12">
      <c r="B521" s="310"/>
      <c r="C521" s="310"/>
      <c r="D521" s="310"/>
      <c r="E521" s="310"/>
      <c r="F521" s="310"/>
      <c r="G521" s="310"/>
      <c r="H521" s="310"/>
      <c r="I521" s="310"/>
      <c r="J521" s="310"/>
      <c r="K521" s="310"/>
      <c r="L521" s="310"/>
    </row>
    <row r="522" spans="2:12">
      <c r="B522" s="310"/>
      <c r="C522" s="310"/>
      <c r="D522" s="310"/>
      <c r="E522" s="310"/>
      <c r="F522" s="310"/>
      <c r="G522" s="310"/>
      <c r="H522" s="310"/>
      <c r="I522" s="310"/>
      <c r="J522" s="310"/>
      <c r="K522" s="310"/>
      <c r="L522" s="310"/>
    </row>
    <row r="523" spans="2:12">
      <c r="B523" s="310"/>
      <c r="C523" s="310"/>
      <c r="D523" s="310"/>
      <c r="E523" s="310"/>
      <c r="F523" s="310"/>
      <c r="G523" s="310"/>
      <c r="H523" s="310"/>
      <c r="I523" s="310"/>
      <c r="J523" s="310"/>
      <c r="K523" s="310"/>
      <c r="L523" s="310"/>
    </row>
    <row r="524" spans="2:12">
      <c r="B524" s="310"/>
      <c r="C524" s="310"/>
      <c r="D524" s="310"/>
      <c r="E524" s="310"/>
      <c r="F524" s="310"/>
      <c r="G524" s="310"/>
      <c r="H524" s="310"/>
      <c r="I524" s="310"/>
      <c r="J524" s="310"/>
      <c r="K524" s="310"/>
      <c r="L524" s="310"/>
    </row>
    <row r="525" spans="2:12">
      <c r="B525" s="310"/>
      <c r="C525" s="310"/>
      <c r="D525" s="310"/>
      <c r="E525" s="310"/>
      <c r="F525" s="310"/>
      <c r="G525" s="310"/>
      <c r="H525" s="310"/>
      <c r="I525" s="310"/>
      <c r="J525" s="310"/>
      <c r="K525" s="310"/>
      <c r="L525" s="310"/>
    </row>
    <row r="526" spans="2:12">
      <c r="B526" s="310"/>
      <c r="C526" s="310"/>
      <c r="D526" s="310"/>
      <c r="E526" s="310"/>
      <c r="F526" s="310"/>
      <c r="G526" s="310"/>
      <c r="H526" s="310"/>
      <c r="I526" s="310"/>
      <c r="J526" s="310"/>
      <c r="K526" s="310"/>
      <c r="L526" s="310"/>
    </row>
    <row r="527" spans="2:12">
      <c r="B527" s="310"/>
      <c r="C527" s="310"/>
      <c r="D527" s="310"/>
      <c r="E527" s="310"/>
      <c r="F527" s="310"/>
      <c r="G527" s="310"/>
      <c r="H527" s="310"/>
      <c r="I527" s="310"/>
      <c r="J527" s="310"/>
      <c r="K527" s="310"/>
      <c r="L527" s="310"/>
    </row>
    <row r="528" spans="2:12">
      <c r="B528" s="310"/>
      <c r="C528" s="310"/>
      <c r="D528" s="310"/>
      <c r="E528" s="310"/>
      <c r="F528" s="310"/>
      <c r="G528" s="310"/>
      <c r="H528" s="310"/>
      <c r="I528" s="310"/>
      <c r="J528" s="310"/>
      <c r="K528" s="310"/>
      <c r="L528" s="310"/>
    </row>
    <row r="529" spans="2:12">
      <c r="B529" s="310"/>
      <c r="C529" s="310"/>
      <c r="D529" s="310"/>
      <c r="E529" s="310"/>
      <c r="F529" s="310"/>
      <c r="G529" s="310"/>
      <c r="H529" s="310"/>
      <c r="I529" s="310"/>
      <c r="J529" s="310"/>
      <c r="K529" s="310"/>
      <c r="L529" s="310"/>
    </row>
    <row r="530" spans="2:12">
      <c r="B530" s="310"/>
      <c r="C530" s="310"/>
      <c r="D530" s="310"/>
      <c r="E530" s="310"/>
      <c r="F530" s="310"/>
      <c r="G530" s="310"/>
      <c r="H530" s="310"/>
      <c r="I530" s="310"/>
      <c r="J530" s="310"/>
      <c r="K530" s="310"/>
      <c r="L530" s="310"/>
    </row>
    <row r="531" spans="2:12">
      <c r="B531" s="310"/>
      <c r="C531" s="310"/>
      <c r="D531" s="310"/>
      <c r="E531" s="310"/>
      <c r="F531" s="310"/>
      <c r="G531" s="310"/>
      <c r="H531" s="310"/>
      <c r="I531" s="310"/>
      <c r="J531" s="310"/>
      <c r="K531" s="310"/>
      <c r="L531" s="310"/>
    </row>
    <row r="532" spans="2:12">
      <c r="B532" s="310"/>
      <c r="C532" s="310"/>
      <c r="D532" s="310"/>
      <c r="E532" s="310"/>
      <c r="F532" s="310"/>
      <c r="G532" s="310"/>
      <c r="H532" s="310"/>
      <c r="I532" s="310"/>
      <c r="J532" s="310"/>
      <c r="K532" s="310"/>
      <c r="L532" s="310"/>
    </row>
    <row r="533" spans="2:12">
      <c r="B533" s="310"/>
      <c r="C533" s="310"/>
      <c r="D533" s="310"/>
      <c r="E533" s="310"/>
      <c r="F533" s="310"/>
      <c r="G533" s="310"/>
      <c r="H533" s="310"/>
      <c r="I533" s="310"/>
      <c r="J533" s="310"/>
      <c r="K533" s="310"/>
      <c r="L533" s="310"/>
    </row>
    <row r="534" spans="2:12">
      <c r="B534" s="310"/>
      <c r="C534" s="310"/>
      <c r="D534" s="310"/>
      <c r="E534" s="310"/>
      <c r="F534" s="310"/>
      <c r="G534" s="310"/>
      <c r="H534" s="310"/>
      <c r="I534" s="310"/>
      <c r="J534" s="310"/>
      <c r="K534" s="310"/>
      <c r="L534" s="310"/>
    </row>
    <row r="535" spans="2:12">
      <c r="B535" s="310"/>
      <c r="C535" s="310"/>
      <c r="D535" s="310"/>
      <c r="E535" s="310"/>
      <c r="F535" s="310"/>
      <c r="G535" s="310"/>
      <c r="H535" s="310"/>
      <c r="I535" s="310"/>
      <c r="J535" s="310"/>
      <c r="K535" s="310"/>
      <c r="L535" s="310"/>
    </row>
    <row r="536" spans="2:12">
      <c r="B536" s="310"/>
      <c r="C536" s="310"/>
      <c r="D536" s="310"/>
      <c r="E536" s="310"/>
      <c r="F536" s="310"/>
      <c r="G536" s="310"/>
      <c r="H536" s="310"/>
      <c r="I536" s="310"/>
      <c r="J536" s="310"/>
      <c r="K536" s="310"/>
      <c r="L536" s="310"/>
    </row>
    <row r="537" spans="2:12">
      <c r="B537" s="310"/>
      <c r="C537" s="310"/>
      <c r="D537" s="310"/>
      <c r="E537" s="310"/>
      <c r="F537" s="310"/>
      <c r="G537" s="310"/>
      <c r="H537" s="310"/>
      <c r="I537" s="310"/>
      <c r="J537" s="310"/>
      <c r="K537" s="310"/>
      <c r="L537" s="310"/>
    </row>
    <row r="538" spans="2:12">
      <c r="B538" s="310"/>
      <c r="C538" s="310"/>
      <c r="D538" s="310"/>
      <c r="E538" s="310"/>
      <c r="F538" s="310"/>
      <c r="G538" s="310"/>
      <c r="H538" s="310"/>
      <c r="I538" s="310"/>
      <c r="J538" s="310"/>
      <c r="K538" s="310"/>
      <c r="L538" s="310"/>
    </row>
    <row r="539" spans="2:12">
      <c r="B539" s="310"/>
      <c r="C539" s="310"/>
      <c r="D539" s="310"/>
      <c r="E539" s="310"/>
      <c r="F539" s="310"/>
      <c r="G539" s="310"/>
      <c r="H539" s="310"/>
      <c r="I539" s="310"/>
      <c r="J539" s="310"/>
      <c r="K539" s="310"/>
      <c r="L539" s="310"/>
    </row>
    <row r="540" spans="2:12">
      <c r="B540" s="310"/>
      <c r="C540" s="310"/>
      <c r="D540" s="310"/>
      <c r="E540" s="310"/>
      <c r="F540" s="310"/>
      <c r="G540" s="310"/>
      <c r="H540" s="310"/>
      <c r="I540" s="310"/>
      <c r="J540" s="310"/>
      <c r="K540" s="310"/>
      <c r="L540" s="310"/>
    </row>
    <row r="541" spans="2:12">
      <c r="B541" s="310"/>
      <c r="C541" s="310"/>
      <c r="D541" s="310"/>
      <c r="E541" s="310"/>
      <c r="F541" s="310"/>
      <c r="G541" s="310"/>
      <c r="H541" s="310"/>
      <c r="I541" s="310"/>
      <c r="J541" s="310"/>
      <c r="K541" s="310"/>
      <c r="L541" s="310"/>
    </row>
    <row r="542" spans="2:12">
      <c r="B542" s="310"/>
      <c r="C542" s="310"/>
      <c r="D542" s="310"/>
      <c r="E542" s="310"/>
      <c r="F542" s="310"/>
      <c r="G542" s="310"/>
      <c r="H542" s="310"/>
      <c r="I542" s="310"/>
      <c r="J542" s="310"/>
      <c r="K542" s="310"/>
      <c r="L542" s="310"/>
    </row>
    <row r="543" spans="2:12">
      <c r="B543" s="310"/>
      <c r="C543" s="310"/>
      <c r="D543" s="310"/>
      <c r="E543" s="310"/>
      <c r="F543" s="310"/>
      <c r="G543" s="310"/>
      <c r="H543" s="310"/>
      <c r="I543" s="310"/>
      <c r="J543" s="310"/>
      <c r="K543" s="310"/>
      <c r="L543" s="310"/>
    </row>
    <row r="544" spans="2:12">
      <c r="B544" s="310"/>
      <c r="C544" s="310"/>
      <c r="D544" s="310"/>
      <c r="E544" s="310"/>
      <c r="F544" s="310"/>
      <c r="G544" s="310"/>
      <c r="H544" s="310"/>
      <c r="I544" s="310"/>
      <c r="J544" s="310"/>
      <c r="K544" s="310"/>
      <c r="L544" s="310"/>
    </row>
    <row r="545" spans="2:12">
      <c r="B545" s="310"/>
      <c r="C545" s="310"/>
      <c r="D545" s="310"/>
      <c r="E545" s="310"/>
      <c r="F545" s="310"/>
      <c r="G545" s="310"/>
      <c r="H545" s="310"/>
      <c r="I545" s="310"/>
      <c r="J545" s="310"/>
      <c r="K545" s="310"/>
      <c r="L545" s="310"/>
    </row>
    <row r="546" spans="2:12">
      <c r="B546" s="310"/>
      <c r="C546" s="310"/>
      <c r="D546" s="310"/>
      <c r="E546" s="310"/>
      <c r="F546" s="310"/>
      <c r="G546" s="310"/>
      <c r="H546" s="310"/>
      <c r="I546" s="310"/>
      <c r="J546" s="310"/>
      <c r="K546" s="310"/>
      <c r="L546" s="310"/>
    </row>
    <row r="547" spans="2:12">
      <c r="B547" s="310"/>
      <c r="C547" s="310"/>
      <c r="D547" s="310"/>
      <c r="E547" s="310"/>
      <c r="F547" s="310"/>
      <c r="G547" s="310"/>
      <c r="H547" s="310"/>
      <c r="I547" s="310"/>
      <c r="J547" s="310"/>
      <c r="K547" s="310"/>
      <c r="L547" s="310"/>
    </row>
    <row r="548" spans="2:12">
      <c r="B548" s="310"/>
      <c r="C548" s="310"/>
      <c r="D548" s="310"/>
      <c r="E548" s="310"/>
      <c r="F548" s="310"/>
      <c r="G548" s="310"/>
      <c r="H548" s="310"/>
      <c r="I548" s="310"/>
      <c r="J548" s="310"/>
      <c r="K548" s="310"/>
      <c r="L548" s="310"/>
    </row>
    <row r="549" spans="2:12">
      <c r="B549" s="310"/>
      <c r="C549" s="310"/>
      <c r="D549" s="310"/>
      <c r="E549" s="310"/>
      <c r="F549" s="310"/>
      <c r="G549" s="310"/>
      <c r="H549" s="310"/>
      <c r="I549" s="310"/>
      <c r="J549" s="310"/>
      <c r="K549" s="310"/>
      <c r="L549" s="310"/>
    </row>
    <row r="550" spans="2:12">
      <c r="B550" s="310"/>
      <c r="C550" s="310"/>
      <c r="D550" s="310"/>
      <c r="E550" s="310"/>
      <c r="F550" s="310"/>
      <c r="G550" s="310"/>
      <c r="H550" s="310"/>
      <c r="I550" s="310"/>
      <c r="J550" s="310"/>
      <c r="K550" s="310"/>
      <c r="L550" s="310"/>
    </row>
    <row r="551" spans="2:12">
      <c r="B551" s="310"/>
      <c r="C551" s="310"/>
      <c r="D551" s="310"/>
      <c r="E551" s="310"/>
      <c r="F551" s="310"/>
      <c r="G551" s="310"/>
      <c r="H551" s="310"/>
      <c r="I551" s="310"/>
      <c r="J551" s="310"/>
      <c r="K551" s="310"/>
      <c r="L551" s="310"/>
    </row>
    <row r="552" spans="2:12">
      <c r="B552" s="310"/>
      <c r="C552" s="310"/>
      <c r="D552" s="310"/>
      <c r="E552" s="310"/>
      <c r="F552" s="310"/>
      <c r="G552" s="310"/>
      <c r="H552" s="310"/>
      <c r="I552" s="310"/>
      <c r="J552" s="310"/>
      <c r="K552" s="310"/>
      <c r="L552" s="310"/>
    </row>
    <row r="553" spans="2:12">
      <c r="B553" s="310"/>
      <c r="C553" s="310"/>
      <c r="D553" s="310"/>
      <c r="E553" s="310"/>
      <c r="F553" s="310"/>
      <c r="G553" s="310"/>
      <c r="H553" s="310"/>
      <c r="I553" s="310"/>
      <c r="J553" s="310"/>
      <c r="K553" s="310"/>
      <c r="L553" s="310"/>
    </row>
    <row r="554" spans="2:12">
      <c r="B554" s="310"/>
      <c r="C554" s="310"/>
      <c r="D554" s="310"/>
      <c r="E554" s="310"/>
      <c r="F554" s="310"/>
      <c r="G554" s="310"/>
      <c r="H554" s="310"/>
      <c r="I554" s="310"/>
      <c r="J554" s="310"/>
      <c r="K554" s="310"/>
      <c r="L554" s="310"/>
    </row>
    <row r="555" spans="2:12">
      <c r="B555" s="310"/>
      <c r="C555" s="310"/>
      <c r="D555" s="310"/>
      <c r="E555" s="310"/>
      <c r="F555" s="310"/>
      <c r="G555" s="310"/>
      <c r="H555" s="310"/>
      <c r="I555" s="310"/>
      <c r="J555" s="310"/>
      <c r="K555" s="310"/>
      <c r="L555" s="310"/>
    </row>
    <row r="556" spans="2:12">
      <c r="B556" s="310"/>
      <c r="C556" s="310"/>
      <c r="D556" s="310"/>
      <c r="E556" s="310"/>
      <c r="F556" s="310"/>
      <c r="G556" s="310"/>
      <c r="H556" s="310"/>
      <c r="I556" s="310"/>
      <c r="J556" s="310"/>
      <c r="K556" s="310"/>
      <c r="L556" s="310"/>
    </row>
    <row r="557" spans="2:12">
      <c r="B557" s="310"/>
      <c r="C557" s="310"/>
      <c r="D557" s="310"/>
      <c r="E557" s="310"/>
      <c r="F557" s="310"/>
      <c r="G557" s="310"/>
      <c r="H557" s="310"/>
      <c r="I557" s="310"/>
      <c r="J557" s="310"/>
      <c r="K557" s="310"/>
      <c r="L557" s="310"/>
    </row>
    <row r="558" spans="2:12">
      <c r="B558" s="310"/>
      <c r="C558" s="310"/>
      <c r="D558" s="310"/>
      <c r="E558" s="310"/>
      <c r="F558" s="310"/>
      <c r="G558" s="310"/>
      <c r="H558" s="310"/>
      <c r="I558" s="310"/>
      <c r="J558" s="310"/>
      <c r="K558" s="310"/>
      <c r="L558" s="310"/>
    </row>
    <row r="559" spans="2:12">
      <c r="B559" s="310"/>
      <c r="C559" s="310"/>
      <c r="D559" s="310"/>
      <c r="E559" s="310"/>
      <c r="F559" s="310"/>
      <c r="G559" s="310"/>
      <c r="H559" s="310"/>
      <c r="I559" s="310"/>
      <c r="J559" s="310"/>
      <c r="K559" s="310"/>
      <c r="L559" s="310"/>
    </row>
    <row r="560" spans="2:12">
      <c r="B560" s="310"/>
      <c r="C560" s="310"/>
      <c r="D560" s="310"/>
      <c r="E560" s="310"/>
      <c r="F560" s="310"/>
      <c r="G560" s="310"/>
      <c r="H560" s="310"/>
      <c r="I560" s="310"/>
      <c r="J560" s="310"/>
      <c r="K560" s="310"/>
      <c r="L560" s="310"/>
    </row>
    <row r="561" spans="2:12">
      <c r="B561" s="310"/>
      <c r="C561" s="310"/>
      <c r="D561" s="310"/>
      <c r="E561" s="310"/>
      <c r="F561" s="310"/>
      <c r="G561" s="310"/>
      <c r="H561" s="310"/>
      <c r="I561" s="310"/>
      <c r="J561" s="310"/>
      <c r="K561" s="310"/>
      <c r="L561" s="310"/>
    </row>
    <row r="562" spans="2:12">
      <c r="B562" s="310"/>
      <c r="C562" s="310"/>
      <c r="D562" s="310"/>
      <c r="E562" s="310"/>
      <c r="F562" s="310"/>
      <c r="G562" s="310"/>
      <c r="H562" s="310"/>
      <c r="I562" s="310"/>
      <c r="J562" s="310"/>
      <c r="K562" s="310"/>
      <c r="L562" s="310"/>
    </row>
    <row r="563" spans="2:12">
      <c r="B563" s="310"/>
      <c r="C563" s="310"/>
      <c r="D563" s="310"/>
      <c r="E563" s="310"/>
      <c r="F563" s="310"/>
      <c r="G563" s="310"/>
      <c r="H563" s="310"/>
      <c r="I563" s="310"/>
      <c r="J563" s="310"/>
      <c r="K563" s="310"/>
      <c r="L563" s="310"/>
    </row>
    <row r="564" spans="2:12">
      <c r="B564" s="310"/>
      <c r="C564" s="310"/>
      <c r="D564" s="310"/>
      <c r="E564" s="310"/>
      <c r="F564" s="310"/>
      <c r="G564" s="310"/>
      <c r="H564" s="310"/>
      <c r="I564" s="310"/>
      <c r="J564" s="310"/>
      <c r="K564" s="310"/>
      <c r="L564" s="310"/>
    </row>
    <row r="565" spans="2:12">
      <c r="B565" s="310"/>
      <c r="C565" s="310"/>
      <c r="D565" s="310"/>
      <c r="E565" s="310"/>
      <c r="F565" s="310"/>
      <c r="G565" s="310"/>
      <c r="H565" s="310"/>
      <c r="I565" s="310"/>
      <c r="J565" s="310"/>
      <c r="K565" s="310"/>
      <c r="L565" s="310"/>
    </row>
    <row r="566" spans="2:12">
      <c r="B566" s="310"/>
      <c r="C566" s="310"/>
      <c r="D566" s="310"/>
      <c r="E566" s="310"/>
      <c r="F566" s="310"/>
      <c r="G566" s="310"/>
      <c r="H566" s="310"/>
      <c r="I566" s="310"/>
      <c r="J566" s="310"/>
      <c r="K566" s="310"/>
      <c r="L566" s="310"/>
    </row>
    <row r="567" spans="2:12">
      <c r="B567" s="310"/>
      <c r="C567" s="310"/>
      <c r="D567" s="310"/>
      <c r="E567" s="310"/>
      <c r="F567" s="310"/>
      <c r="G567" s="310"/>
      <c r="H567" s="310"/>
      <c r="I567" s="310"/>
      <c r="J567" s="310"/>
      <c r="K567" s="310"/>
      <c r="L567" s="310"/>
    </row>
    <row r="568" spans="2:12">
      <c r="B568" s="310"/>
      <c r="C568" s="310"/>
      <c r="D568" s="310"/>
      <c r="E568" s="310"/>
      <c r="F568" s="310"/>
      <c r="G568" s="310"/>
      <c r="H568" s="310"/>
      <c r="I568" s="310"/>
      <c r="J568" s="310"/>
      <c r="K568" s="310"/>
      <c r="L568" s="310"/>
    </row>
    <row r="569" spans="2:12">
      <c r="B569" s="310"/>
      <c r="C569" s="310"/>
      <c r="D569" s="310"/>
      <c r="E569" s="310"/>
      <c r="F569" s="310"/>
      <c r="G569" s="310"/>
      <c r="H569" s="310"/>
      <c r="I569" s="310"/>
      <c r="J569" s="310"/>
      <c r="K569" s="310"/>
      <c r="L569" s="310"/>
    </row>
    <row r="570" spans="2:12">
      <c r="B570" s="310"/>
      <c r="C570" s="310"/>
      <c r="D570" s="310"/>
      <c r="E570" s="310"/>
      <c r="F570" s="310"/>
      <c r="G570" s="310"/>
      <c r="H570" s="310"/>
      <c r="I570" s="310"/>
      <c r="J570" s="310"/>
      <c r="K570" s="310"/>
      <c r="L570" s="310"/>
    </row>
    <row r="571" spans="2:12">
      <c r="B571" s="310"/>
      <c r="C571" s="310"/>
      <c r="D571" s="310"/>
      <c r="E571" s="310"/>
      <c r="F571" s="310"/>
      <c r="G571" s="310"/>
      <c r="H571" s="310"/>
      <c r="I571" s="310"/>
      <c r="J571" s="310"/>
      <c r="K571" s="310"/>
      <c r="L571" s="310"/>
    </row>
    <row r="572" spans="2:12">
      <c r="B572" s="310"/>
      <c r="C572" s="310"/>
      <c r="D572" s="310"/>
      <c r="E572" s="310"/>
      <c r="F572" s="310"/>
      <c r="G572" s="310"/>
      <c r="H572" s="310"/>
      <c r="I572" s="310"/>
      <c r="J572" s="310"/>
      <c r="K572" s="310"/>
      <c r="L572" s="310"/>
    </row>
    <row r="573" spans="2:12">
      <c r="B573" s="310"/>
      <c r="C573" s="310"/>
      <c r="D573" s="310"/>
      <c r="E573" s="310"/>
      <c r="F573" s="310"/>
      <c r="G573" s="310"/>
      <c r="H573" s="310"/>
      <c r="I573" s="310"/>
      <c r="J573" s="310"/>
      <c r="K573" s="310"/>
      <c r="L573" s="310"/>
    </row>
    <row r="574" spans="2:12">
      <c r="B574" s="310"/>
      <c r="C574" s="310"/>
      <c r="D574" s="310"/>
      <c r="E574" s="310"/>
      <c r="F574" s="310"/>
      <c r="G574" s="310"/>
      <c r="H574" s="310"/>
      <c r="I574" s="310"/>
      <c r="J574" s="310"/>
      <c r="K574" s="310"/>
      <c r="L574" s="310"/>
    </row>
    <row r="575" spans="2:12">
      <c r="B575" s="310"/>
      <c r="C575" s="310"/>
      <c r="D575" s="310"/>
      <c r="E575" s="310"/>
      <c r="F575" s="310"/>
      <c r="G575" s="310"/>
      <c r="H575" s="310"/>
      <c r="I575" s="310"/>
      <c r="J575" s="310"/>
      <c r="K575" s="310"/>
      <c r="L575" s="310"/>
    </row>
    <row r="576" spans="2:12">
      <c r="B576" s="310"/>
      <c r="C576" s="310"/>
      <c r="D576" s="310"/>
      <c r="E576" s="310"/>
      <c r="F576" s="310"/>
      <c r="G576" s="310"/>
      <c r="H576" s="310"/>
      <c r="I576" s="310"/>
      <c r="J576" s="310"/>
      <c r="K576" s="310"/>
      <c r="L576" s="310"/>
    </row>
    <row r="577" spans="2:12">
      <c r="B577" s="310"/>
      <c r="C577" s="310"/>
      <c r="D577" s="310"/>
      <c r="E577" s="310"/>
      <c r="F577" s="310"/>
      <c r="G577" s="310"/>
      <c r="H577" s="310"/>
      <c r="I577" s="310"/>
      <c r="J577" s="310"/>
      <c r="K577" s="310"/>
      <c r="L577" s="310"/>
    </row>
    <row r="578" spans="2:12">
      <c r="B578" s="310"/>
      <c r="C578" s="310"/>
      <c r="D578" s="310"/>
      <c r="E578" s="310"/>
      <c r="F578" s="310"/>
      <c r="G578" s="310"/>
      <c r="H578" s="310"/>
      <c r="I578" s="310"/>
      <c r="J578" s="310"/>
      <c r="K578" s="310"/>
      <c r="L578" s="310"/>
    </row>
    <row r="579" spans="2:12">
      <c r="B579" s="310"/>
      <c r="C579" s="310"/>
      <c r="D579" s="310"/>
      <c r="E579" s="310"/>
      <c r="F579" s="310"/>
      <c r="G579" s="310"/>
      <c r="H579" s="310"/>
      <c r="I579" s="310"/>
      <c r="J579" s="310"/>
      <c r="K579" s="310"/>
      <c r="L579" s="310"/>
    </row>
    <row r="580" spans="2:12">
      <c r="B580" s="310"/>
      <c r="C580" s="310"/>
      <c r="D580" s="310"/>
      <c r="E580" s="310"/>
      <c r="F580" s="310"/>
      <c r="G580" s="310"/>
      <c r="H580" s="310"/>
      <c r="I580" s="310"/>
      <c r="J580" s="310"/>
      <c r="K580" s="310"/>
      <c r="L580" s="310"/>
    </row>
    <row r="581" spans="2:12">
      <c r="B581" s="310"/>
      <c r="C581" s="310"/>
      <c r="D581" s="310"/>
      <c r="E581" s="310"/>
      <c r="F581" s="310"/>
      <c r="G581" s="310"/>
      <c r="H581" s="310"/>
      <c r="I581" s="310"/>
      <c r="J581" s="310"/>
      <c r="K581" s="310"/>
      <c r="L581" s="310"/>
    </row>
    <row r="582" spans="2:12">
      <c r="B582" s="310"/>
      <c r="C582" s="310"/>
      <c r="D582" s="310"/>
      <c r="E582" s="310"/>
      <c r="F582" s="310"/>
      <c r="G582" s="310"/>
      <c r="H582" s="310"/>
      <c r="I582" s="310"/>
      <c r="J582" s="310"/>
      <c r="K582" s="310"/>
      <c r="L582" s="310"/>
    </row>
    <row r="583" spans="2:12">
      <c r="B583" s="310"/>
      <c r="C583" s="310"/>
      <c r="D583" s="310"/>
      <c r="E583" s="310"/>
      <c r="F583" s="310"/>
      <c r="G583" s="310"/>
      <c r="H583" s="310"/>
      <c r="I583" s="310"/>
      <c r="J583" s="310"/>
      <c r="K583" s="310"/>
      <c r="L583" s="310"/>
    </row>
    <row r="584" spans="2:12">
      <c r="B584" s="310"/>
      <c r="C584" s="310"/>
      <c r="D584" s="310"/>
      <c r="E584" s="310"/>
      <c r="F584" s="310"/>
      <c r="G584" s="310"/>
      <c r="H584" s="310"/>
      <c r="I584" s="310"/>
      <c r="J584" s="310"/>
      <c r="K584" s="310"/>
      <c r="L584" s="310"/>
    </row>
    <row r="585" spans="2:12">
      <c r="B585" s="310"/>
      <c r="C585" s="310"/>
      <c r="D585" s="310"/>
      <c r="E585" s="310"/>
      <c r="F585" s="310"/>
      <c r="G585" s="310"/>
      <c r="H585" s="310"/>
      <c r="I585" s="310"/>
      <c r="J585" s="310"/>
      <c r="K585" s="310"/>
      <c r="L585" s="310"/>
    </row>
    <row r="586" spans="2:12">
      <c r="B586" s="310"/>
      <c r="C586" s="310"/>
      <c r="D586" s="310"/>
      <c r="E586" s="310"/>
      <c r="F586" s="310"/>
      <c r="G586" s="310"/>
      <c r="H586" s="310"/>
      <c r="I586" s="310"/>
      <c r="J586" s="310"/>
      <c r="K586" s="310"/>
      <c r="L586" s="310"/>
    </row>
    <row r="587" spans="2:12">
      <c r="B587" s="310"/>
      <c r="C587" s="310"/>
      <c r="D587" s="310"/>
      <c r="E587" s="310"/>
      <c r="F587" s="310"/>
      <c r="G587" s="310"/>
      <c r="H587" s="310"/>
      <c r="I587" s="310"/>
      <c r="J587" s="310"/>
      <c r="K587" s="310"/>
      <c r="L587" s="310"/>
    </row>
    <row r="588" spans="2:12">
      <c r="B588" s="310"/>
      <c r="C588" s="310"/>
      <c r="D588" s="310"/>
      <c r="E588" s="310"/>
      <c r="F588" s="310"/>
      <c r="G588" s="310"/>
      <c r="H588" s="310"/>
      <c r="I588" s="310"/>
      <c r="J588" s="310"/>
      <c r="K588" s="310"/>
      <c r="L588" s="310"/>
    </row>
    <row r="589" spans="2:12">
      <c r="B589" s="310"/>
      <c r="C589" s="310"/>
      <c r="D589" s="310"/>
      <c r="E589" s="310"/>
      <c r="F589" s="310"/>
      <c r="G589" s="310"/>
      <c r="H589" s="310"/>
      <c r="I589" s="310"/>
      <c r="J589" s="310"/>
      <c r="K589" s="310"/>
      <c r="L589" s="310"/>
    </row>
    <row r="590" spans="2:12">
      <c r="B590" s="310"/>
      <c r="C590" s="310"/>
      <c r="D590" s="310"/>
      <c r="E590" s="310"/>
      <c r="F590" s="310"/>
      <c r="G590" s="310"/>
      <c r="H590" s="310"/>
      <c r="I590" s="310"/>
      <c r="J590" s="310"/>
      <c r="K590" s="310"/>
      <c r="L590" s="310"/>
    </row>
    <row r="591" spans="2:12">
      <c r="B591" s="310"/>
      <c r="C591" s="310"/>
      <c r="D591" s="310"/>
      <c r="E591" s="310"/>
      <c r="F591" s="310"/>
      <c r="G591" s="310"/>
      <c r="H591" s="310"/>
      <c r="I591" s="310"/>
      <c r="J591" s="310"/>
      <c r="K591" s="310"/>
      <c r="L591" s="310"/>
    </row>
    <row r="592" spans="2:12">
      <c r="B592" s="310"/>
      <c r="C592" s="310"/>
      <c r="D592" s="310"/>
      <c r="E592" s="310"/>
      <c r="F592" s="310"/>
      <c r="G592" s="310"/>
      <c r="H592" s="310"/>
      <c r="I592" s="310"/>
      <c r="J592" s="310"/>
      <c r="K592" s="310"/>
      <c r="L592" s="310"/>
    </row>
    <row r="593" spans="2:12">
      <c r="B593" s="310"/>
      <c r="C593" s="310"/>
      <c r="D593" s="310"/>
      <c r="E593" s="310"/>
      <c r="F593" s="310"/>
      <c r="G593" s="310"/>
      <c r="H593" s="310"/>
      <c r="I593" s="310"/>
      <c r="J593" s="310"/>
      <c r="K593" s="310"/>
      <c r="L593" s="310"/>
    </row>
    <row r="594" spans="2:12">
      <c r="B594" s="310"/>
      <c r="C594" s="310"/>
      <c r="D594" s="310"/>
      <c r="E594" s="310"/>
      <c r="F594" s="310"/>
      <c r="G594" s="310"/>
      <c r="H594" s="310"/>
      <c r="I594" s="310"/>
      <c r="J594" s="310"/>
      <c r="K594" s="310"/>
      <c r="L594" s="310"/>
    </row>
    <row r="595" spans="2:12">
      <c r="B595" s="310"/>
      <c r="C595" s="310"/>
      <c r="D595" s="310"/>
      <c r="E595" s="310"/>
      <c r="F595" s="310"/>
      <c r="G595" s="310"/>
      <c r="H595" s="310"/>
      <c r="I595" s="310"/>
      <c r="J595" s="310"/>
      <c r="K595" s="310"/>
      <c r="L595" s="310"/>
    </row>
    <row r="596" spans="2:12">
      <c r="B596" s="310"/>
      <c r="C596" s="310"/>
      <c r="D596" s="310"/>
      <c r="E596" s="310"/>
      <c r="F596" s="310"/>
      <c r="G596" s="310"/>
      <c r="H596" s="310"/>
      <c r="I596" s="310"/>
      <c r="J596" s="310"/>
      <c r="K596" s="310"/>
      <c r="L596" s="310"/>
    </row>
    <row r="597" spans="2:12">
      <c r="B597" s="310"/>
      <c r="C597" s="310"/>
      <c r="D597" s="310"/>
      <c r="E597" s="310"/>
      <c r="F597" s="310"/>
      <c r="G597" s="310"/>
      <c r="H597" s="310"/>
      <c r="I597" s="310"/>
      <c r="J597" s="310"/>
      <c r="K597" s="310"/>
      <c r="L597" s="310"/>
    </row>
    <row r="598" spans="2:12">
      <c r="B598" s="310"/>
      <c r="C598" s="310"/>
      <c r="D598" s="310"/>
      <c r="E598" s="310"/>
      <c r="F598" s="310"/>
      <c r="G598" s="310"/>
      <c r="H598" s="310"/>
      <c r="I598" s="310"/>
      <c r="J598" s="310"/>
      <c r="K598" s="310"/>
      <c r="L598" s="310"/>
    </row>
    <row r="599" spans="2:12">
      <c r="B599" s="310"/>
      <c r="C599" s="310"/>
      <c r="D599" s="310"/>
      <c r="E599" s="310"/>
      <c r="F599" s="310"/>
      <c r="G599" s="310"/>
      <c r="H599" s="310"/>
      <c r="I599" s="310"/>
      <c r="J599" s="310"/>
      <c r="K599" s="310"/>
      <c r="L599" s="310"/>
    </row>
    <row r="600" spans="2:12">
      <c r="B600" s="310"/>
      <c r="C600" s="310"/>
      <c r="D600" s="310"/>
      <c r="E600" s="310"/>
      <c r="F600" s="310"/>
      <c r="G600" s="310"/>
      <c r="H600" s="310"/>
      <c r="I600" s="310"/>
      <c r="J600" s="310"/>
      <c r="K600" s="310"/>
      <c r="L600" s="310"/>
    </row>
    <row r="601" spans="2:12">
      <c r="B601" s="310"/>
      <c r="C601" s="310"/>
      <c r="D601" s="310"/>
      <c r="E601" s="310"/>
      <c r="F601" s="310"/>
      <c r="G601" s="310"/>
      <c r="H601" s="310"/>
      <c r="I601" s="310"/>
      <c r="J601" s="310"/>
      <c r="K601" s="310"/>
      <c r="L601" s="310"/>
    </row>
    <row r="602" spans="2:12">
      <c r="B602" s="310"/>
      <c r="C602" s="310"/>
      <c r="D602" s="310"/>
      <c r="E602" s="310"/>
      <c r="F602" s="310"/>
      <c r="G602" s="310"/>
      <c r="H602" s="310"/>
      <c r="I602" s="310"/>
      <c r="J602" s="310"/>
      <c r="K602" s="310"/>
      <c r="L602" s="310"/>
    </row>
    <row r="603" spans="2:12">
      <c r="B603" s="310"/>
      <c r="C603" s="310"/>
      <c r="D603" s="310"/>
      <c r="E603" s="310"/>
      <c r="F603" s="310"/>
      <c r="G603" s="310"/>
      <c r="H603" s="310"/>
      <c r="I603" s="310"/>
      <c r="J603" s="310"/>
      <c r="K603" s="310"/>
      <c r="L603" s="310"/>
    </row>
    <row r="604" spans="2:12">
      <c r="B604" s="310"/>
      <c r="C604" s="310"/>
      <c r="D604" s="310"/>
      <c r="E604" s="310"/>
      <c r="F604" s="310"/>
      <c r="G604" s="310"/>
      <c r="H604" s="310"/>
      <c r="I604" s="310"/>
      <c r="J604" s="310"/>
      <c r="K604" s="310"/>
      <c r="L604" s="310"/>
    </row>
    <row r="605" spans="2:12">
      <c r="B605" s="310"/>
      <c r="C605" s="310"/>
      <c r="D605" s="310"/>
      <c r="E605" s="310"/>
      <c r="F605" s="310"/>
      <c r="G605" s="310"/>
      <c r="H605" s="310"/>
      <c r="I605" s="310"/>
      <c r="J605" s="310"/>
      <c r="K605" s="310"/>
      <c r="L605" s="310"/>
    </row>
    <row r="606" spans="2:12">
      <c r="B606" s="310"/>
      <c r="C606" s="310"/>
      <c r="D606" s="310"/>
      <c r="E606" s="310"/>
      <c r="F606" s="310"/>
      <c r="G606" s="310"/>
      <c r="H606" s="310"/>
      <c r="I606" s="310"/>
      <c r="J606" s="310"/>
      <c r="K606" s="310"/>
      <c r="L606" s="310"/>
    </row>
    <row r="607" spans="2:12">
      <c r="B607" s="310"/>
      <c r="C607" s="310"/>
      <c r="D607" s="310"/>
      <c r="E607" s="310"/>
      <c r="F607" s="310"/>
      <c r="G607" s="310"/>
      <c r="H607" s="310"/>
      <c r="I607" s="310"/>
      <c r="J607" s="310"/>
      <c r="K607" s="310"/>
      <c r="L607" s="310"/>
    </row>
    <row r="608" spans="2:12">
      <c r="B608" s="310"/>
      <c r="C608" s="310"/>
      <c r="D608" s="310"/>
      <c r="E608" s="310"/>
      <c r="F608" s="310"/>
      <c r="G608" s="310"/>
      <c r="H608" s="310"/>
      <c r="I608" s="310"/>
      <c r="J608" s="310"/>
      <c r="K608" s="310"/>
      <c r="L608" s="310"/>
    </row>
    <row r="609" spans="2:12">
      <c r="B609" s="310"/>
      <c r="C609" s="310"/>
      <c r="D609" s="310"/>
      <c r="E609" s="310"/>
      <c r="F609" s="310"/>
      <c r="G609" s="310"/>
      <c r="H609" s="310"/>
      <c r="I609" s="310"/>
      <c r="J609" s="310"/>
      <c r="K609" s="310"/>
      <c r="L609" s="310"/>
    </row>
    <row r="610" spans="2:12">
      <c r="B610" s="310"/>
      <c r="C610" s="310"/>
      <c r="D610" s="310"/>
      <c r="E610" s="310"/>
      <c r="F610" s="310"/>
      <c r="G610" s="310"/>
      <c r="H610" s="310"/>
      <c r="I610" s="310"/>
      <c r="J610" s="310"/>
      <c r="K610" s="310"/>
      <c r="L610" s="310"/>
    </row>
    <row r="611" spans="2:12">
      <c r="B611" s="310"/>
      <c r="C611" s="310"/>
      <c r="D611" s="310"/>
      <c r="E611" s="310"/>
      <c r="F611" s="310"/>
      <c r="G611" s="310"/>
      <c r="H611" s="310"/>
      <c r="I611" s="310"/>
      <c r="J611" s="310"/>
      <c r="K611" s="310"/>
      <c r="L611" s="310"/>
    </row>
    <row r="612" spans="2:12">
      <c r="B612" s="310"/>
      <c r="C612" s="310"/>
      <c r="D612" s="310"/>
      <c r="E612" s="310"/>
      <c r="F612" s="310"/>
      <c r="G612" s="310"/>
      <c r="H612" s="310"/>
      <c r="I612" s="310"/>
      <c r="J612" s="310"/>
      <c r="K612" s="310"/>
      <c r="L612" s="310"/>
    </row>
    <row r="613" spans="2:12">
      <c r="B613" s="310"/>
      <c r="C613" s="310"/>
      <c r="D613" s="310"/>
      <c r="E613" s="310"/>
      <c r="F613" s="310"/>
      <c r="G613" s="310"/>
      <c r="H613" s="310"/>
      <c r="I613" s="310"/>
      <c r="J613" s="310"/>
      <c r="K613" s="310"/>
      <c r="L613" s="310"/>
    </row>
    <row r="614" spans="2:12">
      <c r="B614" s="310"/>
      <c r="C614" s="310"/>
      <c r="D614" s="310"/>
      <c r="E614" s="310"/>
      <c r="F614" s="310"/>
      <c r="G614" s="310"/>
      <c r="H614" s="310"/>
      <c r="I614" s="310"/>
      <c r="J614" s="310"/>
      <c r="K614" s="310"/>
      <c r="L614" s="310"/>
    </row>
    <row r="615" spans="2:12">
      <c r="B615" s="310"/>
      <c r="C615" s="310"/>
      <c r="D615" s="310"/>
      <c r="E615" s="310"/>
      <c r="F615" s="310"/>
      <c r="G615" s="310"/>
      <c r="H615" s="310"/>
      <c r="I615" s="310"/>
      <c r="J615" s="310"/>
      <c r="K615" s="310"/>
      <c r="L615" s="310"/>
    </row>
    <row r="616" spans="2:12">
      <c r="B616" s="310"/>
      <c r="C616" s="310"/>
      <c r="D616" s="310"/>
      <c r="E616" s="310"/>
      <c r="F616" s="310"/>
      <c r="G616" s="310"/>
      <c r="H616" s="310"/>
      <c r="I616" s="310"/>
      <c r="J616" s="310"/>
      <c r="K616" s="310"/>
      <c r="L616" s="310"/>
    </row>
  </sheetData>
  <mergeCells count="5">
    <mergeCell ref="C6:C7"/>
    <mergeCell ref="D6:D7"/>
    <mergeCell ref="A1:E1"/>
    <mergeCell ref="A2:E3"/>
    <mergeCell ref="B5:B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T619"/>
  <sheetViews>
    <sheetView showGridLines="0" tabSelected="1" view="pageBreakPreview" zoomScale="75" zoomScaleNormal="75" zoomScaleSheetLayoutView="75" workbookViewId="0">
      <selection activeCell="B29" sqref="B29:C29"/>
    </sheetView>
  </sheetViews>
  <sheetFormatPr baseColWidth="10" defaultRowHeight="12.75"/>
  <cols>
    <col min="1" max="1" width="47.7109375" style="301" customWidth="1"/>
    <col min="2" max="2" width="18.140625" style="447" customWidth="1"/>
    <col min="3" max="5" width="18.140625" style="301" customWidth="1"/>
    <col min="6" max="6" width="14.7109375" style="301" customWidth="1"/>
    <col min="7" max="8" width="11.85546875" style="301" bestFit="1" customWidth="1"/>
    <col min="9" max="9" width="12.5703125" style="301" bestFit="1" customWidth="1"/>
    <col min="10" max="16384" width="11.42578125" style="301"/>
  </cols>
  <sheetData>
    <row r="1" spans="1:20" s="21" customFormat="1" ht="18">
      <c r="A1" s="488" t="s">
        <v>115</v>
      </c>
      <c r="B1" s="488"/>
      <c r="C1" s="488"/>
      <c r="D1" s="488"/>
      <c r="E1" s="488"/>
      <c r="F1" s="488"/>
      <c r="G1" s="345"/>
      <c r="H1" s="345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2.75" customHeight="1">
      <c r="A2" s="10"/>
      <c r="B2" s="33"/>
      <c r="C2" s="10"/>
      <c r="D2" s="10"/>
      <c r="E2" s="10"/>
      <c r="F2" s="378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</row>
    <row r="3" spans="1:20" ht="15" customHeight="1">
      <c r="A3" s="463" t="s">
        <v>283</v>
      </c>
      <c r="B3" s="463"/>
      <c r="C3" s="463"/>
      <c r="D3" s="463"/>
      <c r="E3" s="463"/>
      <c r="F3" s="463"/>
      <c r="G3" s="47"/>
      <c r="H3" s="47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</row>
    <row r="4" spans="1:20" ht="15" thickBot="1">
      <c r="A4" s="141"/>
      <c r="B4" s="142"/>
      <c r="C4" s="141"/>
      <c r="D4" s="141"/>
      <c r="E4" s="141"/>
      <c r="F4" s="141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</row>
    <row r="5" spans="1:20" ht="27" customHeight="1">
      <c r="A5" s="434"/>
      <c r="B5" s="597">
        <v>2015</v>
      </c>
      <c r="C5" s="598"/>
      <c r="D5" s="597">
        <v>2016</v>
      </c>
      <c r="E5" s="598"/>
      <c r="F5" s="527" t="s">
        <v>354</v>
      </c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</row>
    <row r="6" spans="1:20" ht="21" customHeight="1">
      <c r="A6" s="435" t="s">
        <v>51</v>
      </c>
      <c r="B6" s="595" t="s">
        <v>37</v>
      </c>
      <c r="C6" s="436" t="s">
        <v>237</v>
      </c>
      <c r="D6" s="595" t="s">
        <v>37</v>
      </c>
      <c r="E6" s="437" t="s">
        <v>237</v>
      </c>
      <c r="F6" s="529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</row>
    <row r="7" spans="1:20" ht="22.5" customHeight="1" thickBot="1">
      <c r="A7" s="438"/>
      <c r="B7" s="596"/>
      <c r="C7" s="439" t="s">
        <v>74</v>
      </c>
      <c r="D7" s="596"/>
      <c r="E7" s="440" t="s">
        <v>74</v>
      </c>
      <c r="F7" s="594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</row>
    <row r="8" spans="1:20" ht="21.75" customHeight="1">
      <c r="A8" s="429" t="s">
        <v>216</v>
      </c>
      <c r="B8" s="441">
        <v>376.63358366</v>
      </c>
      <c r="C8" s="266">
        <v>8.4430130000000005</v>
      </c>
      <c r="D8" s="304">
        <v>376.17209794000001</v>
      </c>
      <c r="E8" s="442">
        <v>8.5692679999999992</v>
      </c>
      <c r="F8" s="306">
        <v>-0.122529</v>
      </c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</row>
    <row r="9" spans="1:20">
      <c r="A9" s="355" t="s">
        <v>217</v>
      </c>
      <c r="B9" s="443">
        <v>2236.8659797</v>
      </c>
      <c r="C9" s="269">
        <v>50.143932999999997</v>
      </c>
      <c r="D9" s="269">
        <v>2200.4641520999999</v>
      </c>
      <c r="E9" s="444">
        <v>50.126967999999998</v>
      </c>
      <c r="F9" s="274">
        <v>-1.6273580000000001</v>
      </c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</row>
    <row r="10" spans="1:20">
      <c r="A10" s="355" t="s">
        <v>55</v>
      </c>
      <c r="B10" s="443">
        <v>1155.167991135</v>
      </c>
      <c r="C10" s="269">
        <v>25.895457</v>
      </c>
      <c r="D10" s="269">
        <v>1119.0377141070001</v>
      </c>
      <c r="E10" s="444">
        <v>25.491879999999998</v>
      </c>
      <c r="F10" s="274">
        <v>-3.1277080000000002</v>
      </c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</row>
    <row r="11" spans="1:20">
      <c r="A11" s="355" t="s">
        <v>39</v>
      </c>
      <c r="B11" s="443">
        <v>3270.929936</v>
      </c>
      <c r="C11" s="269">
        <v>73.324594000000005</v>
      </c>
      <c r="D11" s="269">
        <v>3198.5518774000002</v>
      </c>
      <c r="E11" s="444">
        <v>72.863585999999998</v>
      </c>
      <c r="F11" s="274">
        <v>-2.2127669999999999</v>
      </c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</row>
    <row r="12" spans="1:20">
      <c r="A12" s="355" t="s">
        <v>89</v>
      </c>
      <c r="B12" s="443">
        <v>30.158470900000001</v>
      </c>
      <c r="C12" s="269">
        <v>0.676064</v>
      </c>
      <c r="D12" s="269">
        <v>30.451821899999999</v>
      </c>
      <c r="E12" s="444">
        <v>0.69369800000000004</v>
      </c>
      <c r="F12" s="274">
        <v>0.97269899999999998</v>
      </c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</row>
    <row r="13" spans="1:20">
      <c r="A13" s="355" t="s">
        <v>40</v>
      </c>
      <c r="B13" s="443">
        <v>1597.29835886</v>
      </c>
      <c r="C13" s="269">
        <v>35.806714999999997</v>
      </c>
      <c r="D13" s="269">
        <v>1597.6712687199999</v>
      </c>
      <c r="E13" s="444">
        <v>36.395237999999999</v>
      </c>
      <c r="F13" s="274">
        <v>2.3345999999999999E-2</v>
      </c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</row>
    <row r="14" spans="1:20">
      <c r="A14" s="355" t="s">
        <v>41</v>
      </c>
      <c r="B14" s="443">
        <v>1567.936271</v>
      </c>
      <c r="C14" s="269">
        <v>35.148502999999998</v>
      </c>
      <c r="D14" s="269">
        <v>1521.271798</v>
      </c>
      <c r="E14" s="444">
        <v>34.654845000000002</v>
      </c>
      <c r="F14" s="274">
        <v>-2.976172</v>
      </c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</row>
    <row r="15" spans="1:20">
      <c r="A15" s="355" t="s">
        <v>218</v>
      </c>
      <c r="B15" s="443">
        <v>616.48023089699996</v>
      </c>
      <c r="C15" s="269">
        <v>13.819667000000001</v>
      </c>
      <c r="D15" s="269">
        <v>620.45450029200003</v>
      </c>
      <c r="E15" s="444">
        <v>14.134065</v>
      </c>
      <c r="F15" s="274">
        <v>0.64467099999999999</v>
      </c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</row>
    <row r="16" spans="1:20">
      <c r="A16" s="355" t="s">
        <v>219</v>
      </c>
      <c r="B16" s="443">
        <v>165.52971050399998</v>
      </c>
      <c r="C16" s="269">
        <v>3.7106880000000002</v>
      </c>
      <c r="D16" s="269">
        <v>164.08131292100001</v>
      </c>
      <c r="E16" s="444">
        <v>3.7378019999999998</v>
      </c>
      <c r="F16" s="274">
        <v>-0.87500800000000001</v>
      </c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</row>
    <row r="17" spans="1:20">
      <c r="A17" s="355" t="s">
        <v>220</v>
      </c>
      <c r="B17" s="443">
        <v>77.18364699</v>
      </c>
      <c r="C17" s="269">
        <v>1.7302299999999999</v>
      </c>
      <c r="D17" s="269">
        <v>77.937354349999993</v>
      </c>
      <c r="E17" s="444">
        <v>1.7754270000000001</v>
      </c>
      <c r="F17" s="274">
        <v>0.97651200000000005</v>
      </c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</row>
    <row r="18" spans="1:20">
      <c r="A18" s="355" t="s">
        <v>42</v>
      </c>
      <c r="B18" s="443">
        <v>172.02582999999998</v>
      </c>
      <c r="C18" s="269">
        <v>3.8563109999999998</v>
      </c>
      <c r="D18" s="269">
        <v>171.78657000000001</v>
      </c>
      <c r="E18" s="444">
        <v>3.9133290000000001</v>
      </c>
      <c r="F18" s="274">
        <v>-0.13908400000000001</v>
      </c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</row>
    <row r="19" spans="1:20">
      <c r="A19" s="355" t="s">
        <v>30</v>
      </c>
      <c r="B19" s="443">
        <v>183.19951126000001</v>
      </c>
      <c r="C19" s="269">
        <v>4.1067920000000004</v>
      </c>
      <c r="D19" s="269">
        <v>181.15954074999999</v>
      </c>
      <c r="E19" s="444">
        <v>4.1268469999999997</v>
      </c>
      <c r="F19" s="274">
        <v>-1.113524</v>
      </c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</row>
    <row r="20" spans="1:20">
      <c r="A20" s="355" t="s">
        <v>221</v>
      </c>
      <c r="B20" s="443">
        <v>172.85744</v>
      </c>
      <c r="C20" s="269">
        <v>3.8749539999999998</v>
      </c>
      <c r="D20" s="269">
        <v>162.10629999999998</v>
      </c>
      <c r="E20" s="444">
        <v>3.6928109999999998</v>
      </c>
      <c r="F20" s="274">
        <v>-6.2196569999999998</v>
      </c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</row>
    <row r="21" spans="1:20">
      <c r="A21" s="355" t="s">
        <v>56</v>
      </c>
      <c r="B21" s="443">
        <v>136.28628884</v>
      </c>
      <c r="C21" s="269">
        <v>3.0551360000000001</v>
      </c>
      <c r="D21" s="269">
        <v>136.23912817999999</v>
      </c>
      <c r="E21" s="444">
        <v>3.1035520000000001</v>
      </c>
      <c r="F21" s="274">
        <v>-3.4604000000000003E-2</v>
      </c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</row>
    <row r="22" spans="1:20">
      <c r="A22" s="355" t="s">
        <v>44</v>
      </c>
      <c r="B22" s="443">
        <v>558.77399523200006</v>
      </c>
      <c r="C22" s="269">
        <v>12.526064</v>
      </c>
      <c r="D22" s="269">
        <v>555.81815214499989</v>
      </c>
      <c r="E22" s="444">
        <v>12.661637000000001</v>
      </c>
      <c r="F22" s="274">
        <v>-0.52898699999999999</v>
      </c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</row>
    <row r="23" spans="1:20">
      <c r="A23" s="355" t="s">
        <v>222</v>
      </c>
      <c r="B23" s="443">
        <v>372.78770000000003</v>
      </c>
      <c r="C23" s="269">
        <v>8.3567999999999998</v>
      </c>
      <c r="D23" s="269">
        <v>373.52492799999999</v>
      </c>
      <c r="E23" s="444">
        <v>8.5089649999999999</v>
      </c>
      <c r="F23" s="274">
        <v>0.19776099999999999</v>
      </c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</row>
    <row r="24" spans="1:20">
      <c r="A24" s="355" t="s">
        <v>223</v>
      </c>
      <c r="B24" s="443">
        <v>138.97823099999999</v>
      </c>
      <c r="C24" s="269">
        <v>3.1154820000000001</v>
      </c>
      <c r="D24" s="269">
        <v>140.77521200000001</v>
      </c>
      <c r="E24" s="444">
        <v>3.2068850000000002</v>
      </c>
      <c r="F24" s="274">
        <v>1.2929949999999999</v>
      </c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</row>
    <row r="25" spans="1:20">
      <c r="A25" s="355" t="s">
        <v>45</v>
      </c>
      <c r="B25" s="443">
        <v>32.9437</v>
      </c>
      <c r="C25" s="269">
        <v>0.73850099999999996</v>
      </c>
      <c r="D25" s="269">
        <v>31.326820000000001</v>
      </c>
      <c r="E25" s="444">
        <v>0.71363100000000002</v>
      </c>
      <c r="F25" s="274">
        <v>-4.90801</v>
      </c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</row>
    <row r="26" spans="1:20">
      <c r="A26" s="355" t="s">
        <v>224</v>
      </c>
      <c r="B26" s="443">
        <v>977.55548999999996</v>
      </c>
      <c r="C26" s="269">
        <v>21.913909</v>
      </c>
      <c r="D26" s="269">
        <v>990.71712000000002</v>
      </c>
      <c r="E26" s="444">
        <v>22.568714</v>
      </c>
      <c r="F26" s="274">
        <v>1.346382</v>
      </c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</row>
    <row r="27" spans="1:20">
      <c r="A27" s="355" t="s">
        <v>225</v>
      </c>
      <c r="B27" s="443">
        <v>42.149729000000001</v>
      </c>
      <c r="C27" s="269">
        <v>0.94487299999999996</v>
      </c>
      <c r="D27" s="269">
        <v>41.504733999999999</v>
      </c>
      <c r="E27" s="444">
        <v>0.94548500000000002</v>
      </c>
      <c r="F27" s="274">
        <v>-1.5302469999999999</v>
      </c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</row>
    <row r="28" spans="1:20">
      <c r="A28" s="355" t="s">
        <v>226</v>
      </c>
      <c r="B28" s="443">
        <v>59.136379999999996</v>
      </c>
      <c r="C28" s="269">
        <v>1.325663</v>
      </c>
      <c r="D28" s="269">
        <v>59.760792000000002</v>
      </c>
      <c r="E28" s="444">
        <v>1.361362</v>
      </c>
      <c r="F28" s="274">
        <v>1.055885</v>
      </c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</row>
    <row r="29" spans="1:20">
      <c r="A29" s="355" t="s">
        <v>227</v>
      </c>
      <c r="B29" s="443">
        <v>2663.5148715</v>
      </c>
      <c r="C29" s="269">
        <v>59.708142000000002</v>
      </c>
      <c r="D29" s="269">
        <v>2635.7927500999999</v>
      </c>
      <c r="E29" s="444">
        <v>60.043832000000002</v>
      </c>
      <c r="F29" s="274">
        <v>-1.04081</v>
      </c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</row>
    <row r="30" spans="1:20">
      <c r="A30" s="355" t="s">
        <v>46</v>
      </c>
      <c r="B30" s="443">
        <v>4424.4103190099995</v>
      </c>
      <c r="C30" s="269">
        <v>99.182220000000001</v>
      </c>
      <c r="D30" s="269">
        <v>4369.4494320900003</v>
      </c>
      <c r="E30" s="444">
        <v>99.536841999999993</v>
      </c>
      <c r="F30" s="274">
        <v>-1.242219</v>
      </c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</row>
    <row r="31" spans="1:20">
      <c r="A31" s="355" t="s">
        <v>47</v>
      </c>
      <c r="B31" s="443">
        <v>113.486603</v>
      </c>
      <c r="C31" s="269">
        <v>2.544035</v>
      </c>
      <c r="D31" s="269">
        <v>112.4118624</v>
      </c>
      <c r="E31" s="444">
        <v>2.560762</v>
      </c>
      <c r="F31" s="274">
        <v>-0.94701999999999997</v>
      </c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</row>
    <row r="32" spans="1:20">
      <c r="A32" s="355" t="s">
        <v>48</v>
      </c>
      <c r="B32" s="443">
        <v>129.06780717000001</v>
      </c>
      <c r="C32" s="269">
        <v>2.893319</v>
      </c>
      <c r="D32" s="269">
        <v>129.47984062</v>
      </c>
      <c r="E32" s="444">
        <v>2.9495740000000001</v>
      </c>
      <c r="F32" s="274">
        <v>0.31923800000000002</v>
      </c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</row>
    <row r="33" spans="1:20">
      <c r="A33" s="355" t="s">
        <v>52</v>
      </c>
      <c r="B33" s="443">
        <v>592.72767639999995</v>
      </c>
      <c r="C33" s="269">
        <v>13.287205</v>
      </c>
      <c r="D33" s="269">
        <v>581.52508756999998</v>
      </c>
      <c r="E33" s="444">
        <v>13.247246000000001</v>
      </c>
      <c r="F33" s="274">
        <v>-1.8900060000000001</v>
      </c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</row>
    <row r="34" spans="1:20">
      <c r="A34" s="355" t="s">
        <v>114</v>
      </c>
      <c r="B34" s="443">
        <v>577.05151167999998</v>
      </c>
      <c r="C34" s="269">
        <v>12.935791999999999</v>
      </c>
      <c r="D34" s="269">
        <v>601.44197120000001</v>
      </c>
      <c r="E34" s="444">
        <v>13.700956</v>
      </c>
      <c r="F34" s="274">
        <v>4.2267390000000002</v>
      </c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</row>
    <row r="35" spans="1:20">
      <c r="A35" s="355" t="s">
        <v>90</v>
      </c>
      <c r="B35" s="443">
        <v>111.99213140000001</v>
      </c>
      <c r="C35" s="269">
        <v>2.5105330000000001</v>
      </c>
      <c r="D35" s="269">
        <v>114.34260950000001</v>
      </c>
      <c r="E35" s="444">
        <v>2.6047449999999999</v>
      </c>
      <c r="F35" s="274">
        <v>2.098789</v>
      </c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</row>
    <row r="36" spans="1:20">
      <c r="A36" s="355" t="s">
        <v>228</v>
      </c>
      <c r="B36" s="443">
        <v>137.5908498</v>
      </c>
      <c r="C36" s="269">
        <v>3.084381</v>
      </c>
      <c r="D36" s="269">
        <v>140.39801180000001</v>
      </c>
      <c r="E36" s="444">
        <v>3.1982919999999999</v>
      </c>
      <c r="F36" s="274">
        <v>2.0402239999999998</v>
      </c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</row>
    <row r="37" spans="1:20">
      <c r="A37" s="355" t="s">
        <v>229</v>
      </c>
      <c r="B37" s="443">
        <v>23.305634300000001</v>
      </c>
      <c r="C37" s="269">
        <v>0.52244400000000002</v>
      </c>
      <c r="D37" s="269">
        <v>27.649927899999998</v>
      </c>
      <c r="E37" s="444">
        <v>0.62987000000000004</v>
      </c>
      <c r="F37" s="274">
        <v>18.640529000000001</v>
      </c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</row>
    <row r="38" spans="1:20">
      <c r="A38" s="355" t="s">
        <v>230</v>
      </c>
      <c r="B38" s="443">
        <v>13.303749900000001</v>
      </c>
      <c r="C38" s="269">
        <v>0.29823100000000002</v>
      </c>
      <c r="D38" s="269">
        <v>14.535796099999999</v>
      </c>
      <c r="E38" s="444">
        <v>0.33112799999999998</v>
      </c>
      <c r="F38" s="274">
        <v>9.2608940000000004</v>
      </c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</row>
    <row r="39" spans="1:20">
      <c r="A39" s="355" t="s">
        <v>231</v>
      </c>
      <c r="B39" s="443">
        <v>180.82488649999999</v>
      </c>
      <c r="C39" s="269">
        <v>4.0535600000000001</v>
      </c>
      <c r="D39" s="269">
        <v>176.14238370000001</v>
      </c>
      <c r="E39" s="444">
        <v>4.0125549999999999</v>
      </c>
      <c r="F39" s="274">
        <v>-2.5895229999999998</v>
      </c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</row>
    <row r="40" spans="1:20">
      <c r="A40" s="355" t="s">
        <v>49</v>
      </c>
      <c r="B40" s="443">
        <v>816.95269999999994</v>
      </c>
      <c r="C40" s="269">
        <v>18.313668</v>
      </c>
      <c r="D40" s="269">
        <v>821.48076100000003</v>
      </c>
      <c r="E40" s="444">
        <v>18.713479</v>
      </c>
      <c r="F40" s="274">
        <v>0.55426200000000003</v>
      </c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</row>
    <row r="41" spans="1:20">
      <c r="A41" s="355" t="s">
        <v>232</v>
      </c>
      <c r="B41" s="443">
        <v>37.804519500000005</v>
      </c>
      <c r="C41" s="269">
        <v>0.84746600000000005</v>
      </c>
      <c r="D41" s="269">
        <v>35.8867999</v>
      </c>
      <c r="E41" s="444">
        <v>0.81750800000000001</v>
      </c>
      <c r="F41" s="274">
        <v>-5.0727260000000003</v>
      </c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</row>
    <row r="42" spans="1:20">
      <c r="A42" s="355" t="s">
        <v>233</v>
      </c>
      <c r="B42" s="443">
        <v>457.60889179999998</v>
      </c>
      <c r="C42" s="269">
        <v>10.258241</v>
      </c>
      <c r="D42" s="269">
        <v>438.82861910000003</v>
      </c>
      <c r="E42" s="444">
        <v>9.9965949999999992</v>
      </c>
      <c r="F42" s="274">
        <v>-4.1040010000000002</v>
      </c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</row>
    <row r="43" spans="1:20">
      <c r="A43" s="355" t="s">
        <v>234</v>
      </c>
      <c r="B43" s="443">
        <v>2518.8037710000003</v>
      </c>
      <c r="C43" s="269">
        <v>56.464146</v>
      </c>
      <c r="D43" s="269">
        <v>2648.0516469999998</v>
      </c>
      <c r="E43" s="444">
        <v>60.323092000000003</v>
      </c>
      <c r="F43" s="274">
        <v>5.1313199999999997</v>
      </c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</row>
    <row r="44" spans="1:20">
      <c r="A44" s="355" t="s">
        <v>53</v>
      </c>
      <c r="B44" s="443">
        <v>1992.912941</v>
      </c>
      <c r="C44" s="269">
        <v>44.675226000000002</v>
      </c>
      <c r="D44" s="269">
        <v>1911.352811</v>
      </c>
      <c r="E44" s="444">
        <v>43.540959999999998</v>
      </c>
      <c r="F44" s="274">
        <v>-4.0925079999999996</v>
      </c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</row>
    <row r="45" spans="1:20">
      <c r="A45" s="132"/>
      <c r="B45" s="269"/>
      <c r="C45" s="269"/>
      <c r="D45" s="269"/>
      <c r="E45" s="444"/>
      <c r="F45" s="445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</row>
    <row r="46" spans="1:20" ht="15.95" customHeight="1" thickBot="1">
      <c r="A46" s="224" t="s">
        <v>121</v>
      </c>
      <c r="B46" s="182">
        <v>29295.945963537997</v>
      </c>
      <c r="C46" s="182">
        <v>656.72863700000005</v>
      </c>
      <c r="D46" s="182">
        <v>29085.044080184998</v>
      </c>
      <c r="E46" s="185">
        <v>662.56252300000006</v>
      </c>
      <c r="F46" s="183">
        <v>-0.71990100000000001</v>
      </c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</row>
    <row r="47" spans="1:20" s="310" customFormat="1" ht="21" customHeight="1">
      <c r="A47" s="468"/>
      <c r="B47" s="468"/>
      <c r="C47" s="468"/>
      <c r="D47" s="468"/>
      <c r="E47" s="468"/>
      <c r="F47" s="468"/>
    </row>
    <row r="48" spans="1:20" s="310" customFormat="1" ht="14.1" customHeight="1">
      <c r="A48" s="593"/>
      <c r="B48" s="593"/>
      <c r="C48" s="593"/>
      <c r="D48" s="593"/>
      <c r="E48" s="593"/>
      <c r="F48" s="593"/>
    </row>
    <row r="49" spans="1:20" ht="14.1" customHeight="1">
      <c r="A49" s="593" t="s">
        <v>355</v>
      </c>
      <c r="B49" s="593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</row>
    <row r="50" spans="1:20">
      <c r="A50" s="310"/>
      <c r="B50" s="446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</row>
    <row r="51" spans="1:20">
      <c r="A51" s="310"/>
      <c r="B51" s="446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</row>
    <row r="52" spans="1:20">
      <c r="A52" s="310"/>
      <c r="B52" s="446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</row>
    <row r="53" spans="1:20">
      <c r="A53" s="310"/>
      <c r="B53" s="446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</row>
    <row r="54" spans="1:20">
      <c r="A54" s="310"/>
      <c r="B54" s="446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</row>
    <row r="55" spans="1:20">
      <c r="A55" s="310"/>
      <c r="B55" s="446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</row>
    <row r="56" spans="1:20">
      <c r="A56" s="310"/>
      <c r="B56" s="446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</row>
    <row r="57" spans="1:20">
      <c r="A57" s="310"/>
      <c r="B57" s="446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</row>
    <row r="58" spans="1:20">
      <c r="A58" s="310"/>
      <c r="B58" s="446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</row>
    <row r="59" spans="1:20">
      <c r="A59" s="310"/>
      <c r="B59" s="446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</row>
    <row r="60" spans="1:20">
      <c r="A60" s="310"/>
      <c r="B60" s="446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</row>
    <row r="61" spans="1:20">
      <c r="A61" s="310"/>
      <c r="B61" s="446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</row>
    <row r="62" spans="1:20">
      <c r="A62" s="310"/>
      <c r="B62" s="446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</row>
    <row r="63" spans="1:20">
      <c r="A63" s="310"/>
      <c r="B63" s="446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</row>
    <row r="64" spans="1:20">
      <c r="A64" s="310"/>
      <c r="B64" s="446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</row>
    <row r="65" spans="1:20">
      <c r="A65" s="310"/>
      <c r="B65" s="446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</row>
    <row r="66" spans="1:20">
      <c r="A66" s="310"/>
      <c r="B66" s="446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</row>
    <row r="67" spans="1:20">
      <c r="A67" s="310"/>
      <c r="B67" s="446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</row>
    <row r="68" spans="1:20">
      <c r="A68" s="310"/>
      <c r="B68" s="446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</row>
    <row r="69" spans="1:20">
      <c r="A69" s="310"/>
      <c r="B69" s="446"/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</row>
    <row r="70" spans="1:20">
      <c r="A70" s="310"/>
      <c r="B70" s="446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10"/>
      <c r="T70" s="310"/>
    </row>
    <row r="71" spans="1:20">
      <c r="A71" s="310"/>
      <c r="B71" s="446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</row>
    <row r="72" spans="1:20">
      <c r="A72" s="310"/>
      <c r="B72" s="446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0"/>
    </row>
    <row r="73" spans="1:20">
      <c r="A73" s="310"/>
      <c r="B73" s="446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10"/>
    </row>
    <row r="74" spans="1:20">
      <c r="A74" s="310"/>
      <c r="B74" s="446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10"/>
    </row>
    <row r="75" spans="1:20">
      <c r="A75" s="310"/>
      <c r="B75" s="446"/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310"/>
      <c r="T75" s="310"/>
    </row>
    <row r="76" spans="1:20">
      <c r="A76" s="310"/>
      <c r="B76" s="446"/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10"/>
      <c r="T76" s="310"/>
    </row>
    <row r="77" spans="1:20">
      <c r="A77" s="310"/>
      <c r="B77" s="446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  <c r="R77" s="310"/>
      <c r="S77" s="310"/>
      <c r="T77" s="310"/>
    </row>
    <row r="78" spans="1:20">
      <c r="A78" s="310"/>
      <c r="B78" s="446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</row>
    <row r="79" spans="1:20">
      <c r="A79" s="310"/>
      <c r="B79" s="446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</row>
    <row r="80" spans="1:20">
      <c r="A80" s="310"/>
      <c r="B80" s="446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</row>
    <row r="81" spans="1:20">
      <c r="A81" s="310"/>
      <c r="B81" s="446"/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</row>
    <row r="82" spans="1:20">
      <c r="A82" s="310"/>
      <c r="B82" s="446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</row>
    <row r="83" spans="1:20">
      <c r="A83" s="310"/>
      <c r="B83" s="446"/>
      <c r="C83" s="310"/>
      <c r="D83" s="310"/>
      <c r="E83" s="310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</row>
    <row r="84" spans="1:20">
      <c r="A84" s="310"/>
      <c r="B84" s="446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</row>
    <row r="85" spans="1:20">
      <c r="A85" s="310"/>
      <c r="B85" s="446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</row>
    <row r="86" spans="1:20">
      <c r="A86" s="310"/>
      <c r="B86" s="446"/>
      <c r="C86" s="310"/>
      <c r="D86" s="310"/>
      <c r="E86" s="310"/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0"/>
    </row>
    <row r="87" spans="1:20">
      <c r="A87" s="310"/>
      <c r="B87" s="446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310"/>
    </row>
    <row r="88" spans="1:20">
      <c r="A88" s="310"/>
      <c r="B88" s="446"/>
      <c r="C88" s="310"/>
      <c r="D88" s="310"/>
      <c r="E88" s="310"/>
      <c r="F88" s="310"/>
      <c r="G88" s="310"/>
      <c r="H88" s="310"/>
      <c r="I88" s="310"/>
      <c r="J88" s="310"/>
      <c r="K88" s="310"/>
      <c r="L88" s="310"/>
      <c r="M88" s="310"/>
      <c r="N88" s="310"/>
      <c r="O88" s="310"/>
      <c r="P88" s="310"/>
      <c r="Q88" s="310"/>
      <c r="R88" s="310"/>
      <c r="S88" s="310"/>
      <c r="T88" s="310"/>
    </row>
    <row r="89" spans="1:20">
      <c r="A89" s="310"/>
      <c r="B89" s="446"/>
      <c r="C89" s="310"/>
      <c r="D89" s="310"/>
      <c r="E89" s="310"/>
      <c r="F89" s="310"/>
      <c r="G89" s="310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310"/>
      <c r="S89" s="310"/>
      <c r="T89" s="310"/>
    </row>
    <row r="90" spans="1:20">
      <c r="A90" s="310"/>
      <c r="B90" s="446"/>
      <c r="C90" s="310"/>
      <c r="D90" s="310"/>
      <c r="E90" s="310"/>
      <c r="F90" s="310"/>
      <c r="G90" s="310"/>
      <c r="H90" s="310"/>
      <c r="I90" s="310"/>
      <c r="J90" s="310"/>
      <c r="K90" s="310"/>
      <c r="L90" s="310"/>
      <c r="M90" s="310"/>
      <c r="N90" s="310"/>
      <c r="O90" s="310"/>
      <c r="P90" s="310"/>
      <c r="Q90" s="310"/>
      <c r="R90" s="310"/>
      <c r="S90" s="310"/>
      <c r="T90" s="310"/>
    </row>
    <row r="91" spans="1:20">
      <c r="A91" s="310"/>
      <c r="B91" s="446"/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  <c r="S91" s="310"/>
      <c r="T91" s="310"/>
    </row>
    <row r="92" spans="1:20">
      <c r="A92" s="310"/>
      <c r="B92" s="446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</row>
    <row r="93" spans="1:20">
      <c r="A93" s="310"/>
      <c r="B93" s="446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  <c r="S93" s="310"/>
      <c r="T93" s="310"/>
    </row>
    <row r="94" spans="1:20">
      <c r="A94" s="310"/>
      <c r="B94" s="446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</row>
    <row r="95" spans="1:20">
      <c r="A95" s="310"/>
      <c r="B95" s="446"/>
      <c r="C95" s="310"/>
      <c r="D95" s="310"/>
      <c r="E95" s="310"/>
      <c r="F95" s="310"/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</row>
    <row r="96" spans="1:20">
      <c r="A96" s="310"/>
      <c r="B96" s="446"/>
      <c r="C96" s="310"/>
      <c r="D96" s="310"/>
      <c r="E96" s="310"/>
      <c r="F96" s="310"/>
      <c r="G96" s="310"/>
      <c r="H96" s="310"/>
      <c r="I96" s="310"/>
      <c r="J96" s="310"/>
      <c r="K96" s="310"/>
      <c r="L96" s="310"/>
      <c r="M96" s="310"/>
      <c r="N96" s="310"/>
      <c r="O96" s="310"/>
      <c r="P96" s="310"/>
      <c r="Q96" s="310"/>
      <c r="R96" s="310"/>
      <c r="S96" s="310"/>
      <c r="T96" s="310"/>
    </row>
    <row r="97" spans="1:20">
      <c r="A97" s="310"/>
      <c r="B97" s="446"/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</row>
    <row r="98" spans="1:20">
      <c r="A98" s="310"/>
      <c r="B98" s="446"/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</row>
    <row r="99" spans="1:20">
      <c r="A99" s="310"/>
      <c r="B99" s="446"/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</row>
    <row r="100" spans="1:20">
      <c r="A100" s="310"/>
      <c r="B100" s="446"/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</row>
    <row r="101" spans="1:20">
      <c r="A101" s="310"/>
      <c r="B101" s="446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</row>
    <row r="102" spans="1:20">
      <c r="A102" s="310"/>
      <c r="B102" s="446"/>
      <c r="C102" s="310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</row>
    <row r="103" spans="1:20">
      <c r="A103" s="310"/>
      <c r="B103" s="446"/>
      <c r="C103" s="310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0"/>
      <c r="R103" s="310"/>
      <c r="S103" s="310"/>
      <c r="T103" s="310"/>
    </row>
    <row r="104" spans="1:20">
      <c r="A104" s="310"/>
      <c r="B104" s="446"/>
      <c r="C104" s="310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</row>
    <row r="105" spans="1:20">
      <c r="A105" s="310"/>
      <c r="B105" s="446"/>
      <c r="C105" s="310"/>
      <c r="D105" s="310"/>
      <c r="E105" s="310"/>
      <c r="F105" s="310"/>
      <c r="G105" s="310"/>
      <c r="H105" s="310"/>
      <c r="I105" s="310"/>
      <c r="J105" s="310"/>
      <c r="K105" s="310"/>
      <c r="L105" s="310"/>
      <c r="M105" s="310"/>
      <c r="N105" s="310"/>
      <c r="O105" s="310"/>
      <c r="P105" s="310"/>
      <c r="Q105" s="310"/>
      <c r="R105" s="310"/>
      <c r="S105" s="310"/>
      <c r="T105" s="310"/>
    </row>
    <row r="106" spans="1:20">
      <c r="A106" s="310"/>
      <c r="B106" s="446"/>
      <c r="C106" s="310"/>
      <c r="D106" s="310"/>
      <c r="E106" s="310"/>
      <c r="F106" s="310"/>
      <c r="G106" s="310"/>
      <c r="H106" s="310"/>
      <c r="I106" s="310"/>
      <c r="J106" s="310"/>
      <c r="K106" s="310"/>
      <c r="L106" s="310"/>
      <c r="M106" s="310"/>
      <c r="N106" s="310"/>
      <c r="O106" s="310"/>
      <c r="P106" s="310"/>
      <c r="Q106" s="310"/>
      <c r="R106" s="310"/>
      <c r="S106" s="310"/>
      <c r="T106" s="310"/>
    </row>
    <row r="107" spans="1:20">
      <c r="A107" s="310"/>
      <c r="B107" s="446"/>
      <c r="C107" s="310"/>
      <c r="D107" s="310"/>
      <c r="E107" s="310"/>
      <c r="F107" s="310"/>
      <c r="G107" s="310"/>
      <c r="H107" s="310"/>
      <c r="I107" s="310"/>
      <c r="J107" s="310"/>
      <c r="K107" s="310"/>
      <c r="L107" s="310"/>
      <c r="M107" s="310"/>
      <c r="N107" s="310"/>
      <c r="O107" s="310"/>
      <c r="P107" s="310"/>
      <c r="Q107" s="310"/>
      <c r="R107" s="310"/>
      <c r="S107" s="310"/>
      <c r="T107" s="310"/>
    </row>
    <row r="108" spans="1:20">
      <c r="A108" s="310"/>
      <c r="B108" s="446"/>
      <c r="C108" s="310"/>
      <c r="D108" s="310"/>
      <c r="E108" s="310"/>
      <c r="F108" s="310"/>
      <c r="G108" s="310"/>
      <c r="H108" s="310"/>
      <c r="I108" s="310"/>
      <c r="J108" s="310"/>
      <c r="K108" s="310"/>
      <c r="L108" s="310"/>
      <c r="M108" s="310"/>
      <c r="N108" s="310"/>
      <c r="O108" s="310"/>
      <c r="P108" s="310"/>
      <c r="Q108" s="310"/>
      <c r="R108" s="310"/>
      <c r="S108" s="310"/>
      <c r="T108" s="310"/>
    </row>
    <row r="109" spans="1:20">
      <c r="A109" s="310"/>
      <c r="B109" s="446"/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  <c r="N109" s="310"/>
      <c r="O109" s="310"/>
      <c r="P109" s="310"/>
      <c r="Q109" s="310"/>
      <c r="R109" s="310"/>
      <c r="S109" s="310"/>
      <c r="T109" s="310"/>
    </row>
    <row r="110" spans="1:20">
      <c r="A110" s="310"/>
      <c r="B110" s="446"/>
      <c r="C110" s="310"/>
      <c r="D110" s="310"/>
      <c r="E110" s="310"/>
      <c r="F110" s="310"/>
      <c r="G110" s="310"/>
      <c r="H110" s="310"/>
      <c r="I110" s="310"/>
      <c r="J110" s="310"/>
      <c r="K110" s="310"/>
      <c r="L110" s="310"/>
      <c r="M110" s="310"/>
      <c r="N110" s="310"/>
      <c r="O110" s="310"/>
      <c r="P110" s="310"/>
      <c r="Q110" s="310"/>
      <c r="R110" s="310"/>
      <c r="S110" s="310"/>
      <c r="T110" s="310"/>
    </row>
    <row r="111" spans="1:20">
      <c r="A111" s="310"/>
      <c r="B111" s="446"/>
      <c r="C111" s="310"/>
      <c r="D111" s="310"/>
      <c r="E111" s="310"/>
      <c r="F111" s="310"/>
      <c r="G111" s="310"/>
      <c r="H111" s="310"/>
      <c r="I111" s="310"/>
      <c r="J111" s="310"/>
      <c r="K111" s="310"/>
      <c r="L111" s="310"/>
      <c r="M111" s="310"/>
      <c r="N111" s="310"/>
      <c r="O111" s="310"/>
      <c r="P111" s="310"/>
      <c r="Q111" s="310"/>
      <c r="R111" s="310"/>
      <c r="S111" s="310"/>
      <c r="T111" s="310"/>
    </row>
    <row r="112" spans="1:20">
      <c r="A112" s="310"/>
      <c r="B112" s="446"/>
      <c r="C112" s="310"/>
      <c r="D112" s="310"/>
      <c r="E112" s="310"/>
      <c r="F112" s="310"/>
      <c r="G112" s="310"/>
      <c r="H112" s="310"/>
      <c r="I112" s="310"/>
      <c r="J112" s="310"/>
      <c r="K112" s="310"/>
      <c r="L112" s="310"/>
      <c r="M112" s="310"/>
      <c r="N112" s="310"/>
      <c r="O112" s="310"/>
      <c r="P112" s="310"/>
      <c r="Q112" s="310"/>
      <c r="R112" s="310"/>
      <c r="S112" s="310"/>
      <c r="T112" s="310"/>
    </row>
    <row r="113" spans="1:20">
      <c r="A113" s="310"/>
      <c r="B113" s="446"/>
      <c r="C113" s="310"/>
      <c r="D113" s="310"/>
      <c r="E113" s="310"/>
      <c r="F113" s="310"/>
      <c r="G113" s="310"/>
      <c r="H113" s="310"/>
      <c r="I113" s="310"/>
      <c r="J113" s="310"/>
      <c r="K113" s="310"/>
      <c r="L113" s="310"/>
      <c r="M113" s="310"/>
      <c r="N113" s="310"/>
      <c r="O113" s="310"/>
      <c r="P113" s="310"/>
      <c r="Q113" s="310"/>
      <c r="R113" s="310"/>
      <c r="S113" s="310"/>
      <c r="T113" s="310"/>
    </row>
    <row r="114" spans="1:20">
      <c r="A114" s="310"/>
      <c r="B114" s="446"/>
      <c r="C114" s="310"/>
      <c r="D114" s="310"/>
      <c r="E114" s="310"/>
      <c r="F114" s="310"/>
      <c r="G114" s="310"/>
      <c r="H114" s="310"/>
      <c r="I114" s="310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0"/>
    </row>
    <row r="115" spans="1:20">
      <c r="A115" s="310"/>
      <c r="B115" s="446"/>
      <c r="C115" s="310"/>
      <c r="D115" s="310"/>
      <c r="E115" s="310"/>
      <c r="F115" s="310"/>
      <c r="G115" s="310"/>
      <c r="H115" s="310"/>
      <c r="I115" s="310"/>
      <c r="J115" s="310"/>
      <c r="K115" s="310"/>
      <c r="L115" s="310"/>
      <c r="M115" s="310"/>
      <c r="N115" s="310"/>
      <c r="O115" s="310"/>
      <c r="P115" s="310"/>
      <c r="Q115" s="310"/>
      <c r="R115" s="310"/>
      <c r="S115" s="310"/>
      <c r="T115" s="310"/>
    </row>
    <row r="116" spans="1:20">
      <c r="A116" s="310"/>
      <c r="B116" s="446"/>
      <c r="C116" s="310"/>
      <c r="D116" s="310"/>
      <c r="E116" s="310"/>
      <c r="F116" s="310"/>
      <c r="G116" s="310"/>
      <c r="H116" s="310"/>
      <c r="I116" s="310"/>
      <c r="J116" s="310"/>
      <c r="K116" s="310"/>
      <c r="L116" s="310"/>
      <c r="M116" s="310"/>
      <c r="N116" s="310"/>
      <c r="O116" s="310"/>
      <c r="P116" s="310"/>
      <c r="Q116" s="310"/>
      <c r="R116" s="310"/>
      <c r="S116" s="310"/>
      <c r="T116" s="310"/>
    </row>
    <row r="117" spans="1:20">
      <c r="A117" s="310"/>
      <c r="B117" s="446"/>
      <c r="C117" s="310"/>
      <c r="D117" s="310"/>
      <c r="E117" s="310"/>
      <c r="F117" s="310"/>
      <c r="G117" s="310"/>
      <c r="H117" s="310"/>
      <c r="I117" s="310"/>
      <c r="J117" s="310"/>
      <c r="K117" s="310"/>
      <c r="L117" s="310"/>
      <c r="M117" s="310"/>
      <c r="N117" s="310"/>
      <c r="O117" s="310"/>
      <c r="P117" s="310"/>
      <c r="Q117" s="310"/>
      <c r="R117" s="310"/>
      <c r="S117" s="310"/>
      <c r="T117" s="310"/>
    </row>
    <row r="118" spans="1:20">
      <c r="A118" s="310"/>
      <c r="B118" s="446"/>
      <c r="C118" s="310"/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  <c r="N118" s="310"/>
      <c r="O118" s="310"/>
      <c r="P118" s="310"/>
      <c r="Q118" s="310"/>
      <c r="R118" s="310"/>
      <c r="S118" s="310"/>
      <c r="T118" s="310"/>
    </row>
    <row r="119" spans="1:20">
      <c r="A119" s="310"/>
      <c r="B119" s="446"/>
      <c r="C119" s="310"/>
      <c r="D119" s="310"/>
      <c r="E119" s="310"/>
      <c r="F119" s="310"/>
      <c r="G119" s="310"/>
      <c r="H119" s="310"/>
      <c r="I119" s="310"/>
      <c r="J119" s="310"/>
      <c r="K119" s="310"/>
      <c r="L119" s="310"/>
      <c r="M119" s="310"/>
      <c r="N119" s="310"/>
      <c r="O119" s="310"/>
      <c r="P119" s="310"/>
      <c r="Q119" s="310"/>
      <c r="R119" s="310"/>
      <c r="S119" s="310"/>
      <c r="T119" s="310"/>
    </row>
    <row r="120" spans="1:20">
      <c r="A120" s="310"/>
      <c r="B120" s="446"/>
      <c r="C120" s="310"/>
      <c r="D120" s="310"/>
      <c r="E120" s="310"/>
      <c r="F120" s="310"/>
      <c r="G120" s="310"/>
      <c r="H120" s="310"/>
      <c r="I120" s="310"/>
      <c r="J120" s="310"/>
      <c r="K120" s="310"/>
      <c r="L120" s="310"/>
      <c r="M120" s="310"/>
      <c r="N120" s="310"/>
      <c r="O120" s="310"/>
      <c r="P120" s="310"/>
      <c r="Q120" s="310"/>
      <c r="R120" s="310"/>
      <c r="S120" s="310"/>
      <c r="T120" s="310"/>
    </row>
    <row r="121" spans="1:20">
      <c r="A121" s="310"/>
      <c r="B121" s="446"/>
      <c r="C121" s="310"/>
      <c r="D121" s="310"/>
      <c r="E121" s="310"/>
      <c r="F121" s="310"/>
      <c r="G121" s="310"/>
      <c r="H121" s="310"/>
      <c r="I121" s="310"/>
      <c r="J121" s="310"/>
      <c r="K121" s="310"/>
      <c r="L121" s="310"/>
      <c r="M121" s="310"/>
      <c r="N121" s="310"/>
      <c r="O121" s="310"/>
      <c r="P121" s="310"/>
      <c r="Q121" s="310"/>
      <c r="R121" s="310"/>
      <c r="S121" s="310"/>
      <c r="T121" s="310"/>
    </row>
    <row r="122" spans="1:20">
      <c r="A122" s="310"/>
      <c r="B122" s="446"/>
      <c r="C122" s="310"/>
      <c r="D122" s="310"/>
      <c r="E122" s="310"/>
      <c r="F122" s="310"/>
      <c r="G122" s="310"/>
      <c r="H122" s="310"/>
      <c r="I122" s="310"/>
      <c r="J122" s="310"/>
      <c r="K122" s="310"/>
      <c r="L122" s="310"/>
      <c r="M122" s="310"/>
      <c r="N122" s="310"/>
      <c r="O122" s="310"/>
      <c r="P122" s="310"/>
      <c r="Q122" s="310"/>
      <c r="R122" s="310"/>
      <c r="S122" s="310"/>
      <c r="T122" s="310"/>
    </row>
    <row r="123" spans="1:20">
      <c r="A123" s="310"/>
      <c r="B123" s="446"/>
      <c r="C123" s="310"/>
      <c r="D123" s="310"/>
      <c r="E123" s="310"/>
      <c r="F123" s="310"/>
      <c r="G123" s="310"/>
      <c r="H123" s="310"/>
      <c r="I123" s="310"/>
      <c r="J123" s="310"/>
      <c r="K123" s="310"/>
      <c r="L123" s="310"/>
      <c r="M123" s="310"/>
      <c r="N123" s="310"/>
      <c r="O123" s="310"/>
      <c r="P123" s="310"/>
      <c r="Q123" s="310"/>
      <c r="R123" s="310"/>
      <c r="S123" s="310"/>
      <c r="T123" s="310"/>
    </row>
    <row r="124" spans="1:20">
      <c r="A124" s="310"/>
      <c r="B124" s="446"/>
      <c r="C124" s="310"/>
      <c r="D124" s="310"/>
      <c r="E124" s="310"/>
      <c r="F124" s="310"/>
      <c r="G124" s="310"/>
      <c r="H124" s="310"/>
      <c r="I124" s="310"/>
      <c r="J124" s="310"/>
      <c r="K124" s="310"/>
      <c r="L124" s="310"/>
      <c r="M124" s="310"/>
      <c r="N124" s="310"/>
      <c r="O124" s="310"/>
      <c r="P124" s="310"/>
      <c r="Q124" s="310"/>
      <c r="R124" s="310"/>
      <c r="S124" s="310"/>
      <c r="T124" s="310"/>
    </row>
    <row r="125" spans="1:20">
      <c r="A125" s="310"/>
      <c r="B125" s="446"/>
      <c r="C125" s="310"/>
      <c r="D125" s="310"/>
      <c r="E125" s="310"/>
      <c r="F125" s="310"/>
      <c r="G125" s="310"/>
      <c r="H125" s="310"/>
      <c r="I125" s="310"/>
      <c r="J125" s="310"/>
      <c r="K125" s="310"/>
      <c r="L125" s="310"/>
      <c r="M125" s="310"/>
      <c r="N125" s="310"/>
      <c r="O125" s="310"/>
      <c r="P125" s="310"/>
      <c r="Q125" s="310"/>
      <c r="R125" s="310"/>
      <c r="S125" s="310"/>
      <c r="T125" s="310"/>
    </row>
    <row r="126" spans="1:20">
      <c r="A126" s="310"/>
      <c r="B126" s="446"/>
      <c r="C126" s="310"/>
      <c r="D126" s="310"/>
      <c r="E126" s="310"/>
      <c r="F126" s="310"/>
      <c r="G126" s="310"/>
      <c r="H126" s="310"/>
      <c r="I126" s="310"/>
      <c r="J126" s="310"/>
      <c r="K126" s="310"/>
      <c r="L126" s="310"/>
      <c r="M126" s="310"/>
      <c r="N126" s="310"/>
      <c r="O126" s="310"/>
      <c r="P126" s="310"/>
      <c r="Q126" s="310"/>
      <c r="R126" s="310"/>
      <c r="S126" s="310"/>
      <c r="T126" s="310"/>
    </row>
    <row r="127" spans="1:20">
      <c r="A127" s="310"/>
      <c r="B127" s="446"/>
      <c r="C127" s="310"/>
      <c r="D127" s="310"/>
      <c r="E127" s="310"/>
      <c r="F127" s="310"/>
      <c r="G127" s="310"/>
      <c r="H127" s="310"/>
      <c r="I127" s="310"/>
      <c r="J127" s="310"/>
      <c r="K127" s="310"/>
      <c r="L127" s="310"/>
      <c r="M127" s="310"/>
      <c r="N127" s="310"/>
      <c r="O127" s="310"/>
      <c r="P127" s="310"/>
      <c r="Q127" s="310"/>
      <c r="R127" s="310"/>
      <c r="S127" s="310"/>
      <c r="T127" s="310"/>
    </row>
    <row r="128" spans="1:20">
      <c r="A128" s="310"/>
      <c r="B128" s="446"/>
      <c r="C128" s="310"/>
      <c r="D128" s="310"/>
      <c r="E128" s="310"/>
      <c r="F128" s="310"/>
      <c r="G128" s="310"/>
      <c r="H128" s="310"/>
      <c r="I128" s="310"/>
      <c r="J128" s="310"/>
      <c r="K128" s="310"/>
      <c r="L128" s="310"/>
      <c r="M128" s="310"/>
      <c r="N128" s="310"/>
      <c r="O128" s="310"/>
      <c r="P128" s="310"/>
      <c r="Q128" s="310"/>
      <c r="R128" s="310"/>
      <c r="S128" s="310"/>
      <c r="T128" s="310"/>
    </row>
    <row r="129" spans="1:20">
      <c r="A129" s="310"/>
      <c r="B129" s="446"/>
      <c r="C129" s="310"/>
      <c r="D129" s="310"/>
      <c r="E129" s="310"/>
      <c r="F129" s="310"/>
      <c r="G129" s="310"/>
      <c r="H129" s="310"/>
      <c r="I129" s="310"/>
      <c r="J129" s="310"/>
      <c r="K129" s="310"/>
      <c r="L129" s="310"/>
      <c r="M129" s="310"/>
      <c r="N129" s="310"/>
      <c r="O129" s="310"/>
      <c r="P129" s="310"/>
      <c r="Q129" s="310"/>
      <c r="R129" s="310"/>
      <c r="S129" s="310"/>
      <c r="T129" s="310"/>
    </row>
    <row r="130" spans="1:20">
      <c r="A130" s="310"/>
      <c r="B130" s="446"/>
      <c r="C130" s="310"/>
      <c r="D130" s="310"/>
      <c r="E130" s="310"/>
      <c r="F130" s="310"/>
      <c r="G130" s="310"/>
      <c r="H130" s="310"/>
      <c r="I130" s="310"/>
      <c r="J130" s="310"/>
      <c r="K130" s="310"/>
      <c r="L130" s="310"/>
      <c r="M130" s="310"/>
      <c r="N130" s="310"/>
      <c r="O130" s="310"/>
      <c r="P130" s="310"/>
      <c r="Q130" s="310"/>
      <c r="R130" s="310"/>
      <c r="S130" s="310"/>
      <c r="T130" s="310"/>
    </row>
    <row r="131" spans="1:20">
      <c r="A131" s="310"/>
      <c r="B131" s="446"/>
      <c r="C131" s="310"/>
      <c r="D131" s="310"/>
      <c r="E131" s="310"/>
      <c r="F131" s="310"/>
      <c r="G131" s="310"/>
      <c r="H131" s="310"/>
      <c r="I131" s="310"/>
      <c r="J131" s="310"/>
      <c r="K131" s="310"/>
      <c r="L131" s="310"/>
      <c r="M131" s="310"/>
      <c r="N131" s="310"/>
      <c r="O131" s="310"/>
      <c r="P131" s="310"/>
      <c r="Q131" s="310"/>
      <c r="R131" s="310"/>
      <c r="S131" s="310"/>
      <c r="T131" s="310"/>
    </row>
    <row r="132" spans="1:20">
      <c r="A132" s="310"/>
      <c r="B132" s="446"/>
      <c r="C132" s="310"/>
      <c r="D132" s="310"/>
      <c r="E132" s="310"/>
      <c r="F132" s="310"/>
      <c r="G132" s="310"/>
      <c r="H132" s="310"/>
      <c r="I132" s="310"/>
      <c r="J132" s="310"/>
      <c r="K132" s="310"/>
      <c r="L132" s="310"/>
      <c r="M132" s="310"/>
      <c r="N132" s="310"/>
      <c r="O132" s="310"/>
      <c r="P132" s="310"/>
      <c r="Q132" s="310"/>
      <c r="R132" s="310"/>
      <c r="S132" s="310"/>
      <c r="T132" s="310"/>
    </row>
    <row r="133" spans="1:20">
      <c r="A133" s="310"/>
      <c r="B133" s="446"/>
      <c r="C133" s="310"/>
      <c r="D133" s="310"/>
      <c r="E133" s="310"/>
      <c r="F133" s="310"/>
      <c r="G133" s="310"/>
      <c r="H133" s="310"/>
      <c r="I133" s="310"/>
      <c r="J133" s="310"/>
      <c r="K133" s="310"/>
      <c r="L133" s="310"/>
      <c r="M133" s="310"/>
      <c r="N133" s="310"/>
      <c r="O133" s="310"/>
      <c r="P133" s="310"/>
      <c r="Q133" s="310"/>
      <c r="R133" s="310"/>
      <c r="S133" s="310"/>
      <c r="T133" s="310"/>
    </row>
    <row r="134" spans="1:20">
      <c r="A134" s="310"/>
      <c r="B134" s="446"/>
      <c r="C134" s="310"/>
      <c r="D134" s="310"/>
      <c r="E134" s="310"/>
      <c r="F134" s="310"/>
      <c r="G134" s="310"/>
      <c r="H134" s="310"/>
      <c r="I134" s="310"/>
      <c r="J134" s="310"/>
      <c r="K134" s="310"/>
      <c r="L134" s="310"/>
      <c r="M134" s="310"/>
      <c r="N134" s="310"/>
      <c r="O134" s="310"/>
      <c r="P134" s="310"/>
      <c r="Q134" s="310"/>
      <c r="R134" s="310"/>
      <c r="S134" s="310"/>
      <c r="T134" s="310"/>
    </row>
    <row r="135" spans="1:20">
      <c r="A135" s="310"/>
      <c r="B135" s="446"/>
      <c r="C135" s="310"/>
      <c r="D135" s="310"/>
      <c r="E135" s="310"/>
      <c r="F135" s="310"/>
      <c r="G135" s="310"/>
      <c r="H135" s="310"/>
      <c r="I135" s="310"/>
      <c r="J135" s="310"/>
      <c r="K135" s="310"/>
      <c r="L135" s="310"/>
      <c r="M135" s="310"/>
      <c r="N135" s="310"/>
      <c r="O135" s="310"/>
      <c r="P135" s="310"/>
      <c r="Q135" s="310"/>
      <c r="R135" s="310"/>
      <c r="S135" s="310"/>
      <c r="T135" s="310"/>
    </row>
    <row r="136" spans="1:20">
      <c r="A136" s="310"/>
      <c r="B136" s="446"/>
      <c r="C136" s="310"/>
      <c r="D136" s="310"/>
      <c r="E136" s="310"/>
      <c r="F136" s="310"/>
      <c r="G136" s="310"/>
      <c r="H136" s="310"/>
      <c r="I136" s="310"/>
      <c r="J136" s="310"/>
      <c r="K136" s="310"/>
      <c r="L136" s="310"/>
      <c r="M136" s="310"/>
      <c r="N136" s="310"/>
      <c r="O136" s="310"/>
      <c r="P136" s="310"/>
      <c r="Q136" s="310"/>
      <c r="R136" s="310"/>
      <c r="S136" s="310"/>
      <c r="T136" s="310"/>
    </row>
    <row r="137" spans="1:20">
      <c r="A137" s="310"/>
      <c r="B137" s="446"/>
      <c r="C137" s="310"/>
      <c r="D137" s="310"/>
      <c r="E137" s="310"/>
      <c r="F137" s="310"/>
      <c r="G137" s="310"/>
      <c r="H137" s="310"/>
      <c r="I137" s="310"/>
      <c r="J137" s="310"/>
      <c r="K137" s="310"/>
      <c r="L137" s="310"/>
      <c r="M137" s="310"/>
      <c r="N137" s="310"/>
      <c r="O137" s="310"/>
      <c r="P137" s="310"/>
      <c r="Q137" s="310"/>
      <c r="R137" s="310"/>
      <c r="S137" s="310"/>
      <c r="T137" s="310"/>
    </row>
    <row r="138" spans="1:20">
      <c r="A138" s="310"/>
      <c r="B138" s="446"/>
      <c r="C138" s="310"/>
      <c r="D138" s="310"/>
      <c r="E138" s="310"/>
      <c r="F138" s="310"/>
      <c r="G138" s="310"/>
      <c r="H138" s="310"/>
      <c r="I138" s="310"/>
      <c r="J138" s="310"/>
      <c r="K138" s="310"/>
      <c r="L138" s="310"/>
      <c r="M138" s="310"/>
      <c r="N138" s="310"/>
      <c r="O138" s="310"/>
      <c r="P138" s="310"/>
      <c r="Q138" s="310"/>
      <c r="R138" s="310"/>
      <c r="S138" s="310"/>
      <c r="T138" s="310"/>
    </row>
    <row r="139" spans="1:20">
      <c r="A139" s="310"/>
      <c r="B139" s="446"/>
      <c r="C139" s="310"/>
      <c r="D139" s="310"/>
      <c r="E139" s="310"/>
      <c r="F139" s="310"/>
      <c r="G139" s="310"/>
      <c r="H139" s="310"/>
      <c r="I139" s="310"/>
      <c r="J139" s="310"/>
      <c r="K139" s="310"/>
      <c r="L139" s="310"/>
      <c r="M139" s="310"/>
      <c r="N139" s="310"/>
      <c r="O139" s="310"/>
      <c r="P139" s="310"/>
      <c r="Q139" s="310"/>
      <c r="R139" s="310"/>
      <c r="S139" s="310"/>
      <c r="T139" s="310"/>
    </row>
    <row r="140" spans="1:20">
      <c r="A140" s="310"/>
      <c r="B140" s="446"/>
      <c r="C140" s="310"/>
      <c r="D140" s="310"/>
      <c r="E140" s="310"/>
      <c r="F140" s="310"/>
      <c r="G140" s="310"/>
      <c r="H140" s="310"/>
      <c r="I140" s="310"/>
      <c r="J140" s="310"/>
      <c r="K140" s="310"/>
      <c r="L140" s="310"/>
      <c r="M140" s="310"/>
      <c r="N140" s="310"/>
      <c r="O140" s="310"/>
      <c r="P140" s="310"/>
      <c r="Q140" s="310"/>
      <c r="R140" s="310"/>
      <c r="S140" s="310"/>
      <c r="T140" s="310"/>
    </row>
    <row r="141" spans="1:20">
      <c r="A141" s="310"/>
      <c r="B141" s="446"/>
      <c r="C141" s="310"/>
      <c r="D141" s="310"/>
      <c r="E141" s="310"/>
      <c r="F141" s="310"/>
      <c r="G141" s="310"/>
      <c r="H141" s="310"/>
      <c r="I141" s="310"/>
      <c r="J141" s="310"/>
      <c r="K141" s="310"/>
      <c r="L141" s="310"/>
      <c r="M141" s="310"/>
      <c r="N141" s="310"/>
      <c r="O141" s="310"/>
      <c r="P141" s="310"/>
      <c r="Q141" s="310"/>
      <c r="R141" s="310"/>
      <c r="S141" s="310"/>
      <c r="T141" s="310"/>
    </row>
    <row r="142" spans="1:20">
      <c r="A142" s="310"/>
      <c r="B142" s="446"/>
      <c r="C142" s="310"/>
      <c r="D142" s="310"/>
      <c r="E142" s="310"/>
      <c r="F142" s="310"/>
      <c r="G142" s="310"/>
      <c r="H142" s="310"/>
      <c r="I142" s="310"/>
      <c r="J142" s="310"/>
      <c r="K142" s="310"/>
      <c r="L142" s="310"/>
      <c r="M142" s="310"/>
      <c r="N142" s="310"/>
      <c r="O142" s="310"/>
      <c r="P142" s="310"/>
      <c r="Q142" s="310"/>
      <c r="R142" s="310"/>
      <c r="S142" s="310"/>
      <c r="T142" s="310"/>
    </row>
    <row r="143" spans="1:20">
      <c r="A143" s="310"/>
      <c r="B143" s="446"/>
      <c r="C143" s="310"/>
      <c r="D143" s="310"/>
      <c r="E143" s="310"/>
      <c r="F143" s="310"/>
      <c r="G143" s="310"/>
      <c r="H143" s="310"/>
      <c r="I143" s="310"/>
      <c r="J143" s="310"/>
      <c r="K143" s="310"/>
      <c r="L143" s="310"/>
      <c r="M143" s="310"/>
      <c r="N143" s="310"/>
      <c r="O143" s="310"/>
      <c r="P143" s="310"/>
      <c r="Q143" s="310"/>
      <c r="R143" s="310"/>
      <c r="S143" s="310"/>
      <c r="T143" s="310"/>
    </row>
    <row r="144" spans="1:20">
      <c r="A144" s="310"/>
      <c r="B144" s="446"/>
      <c r="C144" s="310"/>
      <c r="D144" s="310"/>
      <c r="E144" s="310"/>
      <c r="F144" s="310"/>
      <c r="G144" s="310"/>
      <c r="H144" s="310"/>
      <c r="I144" s="310"/>
      <c r="J144" s="310"/>
      <c r="K144" s="310"/>
      <c r="L144" s="310"/>
      <c r="M144" s="310"/>
      <c r="N144" s="310"/>
      <c r="O144" s="310"/>
      <c r="P144" s="310"/>
      <c r="Q144" s="310"/>
      <c r="R144" s="310"/>
      <c r="S144" s="310"/>
      <c r="T144" s="310"/>
    </row>
    <row r="145" spans="1:20">
      <c r="A145" s="310"/>
      <c r="B145" s="446"/>
      <c r="C145" s="310"/>
      <c r="D145" s="310"/>
      <c r="E145" s="310"/>
      <c r="F145" s="310"/>
      <c r="G145" s="310"/>
      <c r="H145" s="310"/>
      <c r="I145" s="310"/>
      <c r="J145" s="310"/>
      <c r="K145" s="310"/>
      <c r="L145" s="310"/>
      <c r="M145" s="310"/>
      <c r="N145" s="310"/>
      <c r="O145" s="310"/>
      <c r="P145" s="310"/>
      <c r="Q145" s="310"/>
      <c r="R145" s="310"/>
      <c r="S145" s="310"/>
      <c r="T145" s="310"/>
    </row>
    <row r="146" spans="1:20">
      <c r="A146" s="310"/>
      <c r="B146" s="446"/>
      <c r="C146" s="310"/>
      <c r="D146" s="310"/>
      <c r="E146" s="310"/>
      <c r="F146" s="310"/>
      <c r="G146" s="310"/>
      <c r="H146" s="310"/>
      <c r="I146" s="310"/>
      <c r="J146" s="310"/>
      <c r="K146" s="310"/>
      <c r="L146" s="310"/>
      <c r="M146" s="310"/>
      <c r="N146" s="310"/>
      <c r="O146" s="310"/>
      <c r="P146" s="310"/>
      <c r="Q146" s="310"/>
      <c r="R146" s="310"/>
      <c r="S146" s="310"/>
      <c r="T146" s="310"/>
    </row>
    <row r="147" spans="1:20">
      <c r="A147" s="310"/>
      <c r="B147" s="446"/>
      <c r="C147" s="310"/>
      <c r="D147" s="310"/>
      <c r="E147" s="310"/>
      <c r="F147" s="310"/>
      <c r="G147" s="310"/>
      <c r="H147" s="310"/>
      <c r="I147" s="310"/>
      <c r="J147" s="310"/>
      <c r="K147" s="310"/>
      <c r="L147" s="310"/>
      <c r="M147" s="310"/>
      <c r="N147" s="310"/>
      <c r="O147" s="310"/>
      <c r="P147" s="310"/>
      <c r="Q147" s="310"/>
      <c r="R147" s="310"/>
      <c r="S147" s="310"/>
      <c r="T147" s="310"/>
    </row>
    <row r="148" spans="1:20">
      <c r="A148" s="310"/>
      <c r="B148" s="446"/>
      <c r="C148" s="310"/>
      <c r="D148" s="310"/>
      <c r="E148" s="310"/>
      <c r="F148" s="310"/>
      <c r="G148" s="310"/>
      <c r="H148" s="310"/>
      <c r="I148" s="310"/>
      <c r="J148" s="310"/>
      <c r="K148" s="310"/>
      <c r="L148" s="310"/>
      <c r="M148" s="310"/>
      <c r="N148" s="310"/>
      <c r="O148" s="310"/>
      <c r="P148" s="310"/>
      <c r="Q148" s="310"/>
      <c r="R148" s="310"/>
      <c r="S148" s="310"/>
      <c r="T148" s="310"/>
    </row>
    <row r="149" spans="1:20">
      <c r="A149" s="310"/>
      <c r="B149" s="446"/>
      <c r="C149" s="310"/>
      <c r="D149" s="310"/>
      <c r="E149" s="310"/>
      <c r="F149" s="310"/>
      <c r="G149" s="310"/>
      <c r="H149" s="310"/>
      <c r="I149" s="310"/>
      <c r="J149" s="310"/>
      <c r="K149" s="310"/>
      <c r="L149" s="310"/>
      <c r="M149" s="310"/>
      <c r="N149" s="310"/>
      <c r="O149" s="310"/>
      <c r="P149" s="310"/>
      <c r="Q149" s="310"/>
      <c r="R149" s="310"/>
      <c r="S149" s="310"/>
      <c r="T149" s="310"/>
    </row>
    <row r="150" spans="1:20">
      <c r="A150" s="310"/>
      <c r="B150" s="446"/>
      <c r="C150" s="310"/>
      <c r="D150" s="310"/>
      <c r="E150" s="310"/>
      <c r="F150" s="310"/>
      <c r="G150" s="310"/>
      <c r="H150" s="310"/>
      <c r="I150" s="310"/>
      <c r="J150" s="310"/>
      <c r="K150" s="310"/>
      <c r="L150" s="310"/>
      <c r="M150" s="310"/>
      <c r="N150" s="310"/>
      <c r="O150" s="310"/>
      <c r="P150" s="310"/>
      <c r="Q150" s="310"/>
      <c r="R150" s="310"/>
      <c r="S150" s="310"/>
      <c r="T150" s="310"/>
    </row>
    <row r="151" spans="1:20">
      <c r="A151" s="310"/>
      <c r="B151" s="446"/>
      <c r="C151" s="310"/>
      <c r="D151" s="310"/>
      <c r="E151" s="310"/>
      <c r="F151" s="310"/>
      <c r="G151" s="310"/>
      <c r="H151" s="310"/>
      <c r="I151" s="310"/>
      <c r="J151" s="310"/>
      <c r="K151" s="310"/>
      <c r="L151" s="310"/>
      <c r="M151" s="310"/>
      <c r="N151" s="310"/>
      <c r="O151" s="310"/>
      <c r="P151" s="310"/>
      <c r="Q151" s="310"/>
      <c r="R151" s="310"/>
      <c r="S151" s="310"/>
      <c r="T151" s="310"/>
    </row>
    <row r="152" spans="1:20">
      <c r="A152" s="310"/>
      <c r="B152" s="446"/>
      <c r="C152" s="310"/>
      <c r="D152" s="310"/>
      <c r="E152" s="310"/>
      <c r="F152" s="310"/>
      <c r="G152" s="310"/>
      <c r="H152" s="310"/>
      <c r="I152" s="310"/>
      <c r="J152" s="310"/>
      <c r="K152" s="310"/>
      <c r="L152" s="310"/>
      <c r="M152" s="310"/>
      <c r="N152" s="310"/>
      <c r="O152" s="310"/>
      <c r="P152" s="310"/>
      <c r="Q152" s="310"/>
      <c r="R152" s="310"/>
      <c r="S152" s="310"/>
      <c r="T152" s="310"/>
    </row>
    <row r="153" spans="1:20">
      <c r="A153" s="310"/>
      <c r="B153" s="446"/>
      <c r="C153" s="310"/>
      <c r="D153" s="310"/>
      <c r="E153" s="310"/>
      <c r="F153" s="310"/>
      <c r="G153" s="310"/>
      <c r="H153" s="310"/>
      <c r="I153" s="310"/>
      <c r="J153" s="310"/>
      <c r="K153" s="310"/>
      <c r="L153" s="310"/>
      <c r="M153" s="310"/>
      <c r="N153" s="310"/>
      <c r="O153" s="310"/>
      <c r="P153" s="310"/>
      <c r="Q153" s="310"/>
      <c r="R153" s="310"/>
      <c r="S153" s="310"/>
      <c r="T153" s="310"/>
    </row>
    <row r="154" spans="1:20">
      <c r="A154" s="310"/>
      <c r="B154" s="446"/>
      <c r="C154" s="310"/>
      <c r="D154" s="310"/>
      <c r="E154" s="310"/>
      <c r="F154" s="310"/>
      <c r="G154" s="310"/>
      <c r="H154" s="310"/>
      <c r="I154" s="310"/>
      <c r="J154" s="310"/>
      <c r="K154" s="310"/>
      <c r="L154" s="310"/>
      <c r="M154" s="310"/>
      <c r="N154" s="310"/>
      <c r="O154" s="310"/>
      <c r="P154" s="310"/>
      <c r="Q154" s="310"/>
      <c r="R154" s="310"/>
      <c r="S154" s="310"/>
      <c r="T154" s="310"/>
    </row>
    <row r="155" spans="1:20">
      <c r="A155" s="310"/>
      <c r="B155" s="446"/>
      <c r="C155" s="310"/>
      <c r="D155" s="310"/>
      <c r="E155" s="310"/>
      <c r="F155" s="310"/>
      <c r="G155" s="310"/>
      <c r="H155" s="310"/>
      <c r="I155" s="310"/>
      <c r="J155" s="310"/>
      <c r="K155" s="310"/>
      <c r="L155" s="310"/>
      <c r="M155" s="310"/>
      <c r="N155" s="310"/>
      <c r="O155" s="310"/>
      <c r="P155" s="310"/>
      <c r="Q155" s="310"/>
      <c r="R155" s="310"/>
      <c r="S155" s="310"/>
      <c r="T155" s="310"/>
    </row>
    <row r="156" spans="1:20">
      <c r="A156" s="310"/>
      <c r="B156" s="446"/>
      <c r="C156" s="310"/>
      <c r="D156" s="310"/>
      <c r="E156" s="310"/>
      <c r="F156" s="310"/>
      <c r="G156" s="310"/>
      <c r="H156" s="310"/>
      <c r="I156" s="310"/>
      <c r="J156" s="310"/>
      <c r="K156" s="310"/>
      <c r="L156" s="310"/>
      <c r="M156" s="310"/>
      <c r="N156" s="310"/>
      <c r="O156" s="310"/>
      <c r="P156" s="310"/>
      <c r="Q156" s="310"/>
      <c r="R156" s="310"/>
      <c r="S156" s="310"/>
      <c r="T156" s="310"/>
    </row>
    <row r="157" spans="1:20">
      <c r="A157" s="310"/>
      <c r="B157" s="446"/>
      <c r="C157" s="310"/>
      <c r="D157" s="310"/>
      <c r="E157" s="310"/>
      <c r="F157" s="310"/>
      <c r="G157" s="310"/>
      <c r="H157" s="310"/>
      <c r="I157" s="310"/>
      <c r="J157" s="310"/>
      <c r="K157" s="310"/>
      <c r="L157" s="310"/>
      <c r="M157" s="310"/>
      <c r="N157" s="310"/>
      <c r="O157" s="310"/>
      <c r="P157" s="310"/>
      <c r="Q157" s="310"/>
      <c r="R157" s="310"/>
      <c r="S157" s="310"/>
      <c r="T157" s="310"/>
    </row>
    <row r="158" spans="1:20">
      <c r="A158" s="310"/>
      <c r="B158" s="446"/>
      <c r="C158" s="310"/>
      <c r="D158" s="310"/>
      <c r="E158" s="310"/>
      <c r="F158" s="310"/>
      <c r="G158" s="310"/>
      <c r="H158" s="310"/>
      <c r="I158" s="310"/>
      <c r="J158" s="310"/>
      <c r="K158" s="310"/>
      <c r="L158" s="310"/>
      <c r="M158" s="310"/>
      <c r="N158" s="310"/>
      <c r="O158" s="310"/>
      <c r="P158" s="310"/>
      <c r="Q158" s="310"/>
      <c r="R158" s="310"/>
      <c r="S158" s="310"/>
      <c r="T158" s="310"/>
    </row>
    <row r="159" spans="1:20">
      <c r="A159" s="310"/>
      <c r="B159" s="446"/>
      <c r="C159" s="310"/>
      <c r="D159" s="310"/>
      <c r="E159" s="310"/>
      <c r="F159" s="310"/>
      <c r="G159" s="310"/>
      <c r="H159" s="310"/>
      <c r="I159" s="310"/>
      <c r="J159" s="310"/>
      <c r="K159" s="310"/>
      <c r="L159" s="310"/>
      <c r="M159" s="310"/>
      <c r="N159" s="310"/>
      <c r="O159" s="310"/>
      <c r="P159" s="310"/>
      <c r="Q159" s="310"/>
      <c r="R159" s="310"/>
      <c r="S159" s="310"/>
      <c r="T159" s="310"/>
    </row>
    <row r="160" spans="1:20">
      <c r="A160" s="310"/>
      <c r="B160" s="446"/>
      <c r="C160" s="310"/>
      <c r="D160" s="310"/>
      <c r="E160" s="310"/>
      <c r="F160" s="310"/>
      <c r="G160" s="310"/>
      <c r="H160" s="310"/>
      <c r="I160" s="310"/>
      <c r="J160" s="310"/>
      <c r="K160" s="310"/>
      <c r="L160" s="310"/>
      <c r="M160" s="310"/>
      <c r="N160" s="310"/>
      <c r="O160" s="310"/>
      <c r="P160" s="310"/>
      <c r="Q160" s="310"/>
      <c r="R160" s="310"/>
      <c r="S160" s="310"/>
      <c r="T160" s="310"/>
    </row>
    <row r="161" spans="1:20">
      <c r="A161" s="310"/>
      <c r="B161" s="446"/>
      <c r="C161" s="310"/>
      <c r="D161" s="310"/>
      <c r="E161" s="310"/>
      <c r="F161" s="310"/>
      <c r="G161" s="310"/>
      <c r="H161" s="310"/>
      <c r="I161" s="310"/>
      <c r="J161" s="310"/>
      <c r="K161" s="310"/>
      <c r="L161" s="310"/>
      <c r="M161" s="310"/>
      <c r="N161" s="310"/>
      <c r="O161" s="310"/>
      <c r="P161" s="310"/>
      <c r="Q161" s="310"/>
      <c r="R161" s="310"/>
      <c r="S161" s="310"/>
      <c r="T161" s="310"/>
    </row>
    <row r="162" spans="1:20">
      <c r="A162" s="310"/>
      <c r="B162" s="446"/>
      <c r="C162" s="310"/>
      <c r="D162" s="310"/>
      <c r="E162" s="310"/>
      <c r="F162" s="310"/>
      <c r="G162" s="310"/>
      <c r="H162" s="310"/>
      <c r="I162" s="310"/>
      <c r="J162" s="310"/>
      <c r="K162" s="310"/>
      <c r="L162" s="310"/>
      <c r="M162" s="310"/>
      <c r="N162" s="310"/>
      <c r="O162" s="310"/>
      <c r="P162" s="310"/>
      <c r="Q162" s="310"/>
      <c r="R162" s="310"/>
      <c r="S162" s="310"/>
      <c r="T162" s="310"/>
    </row>
    <row r="163" spans="1:20">
      <c r="A163" s="310"/>
      <c r="B163" s="446"/>
      <c r="C163" s="310"/>
      <c r="D163" s="310"/>
      <c r="E163" s="310"/>
      <c r="F163" s="310"/>
      <c r="G163" s="310"/>
      <c r="H163" s="310"/>
      <c r="I163" s="310"/>
      <c r="J163" s="310"/>
      <c r="K163" s="310"/>
      <c r="L163" s="310"/>
      <c r="M163" s="310"/>
      <c r="N163" s="310"/>
      <c r="O163" s="310"/>
      <c r="P163" s="310"/>
      <c r="Q163" s="310"/>
      <c r="R163" s="310"/>
      <c r="S163" s="310"/>
      <c r="T163" s="310"/>
    </row>
    <row r="164" spans="1:20">
      <c r="A164" s="310"/>
      <c r="B164" s="446"/>
      <c r="C164" s="310"/>
      <c r="D164" s="310"/>
      <c r="E164" s="310"/>
      <c r="F164" s="310"/>
      <c r="G164" s="310"/>
      <c r="H164" s="310"/>
      <c r="I164" s="310"/>
      <c r="J164" s="310"/>
      <c r="K164" s="310"/>
      <c r="L164" s="310"/>
      <c r="M164" s="310"/>
      <c r="N164" s="310"/>
      <c r="O164" s="310"/>
      <c r="P164" s="310"/>
      <c r="Q164" s="310"/>
      <c r="R164" s="310"/>
      <c r="S164" s="310"/>
      <c r="T164" s="310"/>
    </row>
    <row r="165" spans="1:20">
      <c r="A165" s="310"/>
      <c r="B165" s="446"/>
      <c r="C165" s="310"/>
      <c r="D165" s="310"/>
      <c r="E165" s="310"/>
      <c r="F165" s="310"/>
      <c r="G165" s="310"/>
      <c r="H165" s="310"/>
      <c r="I165" s="310"/>
      <c r="J165" s="310"/>
      <c r="K165" s="310"/>
      <c r="L165" s="310"/>
      <c r="M165" s="310"/>
      <c r="N165" s="310"/>
      <c r="O165" s="310"/>
      <c r="P165" s="310"/>
      <c r="Q165" s="310"/>
      <c r="R165" s="310"/>
      <c r="S165" s="310"/>
      <c r="T165" s="310"/>
    </row>
    <row r="166" spans="1:20">
      <c r="A166" s="310"/>
      <c r="B166" s="446"/>
      <c r="C166" s="310"/>
      <c r="D166" s="310"/>
      <c r="E166" s="310"/>
      <c r="F166" s="310"/>
      <c r="G166" s="310"/>
      <c r="H166" s="310"/>
      <c r="I166" s="310"/>
      <c r="J166" s="310"/>
      <c r="K166" s="310"/>
      <c r="L166" s="310"/>
      <c r="M166" s="310"/>
      <c r="N166" s="310"/>
      <c r="O166" s="310"/>
      <c r="P166" s="310"/>
      <c r="Q166" s="310"/>
      <c r="R166" s="310"/>
      <c r="S166" s="310"/>
      <c r="T166" s="310"/>
    </row>
    <row r="167" spans="1:20">
      <c r="A167" s="310"/>
      <c r="B167" s="446"/>
      <c r="C167" s="310"/>
      <c r="D167" s="310"/>
      <c r="E167" s="310"/>
      <c r="F167" s="310"/>
      <c r="G167" s="310"/>
      <c r="H167" s="310"/>
      <c r="I167" s="310"/>
      <c r="J167" s="310"/>
      <c r="K167" s="310"/>
      <c r="L167" s="310"/>
      <c r="M167" s="310"/>
      <c r="N167" s="310"/>
      <c r="O167" s="310"/>
      <c r="P167" s="310"/>
      <c r="Q167" s="310"/>
      <c r="R167" s="310"/>
      <c r="S167" s="310"/>
      <c r="T167" s="310"/>
    </row>
    <row r="168" spans="1:20">
      <c r="A168" s="310"/>
      <c r="B168" s="446"/>
      <c r="C168" s="310"/>
      <c r="D168" s="310"/>
      <c r="E168" s="310"/>
      <c r="F168" s="310"/>
      <c r="G168" s="310"/>
      <c r="H168" s="310"/>
      <c r="I168" s="310"/>
      <c r="J168" s="310"/>
      <c r="K168" s="310"/>
      <c r="L168" s="310"/>
      <c r="M168" s="310"/>
      <c r="N168" s="310"/>
      <c r="O168" s="310"/>
      <c r="P168" s="310"/>
      <c r="Q168" s="310"/>
      <c r="R168" s="310"/>
      <c r="S168" s="310"/>
      <c r="T168" s="310"/>
    </row>
    <row r="169" spans="1:20">
      <c r="A169" s="310"/>
      <c r="B169" s="446"/>
      <c r="C169" s="310"/>
      <c r="D169" s="310"/>
      <c r="E169" s="310"/>
      <c r="F169" s="310"/>
      <c r="G169" s="310"/>
      <c r="H169" s="310"/>
      <c r="I169" s="310"/>
      <c r="J169" s="310"/>
      <c r="K169" s="310"/>
      <c r="L169" s="310"/>
      <c r="M169" s="310"/>
      <c r="N169" s="310"/>
      <c r="O169" s="310"/>
      <c r="P169" s="310"/>
      <c r="Q169" s="310"/>
      <c r="R169" s="310"/>
      <c r="S169" s="310"/>
      <c r="T169" s="310"/>
    </row>
    <row r="170" spans="1:20">
      <c r="A170" s="310"/>
      <c r="B170" s="446"/>
      <c r="C170" s="310"/>
      <c r="D170" s="310"/>
      <c r="E170" s="310"/>
      <c r="F170" s="310"/>
      <c r="G170" s="310"/>
      <c r="H170" s="310"/>
      <c r="I170" s="310"/>
      <c r="J170" s="310"/>
      <c r="K170" s="310"/>
      <c r="L170" s="310"/>
      <c r="M170" s="310"/>
      <c r="N170" s="310"/>
      <c r="O170" s="310"/>
      <c r="P170" s="310"/>
      <c r="Q170" s="310"/>
      <c r="R170" s="310"/>
      <c r="S170" s="310"/>
      <c r="T170" s="310"/>
    </row>
    <row r="171" spans="1:20">
      <c r="A171" s="310"/>
      <c r="B171" s="446"/>
      <c r="C171" s="310"/>
      <c r="D171" s="310"/>
      <c r="E171" s="310"/>
      <c r="F171" s="310"/>
      <c r="G171" s="310"/>
      <c r="H171" s="310"/>
      <c r="I171" s="310"/>
      <c r="J171" s="310"/>
      <c r="K171" s="310"/>
      <c r="L171" s="310"/>
      <c r="M171" s="310"/>
      <c r="N171" s="310"/>
      <c r="O171" s="310"/>
      <c r="P171" s="310"/>
      <c r="Q171" s="310"/>
      <c r="R171" s="310"/>
      <c r="S171" s="310"/>
      <c r="T171" s="310"/>
    </row>
    <row r="172" spans="1:20">
      <c r="A172" s="310"/>
      <c r="B172" s="446"/>
      <c r="C172" s="310"/>
      <c r="D172" s="310"/>
      <c r="E172" s="310"/>
      <c r="F172" s="310"/>
      <c r="G172" s="310"/>
      <c r="H172" s="310"/>
      <c r="I172" s="310"/>
      <c r="J172" s="310"/>
      <c r="K172" s="310"/>
      <c r="L172" s="310"/>
      <c r="M172" s="310"/>
      <c r="N172" s="310"/>
      <c r="O172" s="310"/>
      <c r="P172" s="310"/>
      <c r="Q172" s="310"/>
      <c r="R172" s="310"/>
      <c r="S172" s="310"/>
      <c r="T172" s="310"/>
    </row>
    <row r="173" spans="1:20">
      <c r="A173" s="310"/>
      <c r="B173" s="446"/>
      <c r="C173" s="310"/>
      <c r="D173" s="310"/>
      <c r="E173" s="310"/>
      <c r="F173" s="310"/>
      <c r="G173" s="310"/>
      <c r="H173" s="310"/>
      <c r="I173" s="310"/>
      <c r="J173" s="310"/>
      <c r="K173" s="310"/>
      <c r="L173" s="310"/>
      <c r="M173" s="310"/>
      <c r="N173" s="310"/>
      <c r="O173" s="310"/>
      <c r="P173" s="310"/>
      <c r="Q173" s="310"/>
      <c r="R173" s="310"/>
      <c r="S173" s="310"/>
      <c r="T173" s="310"/>
    </row>
    <row r="174" spans="1:20">
      <c r="A174" s="310"/>
      <c r="B174" s="446"/>
      <c r="C174" s="310"/>
      <c r="D174" s="310"/>
      <c r="E174" s="310"/>
      <c r="F174" s="310"/>
      <c r="G174" s="310"/>
      <c r="H174" s="310"/>
      <c r="I174" s="310"/>
      <c r="J174" s="310"/>
      <c r="K174" s="310"/>
      <c r="L174" s="310"/>
      <c r="M174" s="310"/>
      <c r="N174" s="310"/>
      <c r="O174" s="310"/>
      <c r="P174" s="310"/>
      <c r="Q174" s="310"/>
      <c r="R174" s="310"/>
      <c r="S174" s="310"/>
      <c r="T174" s="310"/>
    </row>
    <row r="175" spans="1:20">
      <c r="A175" s="310"/>
      <c r="B175" s="446"/>
      <c r="C175" s="310"/>
      <c r="D175" s="310"/>
      <c r="E175" s="310"/>
      <c r="F175" s="310"/>
      <c r="G175" s="310"/>
      <c r="H175" s="310"/>
      <c r="I175" s="310"/>
      <c r="J175" s="310"/>
      <c r="K175" s="310"/>
      <c r="L175" s="310"/>
      <c r="M175" s="310"/>
      <c r="N175" s="310"/>
      <c r="O175" s="310"/>
      <c r="P175" s="310"/>
      <c r="Q175" s="310"/>
      <c r="R175" s="310"/>
      <c r="S175" s="310"/>
      <c r="T175" s="310"/>
    </row>
    <row r="176" spans="1:20">
      <c r="A176" s="310"/>
      <c r="B176" s="446"/>
      <c r="C176" s="310"/>
      <c r="D176" s="310"/>
      <c r="E176" s="310"/>
      <c r="F176" s="310"/>
      <c r="G176" s="310"/>
      <c r="H176" s="310"/>
      <c r="I176" s="310"/>
      <c r="J176" s="310"/>
      <c r="K176" s="310"/>
      <c r="L176" s="310"/>
      <c r="M176" s="310"/>
      <c r="N176" s="310"/>
      <c r="O176" s="310"/>
      <c r="P176" s="310"/>
      <c r="Q176" s="310"/>
      <c r="R176" s="310"/>
      <c r="S176" s="310"/>
      <c r="T176" s="310"/>
    </row>
    <row r="177" spans="1:20">
      <c r="A177" s="310"/>
      <c r="B177" s="446"/>
      <c r="C177" s="310"/>
      <c r="D177" s="310"/>
      <c r="E177" s="310"/>
      <c r="F177" s="310"/>
      <c r="G177" s="310"/>
      <c r="H177" s="310"/>
      <c r="I177" s="310"/>
      <c r="J177" s="310"/>
      <c r="K177" s="310"/>
      <c r="L177" s="310"/>
      <c r="M177" s="310"/>
      <c r="N177" s="310"/>
      <c r="O177" s="310"/>
      <c r="P177" s="310"/>
      <c r="Q177" s="310"/>
      <c r="R177" s="310"/>
      <c r="S177" s="310"/>
      <c r="T177" s="310"/>
    </row>
    <row r="178" spans="1:20">
      <c r="A178" s="310"/>
      <c r="B178" s="446"/>
      <c r="C178" s="310"/>
      <c r="D178" s="310"/>
      <c r="E178" s="310"/>
      <c r="F178" s="310"/>
      <c r="G178" s="310"/>
      <c r="H178" s="310"/>
      <c r="I178" s="310"/>
      <c r="J178" s="310"/>
      <c r="K178" s="310"/>
      <c r="L178" s="310"/>
      <c r="M178" s="310"/>
      <c r="N178" s="310"/>
      <c r="O178" s="310"/>
      <c r="P178" s="310"/>
      <c r="Q178" s="310"/>
      <c r="R178" s="310"/>
      <c r="S178" s="310"/>
      <c r="T178" s="310"/>
    </row>
    <row r="179" spans="1:20">
      <c r="A179" s="310"/>
      <c r="B179" s="446"/>
      <c r="C179" s="310"/>
      <c r="D179" s="310"/>
      <c r="E179" s="310"/>
      <c r="F179" s="310"/>
      <c r="G179" s="310"/>
      <c r="H179" s="310"/>
      <c r="I179" s="310"/>
      <c r="J179" s="310"/>
      <c r="K179" s="310"/>
      <c r="L179" s="310"/>
      <c r="M179" s="310"/>
      <c r="N179" s="310"/>
      <c r="O179" s="310"/>
      <c r="P179" s="310"/>
      <c r="Q179" s="310"/>
      <c r="R179" s="310"/>
      <c r="S179" s="310"/>
      <c r="T179" s="310"/>
    </row>
    <row r="180" spans="1:20">
      <c r="A180" s="310"/>
      <c r="B180" s="446"/>
      <c r="C180" s="310"/>
      <c r="D180" s="310"/>
      <c r="E180" s="310"/>
      <c r="F180" s="310"/>
      <c r="G180" s="310"/>
      <c r="H180" s="310"/>
      <c r="I180" s="310"/>
      <c r="J180" s="310"/>
      <c r="K180" s="310"/>
      <c r="L180" s="310"/>
      <c r="M180" s="310"/>
      <c r="N180" s="310"/>
      <c r="O180" s="310"/>
      <c r="P180" s="310"/>
      <c r="Q180" s="310"/>
      <c r="R180" s="310"/>
      <c r="S180" s="310"/>
      <c r="T180" s="310"/>
    </row>
    <row r="181" spans="1:20">
      <c r="A181" s="310"/>
      <c r="B181" s="446"/>
      <c r="C181" s="310"/>
      <c r="D181" s="310"/>
      <c r="E181" s="310"/>
      <c r="F181" s="310"/>
      <c r="G181" s="310"/>
      <c r="H181" s="310"/>
      <c r="I181" s="310"/>
      <c r="J181" s="310"/>
      <c r="K181" s="310"/>
      <c r="L181" s="310"/>
      <c r="M181" s="310"/>
      <c r="N181" s="310"/>
      <c r="O181" s="310"/>
      <c r="P181" s="310"/>
      <c r="Q181" s="310"/>
      <c r="R181" s="310"/>
      <c r="S181" s="310"/>
      <c r="T181" s="310"/>
    </row>
    <row r="182" spans="1:20">
      <c r="A182" s="310"/>
      <c r="B182" s="446"/>
      <c r="C182" s="310"/>
      <c r="D182" s="310"/>
      <c r="E182" s="310"/>
      <c r="F182" s="310"/>
      <c r="G182" s="310"/>
      <c r="H182" s="310"/>
      <c r="I182" s="310"/>
      <c r="J182" s="310"/>
      <c r="K182" s="310"/>
      <c r="L182" s="310"/>
      <c r="M182" s="310"/>
      <c r="N182" s="310"/>
      <c r="O182" s="310"/>
      <c r="P182" s="310"/>
      <c r="Q182" s="310"/>
      <c r="R182" s="310"/>
      <c r="S182" s="310"/>
      <c r="T182" s="310"/>
    </row>
    <row r="183" spans="1:20">
      <c r="A183" s="310"/>
      <c r="B183" s="446"/>
      <c r="C183" s="310"/>
      <c r="D183" s="310"/>
      <c r="E183" s="310"/>
      <c r="F183" s="310"/>
      <c r="G183" s="310"/>
      <c r="H183" s="310"/>
      <c r="I183" s="310"/>
      <c r="J183" s="310"/>
      <c r="K183" s="310"/>
      <c r="L183" s="310"/>
      <c r="M183" s="310"/>
      <c r="N183" s="310"/>
      <c r="O183" s="310"/>
      <c r="P183" s="310"/>
      <c r="Q183" s="310"/>
      <c r="R183" s="310"/>
      <c r="S183" s="310"/>
      <c r="T183" s="310"/>
    </row>
    <row r="184" spans="1:20">
      <c r="A184" s="310"/>
      <c r="B184" s="446"/>
      <c r="C184" s="310"/>
      <c r="D184" s="310"/>
      <c r="E184" s="310"/>
      <c r="F184" s="310"/>
      <c r="G184" s="310"/>
      <c r="H184" s="310"/>
      <c r="I184" s="310"/>
      <c r="J184" s="310"/>
      <c r="K184" s="310"/>
      <c r="L184" s="310"/>
      <c r="M184" s="310"/>
      <c r="N184" s="310"/>
      <c r="O184" s="310"/>
      <c r="P184" s="310"/>
      <c r="Q184" s="310"/>
      <c r="R184" s="310"/>
      <c r="S184" s="310"/>
      <c r="T184" s="310"/>
    </row>
    <row r="185" spans="1:20">
      <c r="A185" s="310"/>
      <c r="B185" s="446"/>
      <c r="C185" s="310"/>
      <c r="D185" s="310"/>
      <c r="E185" s="310"/>
      <c r="F185" s="310"/>
      <c r="G185" s="310"/>
      <c r="H185" s="310"/>
      <c r="I185" s="310"/>
      <c r="J185" s="310"/>
      <c r="K185" s="310"/>
      <c r="L185" s="310"/>
      <c r="M185" s="310"/>
      <c r="N185" s="310"/>
      <c r="O185" s="310"/>
      <c r="P185" s="310"/>
      <c r="Q185" s="310"/>
      <c r="R185" s="310"/>
      <c r="S185" s="310"/>
      <c r="T185" s="310"/>
    </row>
    <row r="186" spans="1:20">
      <c r="A186" s="310"/>
      <c r="B186" s="446"/>
      <c r="C186" s="310"/>
      <c r="D186" s="310"/>
      <c r="E186" s="310"/>
      <c r="F186" s="310"/>
      <c r="G186" s="310"/>
      <c r="H186" s="310"/>
      <c r="I186" s="310"/>
      <c r="J186" s="310"/>
      <c r="K186" s="310"/>
      <c r="L186" s="310"/>
      <c r="M186" s="310"/>
      <c r="N186" s="310"/>
      <c r="O186" s="310"/>
      <c r="P186" s="310"/>
      <c r="Q186" s="310"/>
      <c r="R186" s="310"/>
      <c r="S186" s="310"/>
      <c r="T186" s="310"/>
    </row>
    <row r="187" spans="1:20">
      <c r="A187" s="310"/>
      <c r="B187" s="446"/>
      <c r="C187" s="310"/>
      <c r="D187" s="310"/>
      <c r="E187" s="310"/>
      <c r="F187" s="310"/>
      <c r="G187" s="310"/>
      <c r="H187" s="310"/>
      <c r="I187" s="310"/>
      <c r="J187" s="310"/>
      <c r="K187" s="310"/>
      <c r="L187" s="310"/>
      <c r="M187" s="310"/>
      <c r="N187" s="310"/>
      <c r="O187" s="310"/>
      <c r="P187" s="310"/>
      <c r="Q187" s="310"/>
      <c r="R187" s="310"/>
      <c r="S187" s="310"/>
      <c r="T187" s="310"/>
    </row>
    <row r="188" spans="1:20">
      <c r="A188" s="310"/>
      <c r="B188" s="446"/>
      <c r="C188" s="310"/>
      <c r="D188" s="310"/>
      <c r="E188" s="310"/>
      <c r="F188" s="310"/>
      <c r="G188" s="310"/>
      <c r="H188" s="310"/>
      <c r="I188" s="310"/>
      <c r="J188" s="310"/>
      <c r="K188" s="310"/>
      <c r="L188" s="310"/>
      <c r="M188" s="310"/>
      <c r="N188" s="310"/>
      <c r="O188" s="310"/>
      <c r="P188" s="310"/>
      <c r="Q188" s="310"/>
      <c r="R188" s="310"/>
      <c r="S188" s="310"/>
      <c r="T188" s="310"/>
    </row>
    <row r="189" spans="1:20">
      <c r="A189" s="310"/>
      <c r="B189" s="446"/>
      <c r="C189" s="310"/>
      <c r="D189" s="310"/>
      <c r="E189" s="310"/>
      <c r="F189" s="310"/>
      <c r="G189" s="310"/>
      <c r="H189" s="310"/>
      <c r="I189" s="310"/>
      <c r="J189" s="310"/>
      <c r="K189" s="310"/>
      <c r="L189" s="310"/>
      <c r="M189" s="310"/>
      <c r="N189" s="310"/>
      <c r="O189" s="310"/>
      <c r="P189" s="310"/>
      <c r="Q189" s="310"/>
      <c r="R189" s="310"/>
      <c r="S189" s="310"/>
      <c r="T189" s="310"/>
    </row>
    <row r="190" spans="1:20">
      <c r="A190" s="310"/>
      <c r="B190" s="446"/>
      <c r="C190" s="310"/>
      <c r="D190" s="310"/>
      <c r="E190" s="310"/>
      <c r="F190" s="310"/>
      <c r="G190" s="310"/>
      <c r="H190" s="310"/>
      <c r="I190" s="310"/>
      <c r="J190" s="310"/>
      <c r="K190" s="310"/>
      <c r="L190" s="310"/>
      <c r="M190" s="310"/>
      <c r="N190" s="310"/>
      <c r="O190" s="310"/>
      <c r="P190" s="310"/>
      <c r="Q190" s="310"/>
      <c r="R190" s="310"/>
      <c r="S190" s="310"/>
      <c r="T190" s="310"/>
    </row>
    <row r="191" spans="1:20">
      <c r="A191" s="310"/>
      <c r="B191" s="446"/>
      <c r="C191" s="310"/>
      <c r="D191" s="310"/>
      <c r="E191" s="310"/>
      <c r="F191" s="310"/>
      <c r="G191" s="310"/>
      <c r="H191" s="310"/>
      <c r="I191" s="310"/>
      <c r="J191" s="310"/>
      <c r="K191" s="310"/>
      <c r="L191" s="310"/>
      <c r="M191" s="310"/>
      <c r="N191" s="310"/>
      <c r="O191" s="310"/>
      <c r="P191" s="310"/>
      <c r="Q191" s="310"/>
      <c r="R191" s="310"/>
      <c r="S191" s="310"/>
      <c r="T191" s="310"/>
    </row>
    <row r="192" spans="1:20">
      <c r="A192" s="310"/>
      <c r="B192" s="446"/>
      <c r="C192" s="310"/>
      <c r="D192" s="310"/>
      <c r="E192" s="310"/>
      <c r="F192" s="310"/>
      <c r="G192" s="310"/>
      <c r="H192" s="310"/>
      <c r="I192" s="310"/>
      <c r="J192" s="310"/>
      <c r="K192" s="310"/>
      <c r="L192" s="310"/>
      <c r="M192" s="310"/>
      <c r="N192" s="310"/>
      <c r="O192" s="310"/>
      <c r="P192" s="310"/>
      <c r="Q192" s="310"/>
      <c r="R192" s="310"/>
      <c r="S192" s="310"/>
      <c r="T192" s="310"/>
    </row>
    <row r="193" spans="1:20">
      <c r="A193" s="310"/>
      <c r="B193" s="446"/>
      <c r="C193" s="310"/>
      <c r="D193" s="310"/>
      <c r="E193" s="310"/>
      <c r="F193" s="310"/>
      <c r="G193" s="310"/>
      <c r="H193" s="310"/>
      <c r="I193" s="310"/>
      <c r="J193" s="310"/>
      <c r="K193" s="310"/>
      <c r="L193" s="310"/>
      <c r="M193" s="310"/>
      <c r="N193" s="310"/>
      <c r="O193" s="310"/>
      <c r="P193" s="310"/>
      <c r="Q193" s="310"/>
      <c r="R193" s="310"/>
      <c r="S193" s="310"/>
      <c r="T193" s="310"/>
    </row>
    <row r="194" spans="1:20">
      <c r="A194" s="310"/>
      <c r="B194" s="446"/>
      <c r="C194" s="310"/>
      <c r="D194" s="310"/>
      <c r="E194" s="310"/>
      <c r="F194" s="310"/>
      <c r="G194" s="310"/>
      <c r="H194" s="310"/>
      <c r="I194" s="310"/>
      <c r="J194" s="310"/>
      <c r="K194" s="310"/>
      <c r="L194" s="310"/>
      <c r="M194" s="310"/>
      <c r="N194" s="310"/>
      <c r="O194" s="310"/>
      <c r="P194" s="310"/>
      <c r="Q194" s="310"/>
      <c r="R194" s="310"/>
      <c r="S194" s="310"/>
      <c r="T194" s="310"/>
    </row>
    <row r="195" spans="1:20">
      <c r="A195" s="310"/>
      <c r="B195" s="446"/>
      <c r="C195" s="310"/>
      <c r="D195" s="310"/>
      <c r="E195" s="310"/>
      <c r="F195" s="310"/>
      <c r="G195" s="310"/>
      <c r="H195" s="310"/>
      <c r="I195" s="310"/>
      <c r="J195" s="310"/>
      <c r="K195" s="310"/>
      <c r="L195" s="310"/>
      <c r="M195" s="310"/>
      <c r="N195" s="310"/>
      <c r="O195" s="310"/>
      <c r="P195" s="310"/>
      <c r="Q195" s="310"/>
      <c r="R195" s="310"/>
      <c r="S195" s="310"/>
      <c r="T195" s="310"/>
    </row>
    <row r="196" spans="1:20">
      <c r="A196" s="310"/>
      <c r="B196" s="446"/>
      <c r="C196" s="310"/>
      <c r="D196" s="310"/>
      <c r="E196" s="310"/>
      <c r="F196" s="310"/>
      <c r="G196" s="310"/>
      <c r="H196" s="310"/>
      <c r="I196" s="310"/>
      <c r="J196" s="310"/>
      <c r="K196" s="310"/>
      <c r="L196" s="310"/>
      <c r="M196" s="310"/>
      <c r="N196" s="310"/>
      <c r="O196" s="310"/>
      <c r="P196" s="310"/>
      <c r="Q196" s="310"/>
      <c r="R196" s="310"/>
      <c r="S196" s="310"/>
      <c r="T196" s="310"/>
    </row>
    <row r="197" spans="1:20">
      <c r="A197" s="310"/>
      <c r="B197" s="446"/>
      <c r="C197" s="310"/>
      <c r="D197" s="310"/>
      <c r="E197" s="310"/>
      <c r="F197" s="310"/>
      <c r="G197" s="310"/>
      <c r="H197" s="310"/>
      <c r="I197" s="310"/>
      <c r="J197" s="310"/>
      <c r="K197" s="310"/>
      <c r="L197" s="310"/>
      <c r="M197" s="310"/>
      <c r="N197" s="310"/>
      <c r="O197" s="310"/>
      <c r="P197" s="310"/>
      <c r="Q197" s="310"/>
      <c r="R197" s="310"/>
      <c r="S197" s="310"/>
      <c r="T197" s="310"/>
    </row>
    <row r="198" spans="1:20">
      <c r="A198" s="310"/>
      <c r="B198" s="446"/>
      <c r="C198" s="310"/>
      <c r="D198" s="310"/>
      <c r="E198" s="310"/>
      <c r="F198" s="310"/>
      <c r="G198" s="310"/>
      <c r="H198" s="310"/>
      <c r="I198" s="310"/>
      <c r="J198" s="310"/>
      <c r="K198" s="310"/>
      <c r="L198" s="310"/>
      <c r="M198" s="310"/>
      <c r="N198" s="310"/>
      <c r="O198" s="310"/>
      <c r="P198" s="310"/>
      <c r="Q198" s="310"/>
      <c r="R198" s="310"/>
      <c r="S198" s="310"/>
      <c r="T198" s="310"/>
    </row>
    <row r="199" spans="1:20">
      <c r="A199" s="310"/>
      <c r="B199" s="446"/>
      <c r="C199" s="310"/>
      <c r="D199" s="310"/>
      <c r="E199" s="310"/>
      <c r="F199" s="310"/>
      <c r="G199" s="310"/>
      <c r="H199" s="310"/>
      <c r="I199" s="310"/>
      <c r="J199" s="310"/>
      <c r="K199" s="310"/>
      <c r="L199" s="310"/>
      <c r="M199" s="310"/>
      <c r="N199" s="310"/>
      <c r="O199" s="310"/>
      <c r="P199" s="310"/>
      <c r="Q199" s="310"/>
      <c r="R199" s="310"/>
      <c r="S199" s="310"/>
      <c r="T199" s="310"/>
    </row>
    <row r="200" spans="1:20">
      <c r="A200" s="310"/>
      <c r="B200" s="446"/>
      <c r="C200" s="310"/>
      <c r="D200" s="310"/>
      <c r="E200" s="310"/>
      <c r="F200" s="310"/>
      <c r="G200" s="310"/>
      <c r="H200" s="310"/>
      <c r="I200" s="310"/>
      <c r="J200" s="310"/>
      <c r="K200" s="310"/>
      <c r="L200" s="310"/>
      <c r="M200" s="310"/>
      <c r="N200" s="310"/>
      <c r="O200" s="310"/>
      <c r="P200" s="310"/>
      <c r="Q200" s="310"/>
      <c r="R200" s="310"/>
      <c r="S200" s="310"/>
      <c r="T200" s="310"/>
    </row>
    <row r="201" spans="1:20">
      <c r="A201" s="310"/>
      <c r="B201" s="446"/>
      <c r="C201" s="310"/>
      <c r="D201" s="310"/>
      <c r="E201" s="310"/>
      <c r="F201" s="310"/>
      <c r="G201" s="310"/>
      <c r="H201" s="310"/>
      <c r="I201" s="310"/>
      <c r="J201" s="310"/>
      <c r="K201" s="310"/>
      <c r="L201" s="310"/>
      <c r="M201" s="310"/>
      <c r="N201" s="310"/>
      <c r="O201" s="310"/>
      <c r="P201" s="310"/>
      <c r="Q201" s="310"/>
      <c r="R201" s="310"/>
      <c r="S201" s="310"/>
      <c r="T201" s="310"/>
    </row>
    <row r="202" spans="1:20">
      <c r="A202" s="310"/>
      <c r="B202" s="446"/>
      <c r="C202" s="310"/>
      <c r="D202" s="310"/>
      <c r="E202" s="310"/>
      <c r="F202" s="310"/>
      <c r="G202" s="310"/>
      <c r="H202" s="310"/>
      <c r="I202" s="310"/>
      <c r="J202" s="310"/>
      <c r="K202" s="310"/>
      <c r="L202" s="310"/>
      <c r="M202" s="310"/>
      <c r="N202" s="310"/>
      <c r="O202" s="310"/>
      <c r="P202" s="310"/>
      <c r="Q202" s="310"/>
      <c r="R202" s="310"/>
      <c r="S202" s="310"/>
      <c r="T202" s="310"/>
    </row>
    <row r="203" spans="1:20">
      <c r="A203" s="310"/>
      <c r="B203" s="446"/>
      <c r="C203" s="310"/>
      <c r="D203" s="310"/>
      <c r="E203" s="310"/>
      <c r="F203" s="310"/>
      <c r="G203" s="310"/>
      <c r="H203" s="310"/>
      <c r="I203" s="310"/>
      <c r="J203" s="310"/>
      <c r="K203" s="310"/>
      <c r="L203" s="310"/>
      <c r="M203" s="310"/>
      <c r="N203" s="310"/>
      <c r="O203" s="310"/>
      <c r="P203" s="310"/>
      <c r="Q203" s="310"/>
      <c r="R203" s="310"/>
      <c r="S203" s="310"/>
      <c r="T203" s="310"/>
    </row>
    <row r="204" spans="1:20">
      <c r="A204" s="310"/>
      <c r="B204" s="446"/>
      <c r="C204" s="310"/>
      <c r="D204" s="310"/>
      <c r="E204" s="310"/>
      <c r="F204" s="310"/>
      <c r="G204" s="310"/>
      <c r="H204" s="310"/>
      <c r="I204" s="310"/>
      <c r="J204" s="310"/>
      <c r="K204" s="310"/>
      <c r="L204" s="310"/>
      <c r="M204" s="310"/>
      <c r="N204" s="310"/>
      <c r="O204" s="310"/>
      <c r="P204" s="310"/>
      <c r="Q204" s="310"/>
      <c r="R204" s="310"/>
      <c r="S204" s="310"/>
      <c r="T204" s="310"/>
    </row>
    <row r="205" spans="1:20">
      <c r="A205" s="310"/>
      <c r="B205" s="446"/>
      <c r="C205" s="310"/>
      <c r="D205" s="310"/>
      <c r="E205" s="310"/>
      <c r="F205" s="310"/>
      <c r="G205" s="310"/>
      <c r="H205" s="310"/>
      <c r="I205" s="310"/>
      <c r="J205" s="310"/>
      <c r="K205" s="310"/>
      <c r="L205" s="310"/>
      <c r="M205" s="310"/>
      <c r="N205" s="310"/>
      <c r="O205" s="310"/>
      <c r="P205" s="310"/>
      <c r="Q205" s="310"/>
      <c r="R205" s="310"/>
      <c r="S205" s="310"/>
      <c r="T205" s="310"/>
    </row>
    <row r="206" spans="1:20">
      <c r="A206" s="310"/>
      <c r="B206" s="446"/>
      <c r="C206" s="310"/>
      <c r="D206" s="310"/>
      <c r="E206" s="310"/>
      <c r="F206" s="310"/>
      <c r="G206" s="310"/>
      <c r="H206" s="310"/>
      <c r="I206" s="310"/>
      <c r="J206" s="310"/>
      <c r="K206" s="310"/>
      <c r="L206" s="310"/>
      <c r="M206" s="310"/>
      <c r="N206" s="310"/>
      <c r="O206" s="310"/>
      <c r="P206" s="310"/>
      <c r="Q206" s="310"/>
      <c r="R206" s="310"/>
      <c r="S206" s="310"/>
      <c r="T206" s="310"/>
    </row>
    <row r="207" spans="1:20">
      <c r="A207" s="310"/>
      <c r="B207" s="446"/>
      <c r="C207" s="310"/>
      <c r="D207" s="310"/>
      <c r="E207" s="310"/>
      <c r="F207" s="310"/>
      <c r="G207" s="310"/>
      <c r="H207" s="310"/>
      <c r="I207" s="310"/>
      <c r="J207" s="310"/>
      <c r="K207" s="310"/>
      <c r="L207" s="310"/>
      <c r="M207" s="310"/>
      <c r="N207" s="310"/>
      <c r="O207" s="310"/>
      <c r="P207" s="310"/>
      <c r="Q207" s="310"/>
      <c r="R207" s="310"/>
      <c r="S207" s="310"/>
      <c r="T207" s="310"/>
    </row>
    <row r="208" spans="1:20">
      <c r="A208" s="310"/>
      <c r="B208" s="446"/>
      <c r="C208" s="310"/>
      <c r="D208" s="310"/>
      <c r="E208" s="310"/>
      <c r="F208" s="310"/>
      <c r="G208" s="310"/>
      <c r="H208" s="310"/>
      <c r="I208" s="310"/>
      <c r="J208" s="310"/>
      <c r="K208" s="310"/>
      <c r="L208" s="310"/>
      <c r="M208" s="310"/>
      <c r="N208" s="310"/>
      <c r="O208" s="310"/>
      <c r="P208" s="310"/>
      <c r="Q208" s="310"/>
      <c r="R208" s="310"/>
      <c r="S208" s="310"/>
      <c r="T208" s="310"/>
    </row>
    <row r="209" spans="1:20">
      <c r="A209" s="310"/>
      <c r="B209" s="446"/>
      <c r="C209" s="310"/>
      <c r="D209" s="310"/>
      <c r="E209" s="310"/>
      <c r="F209" s="310"/>
      <c r="G209" s="310"/>
      <c r="H209" s="310"/>
      <c r="I209" s="310"/>
      <c r="J209" s="310"/>
      <c r="K209" s="310"/>
      <c r="L209" s="310"/>
      <c r="M209" s="310"/>
      <c r="N209" s="310"/>
      <c r="O209" s="310"/>
      <c r="P209" s="310"/>
      <c r="Q209" s="310"/>
      <c r="R209" s="310"/>
      <c r="S209" s="310"/>
      <c r="T209" s="310"/>
    </row>
    <row r="210" spans="1:20">
      <c r="A210" s="310"/>
      <c r="B210" s="446"/>
      <c r="C210" s="310"/>
      <c r="D210" s="310"/>
      <c r="E210" s="310"/>
      <c r="F210" s="310"/>
      <c r="G210" s="310"/>
      <c r="H210" s="310"/>
      <c r="I210" s="310"/>
      <c r="J210" s="310"/>
      <c r="K210" s="310"/>
      <c r="L210" s="310"/>
      <c r="M210" s="310"/>
      <c r="N210" s="310"/>
      <c r="O210" s="310"/>
      <c r="P210" s="310"/>
      <c r="Q210" s="310"/>
      <c r="R210" s="310"/>
      <c r="S210" s="310"/>
      <c r="T210" s="310"/>
    </row>
    <row r="211" spans="1:20">
      <c r="A211" s="310"/>
      <c r="B211" s="446"/>
      <c r="C211" s="310"/>
      <c r="D211" s="310"/>
      <c r="E211" s="310"/>
      <c r="F211" s="310"/>
      <c r="G211" s="310"/>
      <c r="H211" s="310"/>
      <c r="I211" s="310"/>
      <c r="J211" s="310"/>
      <c r="K211" s="310"/>
      <c r="L211" s="310"/>
      <c r="M211" s="310"/>
      <c r="N211" s="310"/>
      <c r="O211" s="310"/>
      <c r="P211" s="310"/>
      <c r="Q211" s="310"/>
      <c r="R211" s="310"/>
      <c r="S211" s="310"/>
      <c r="T211" s="310"/>
    </row>
    <row r="212" spans="1:20">
      <c r="A212" s="310"/>
      <c r="B212" s="446"/>
      <c r="C212" s="310"/>
      <c r="D212" s="310"/>
      <c r="E212" s="310"/>
      <c r="F212" s="310"/>
      <c r="G212" s="310"/>
      <c r="H212" s="310"/>
      <c r="I212" s="310"/>
      <c r="J212" s="310"/>
      <c r="K212" s="310"/>
      <c r="L212" s="310"/>
      <c r="M212" s="310"/>
      <c r="N212" s="310"/>
      <c r="O212" s="310"/>
      <c r="P212" s="310"/>
      <c r="Q212" s="310"/>
      <c r="R212" s="310"/>
      <c r="S212" s="310"/>
      <c r="T212" s="310"/>
    </row>
    <row r="213" spans="1:20">
      <c r="A213" s="310"/>
      <c r="B213" s="446"/>
      <c r="C213" s="310"/>
      <c r="D213" s="310"/>
      <c r="E213" s="310"/>
      <c r="F213" s="310"/>
      <c r="G213" s="310"/>
      <c r="H213" s="310"/>
      <c r="I213" s="310"/>
      <c r="J213" s="310"/>
      <c r="K213" s="310"/>
      <c r="L213" s="310"/>
      <c r="M213" s="310"/>
      <c r="N213" s="310"/>
      <c r="O213" s="310"/>
      <c r="P213" s="310"/>
      <c r="Q213" s="310"/>
      <c r="R213" s="310"/>
      <c r="S213" s="310"/>
      <c r="T213" s="310"/>
    </row>
    <row r="214" spans="1:20">
      <c r="A214" s="310"/>
      <c r="B214" s="446"/>
      <c r="C214" s="310"/>
      <c r="D214" s="310"/>
      <c r="E214" s="310"/>
      <c r="F214" s="310"/>
      <c r="G214" s="310"/>
      <c r="H214" s="310"/>
      <c r="I214" s="310"/>
      <c r="J214" s="310"/>
      <c r="K214" s="310"/>
      <c r="L214" s="310"/>
      <c r="M214" s="310"/>
      <c r="N214" s="310"/>
      <c r="O214" s="310"/>
      <c r="P214" s="310"/>
      <c r="Q214" s="310"/>
      <c r="R214" s="310"/>
      <c r="S214" s="310"/>
      <c r="T214" s="310"/>
    </row>
    <row r="215" spans="1:20">
      <c r="A215" s="310"/>
      <c r="B215" s="446"/>
      <c r="C215" s="310"/>
      <c r="D215" s="310"/>
      <c r="E215" s="310"/>
      <c r="F215" s="310"/>
      <c r="G215" s="310"/>
      <c r="H215" s="310"/>
      <c r="I215" s="310"/>
      <c r="J215" s="310"/>
      <c r="K215" s="310"/>
      <c r="L215" s="310"/>
      <c r="M215" s="310"/>
      <c r="N215" s="310"/>
      <c r="O215" s="310"/>
      <c r="P215" s="310"/>
      <c r="Q215" s="310"/>
      <c r="R215" s="310"/>
      <c r="S215" s="310"/>
      <c r="T215" s="310"/>
    </row>
    <row r="216" spans="1:20">
      <c r="A216" s="310"/>
      <c r="B216" s="446"/>
      <c r="C216" s="310"/>
      <c r="D216" s="310"/>
      <c r="E216" s="310"/>
      <c r="F216" s="310"/>
      <c r="G216" s="310"/>
      <c r="H216" s="310"/>
      <c r="I216" s="310"/>
      <c r="J216" s="310"/>
      <c r="K216" s="310"/>
      <c r="L216" s="310"/>
      <c r="M216" s="310"/>
      <c r="N216" s="310"/>
      <c r="O216" s="310"/>
      <c r="P216" s="310"/>
      <c r="Q216" s="310"/>
      <c r="R216" s="310"/>
      <c r="S216" s="310"/>
      <c r="T216" s="310"/>
    </row>
    <row r="217" spans="1:20">
      <c r="A217" s="310"/>
      <c r="B217" s="446"/>
      <c r="C217" s="310"/>
      <c r="D217" s="310"/>
      <c r="E217" s="310"/>
      <c r="F217" s="310"/>
      <c r="G217" s="310"/>
      <c r="H217" s="310"/>
      <c r="I217" s="310"/>
      <c r="J217" s="310"/>
      <c r="K217" s="310"/>
      <c r="L217" s="310"/>
      <c r="M217" s="310"/>
      <c r="N217" s="310"/>
      <c r="O217" s="310"/>
      <c r="P217" s="310"/>
      <c r="Q217" s="310"/>
      <c r="R217" s="310"/>
      <c r="S217" s="310"/>
      <c r="T217" s="310"/>
    </row>
    <row r="218" spans="1:20">
      <c r="A218" s="310"/>
      <c r="B218" s="446"/>
      <c r="C218" s="310"/>
      <c r="D218" s="310"/>
      <c r="E218" s="310"/>
      <c r="F218" s="310"/>
      <c r="G218" s="310"/>
      <c r="H218" s="310"/>
      <c r="I218" s="310"/>
      <c r="J218" s="310"/>
      <c r="K218" s="310"/>
      <c r="L218" s="310"/>
      <c r="M218" s="310"/>
      <c r="N218" s="310"/>
      <c r="O218" s="310"/>
      <c r="P218" s="310"/>
      <c r="Q218" s="310"/>
      <c r="R218" s="310"/>
      <c r="S218" s="310"/>
      <c r="T218" s="310"/>
    </row>
    <row r="219" spans="1:20">
      <c r="A219" s="310"/>
      <c r="B219" s="446"/>
      <c r="C219" s="310"/>
      <c r="D219" s="310"/>
      <c r="E219" s="310"/>
      <c r="F219" s="310"/>
      <c r="G219" s="310"/>
      <c r="H219" s="310"/>
      <c r="I219" s="310"/>
      <c r="J219" s="310"/>
      <c r="K219" s="310"/>
      <c r="L219" s="310"/>
      <c r="M219" s="310"/>
      <c r="N219" s="310"/>
      <c r="O219" s="310"/>
      <c r="P219" s="310"/>
      <c r="Q219" s="310"/>
      <c r="R219" s="310"/>
      <c r="S219" s="310"/>
      <c r="T219" s="310"/>
    </row>
    <row r="220" spans="1:20">
      <c r="A220" s="310"/>
      <c r="B220" s="446"/>
      <c r="C220" s="310"/>
      <c r="D220" s="310"/>
      <c r="E220" s="310"/>
      <c r="F220" s="310"/>
      <c r="G220" s="310"/>
      <c r="H220" s="310"/>
      <c r="I220" s="310"/>
      <c r="J220" s="310"/>
      <c r="K220" s="310"/>
      <c r="L220" s="310"/>
      <c r="M220" s="310"/>
      <c r="N220" s="310"/>
      <c r="O220" s="310"/>
      <c r="P220" s="310"/>
      <c r="Q220" s="310"/>
      <c r="R220" s="310"/>
      <c r="S220" s="310"/>
      <c r="T220" s="310"/>
    </row>
    <row r="221" spans="1:20">
      <c r="A221" s="310"/>
      <c r="B221" s="446"/>
      <c r="C221" s="310"/>
      <c r="D221" s="310"/>
      <c r="E221" s="310"/>
      <c r="F221" s="310"/>
      <c r="G221" s="310"/>
      <c r="H221" s="310"/>
      <c r="I221" s="310"/>
      <c r="J221" s="310"/>
      <c r="K221" s="310"/>
      <c r="L221" s="310"/>
      <c r="M221" s="310"/>
      <c r="N221" s="310"/>
      <c r="O221" s="310"/>
      <c r="P221" s="310"/>
      <c r="Q221" s="310"/>
      <c r="R221" s="310"/>
      <c r="S221" s="310"/>
      <c r="T221" s="310"/>
    </row>
    <row r="222" spans="1:20">
      <c r="A222" s="310"/>
      <c r="B222" s="446"/>
      <c r="C222" s="310"/>
      <c r="D222" s="310"/>
      <c r="E222" s="310"/>
      <c r="F222" s="310"/>
      <c r="G222" s="310"/>
      <c r="H222" s="310"/>
      <c r="I222" s="310"/>
      <c r="J222" s="310"/>
      <c r="K222" s="310"/>
      <c r="L222" s="310"/>
      <c r="M222" s="310"/>
      <c r="N222" s="310"/>
      <c r="O222" s="310"/>
      <c r="P222" s="310"/>
      <c r="Q222" s="310"/>
      <c r="R222" s="310"/>
      <c r="S222" s="310"/>
      <c r="T222" s="310"/>
    </row>
    <row r="223" spans="1:20">
      <c r="A223" s="310"/>
      <c r="B223" s="446"/>
      <c r="C223" s="310"/>
      <c r="D223" s="310"/>
      <c r="E223" s="310"/>
      <c r="F223" s="310"/>
      <c r="G223" s="310"/>
      <c r="H223" s="310"/>
      <c r="I223" s="310"/>
      <c r="J223" s="310"/>
      <c r="K223" s="310"/>
      <c r="L223" s="310"/>
      <c r="M223" s="310"/>
      <c r="N223" s="310"/>
      <c r="O223" s="310"/>
      <c r="P223" s="310"/>
      <c r="Q223" s="310"/>
      <c r="R223" s="310"/>
      <c r="S223" s="310"/>
      <c r="T223" s="310"/>
    </row>
    <row r="224" spans="1:20">
      <c r="A224" s="310"/>
      <c r="B224" s="446"/>
      <c r="C224" s="310"/>
      <c r="D224" s="310"/>
      <c r="E224" s="310"/>
      <c r="F224" s="310"/>
      <c r="G224" s="310"/>
      <c r="H224" s="310"/>
      <c r="I224" s="310"/>
      <c r="J224" s="310"/>
      <c r="K224" s="310"/>
      <c r="L224" s="310"/>
      <c r="M224" s="310"/>
      <c r="N224" s="310"/>
      <c r="O224" s="310"/>
      <c r="P224" s="310"/>
      <c r="Q224" s="310"/>
      <c r="R224" s="310"/>
      <c r="S224" s="310"/>
      <c r="T224" s="310"/>
    </row>
    <row r="225" spans="1:20">
      <c r="A225" s="310"/>
      <c r="B225" s="446"/>
      <c r="C225" s="310"/>
      <c r="D225" s="310"/>
      <c r="E225" s="310"/>
      <c r="F225" s="310"/>
      <c r="G225" s="310"/>
      <c r="H225" s="310"/>
      <c r="I225" s="310"/>
      <c r="J225" s="310"/>
      <c r="K225" s="310"/>
      <c r="L225" s="310"/>
      <c r="M225" s="310"/>
      <c r="N225" s="310"/>
      <c r="O225" s="310"/>
      <c r="P225" s="310"/>
      <c r="Q225" s="310"/>
      <c r="R225" s="310"/>
      <c r="S225" s="310"/>
      <c r="T225" s="310"/>
    </row>
    <row r="226" spans="1:20">
      <c r="A226" s="310"/>
      <c r="B226" s="446"/>
      <c r="C226" s="310"/>
      <c r="D226" s="310"/>
      <c r="E226" s="310"/>
      <c r="F226" s="310"/>
      <c r="G226" s="310"/>
      <c r="H226" s="310"/>
      <c r="I226" s="310"/>
      <c r="J226" s="310"/>
      <c r="K226" s="310"/>
      <c r="L226" s="310"/>
      <c r="M226" s="310"/>
      <c r="N226" s="310"/>
      <c r="O226" s="310"/>
      <c r="P226" s="310"/>
      <c r="Q226" s="310"/>
      <c r="R226" s="310"/>
      <c r="S226" s="310"/>
      <c r="T226" s="310"/>
    </row>
    <row r="227" spans="1:20">
      <c r="A227" s="310"/>
      <c r="B227" s="446"/>
      <c r="C227" s="310"/>
      <c r="D227" s="310"/>
      <c r="E227" s="310"/>
      <c r="F227" s="310"/>
      <c r="G227" s="310"/>
      <c r="H227" s="310"/>
      <c r="I227" s="310"/>
      <c r="J227" s="310"/>
      <c r="K227" s="310"/>
      <c r="L227" s="310"/>
      <c r="M227" s="310"/>
      <c r="N227" s="310"/>
      <c r="O227" s="310"/>
      <c r="P227" s="310"/>
      <c r="Q227" s="310"/>
      <c r="R227" s="310"/>
      <c r="S227" s="310"/>
      <c r="T227" s="310"/>
    </row>
    <row r="228" spans="1:20">
      <c r="A228" s="310"/>
      <c r="B228" s="446"/>
      <c r="C228" s="310"/>
      <c r="D228" s="310"/>
      <c r="E228" s="310"/>
      <c r="F228" s="310"/>
      <c r="G228" s="310"/>
      <c r="H228" s="310"/>
      <c r="I228" s="310"/>
      <c r="J228" s="310"/>
      <c r="K228" s="310"/>
      <c r="L228" s="310"/>
      <c r="M228" s="310"/>
      <c r="N228" s="310"/>
      <c r="O228" s="310"/>
      <c r="P228" s="310"/>
      <c r="Q228" s="310"/>
      <c r="R228" s="310"/>
      <c r="S228" s="310"/>
      <c r="T228" s="310"/>
    </row>
    <row r="229" spans="1:20">
      <c r="A229" s="310"/>
      <c r="B229" s="446"/>
      <c r="C229" s="310"/>
      <c r="D229" s="310"/>
      <c r="E229" s="310"/>
      <c r="F229" s="310"/>
      <c r="G229" s="310"/>
      <c r="H229" s="310"/>
      <c r="I229" s="310"/>
      <c r="J229" s="310"/>
      <c r="K229" s="310"/>
      <c r="L229" s="310"/>
      <c r="M229" s="310"/>
      <c r="N229" s="310"/>
      <c r="O229" s="310"/>
      <c r="P229" s="310"/>
      <c r="Q229" s="310"/>
      <c r="R229" s="310"/>
      <c r="S229" s="310"/>
      <c r="T229" s="310"/>
    </row>
    <row r="230" spans="1:20">
      <c r="A230" s="310"/>
      <c r="B230" s="446"/>
      <c r="C230" s="310"/>
      <c r="D230" s="310"/>
      <c r="E230" s="310"/>
      <c r="F230" s="310"/>
      <c r="G230" s="310"/>
      <c r="H230" s="310"/>
      <c r="I230" s="310"/>
      <c r="J230" s="310"/>
      <c r="K230" s="310"/>
      <c r="L230" s="310"/>
      <c r="M230" s="310"/>
      <c r="N230" s="310"/>
      <c r="O230" s="310"/>
      <c r="P230" s="310"/>
      <c r="Q230" s="310"/>
      <c r="R230" s="310"/>
      <c r="S230" s="310"/>
      <c r="T230" s="310"/>
    </row>
    <row r="231" spans="1:20">
      <c r="A231" s="310"/>
      <c r="B231" s="446"/>
      <c r="C231" s="310"/>
      <c r="D231" s="310"/>
      <c r="E231" s="310"/>
      <c r="F231" s="310"/>
      <c r="G231" s="310"/>
      <c r="H231" s="310"/>
      <c r="I231" s="310"/>
      <c r="J231" s="310"/>
      <c r="K231" s="310"/>
      <c r="L231" s="310"/>
      <c r="M231" s="310"/>
      <c r="N231" s="310"/>
      <c r="O231" s="310"/>
      <c r="P231" s="310"/>
      <c r="Q231" s="310"/>
      <c r="R231" s="310"/>
      <c r="S231" s="310"/>
      <c r="T231" s="310"/>
    </row>
    <row r="232" spans="1:20">
      <c r="A232" s="310"/>
      <c r="B232" s="446"/>
      <c r="C232" s="310"/>
      <c r="D232" s="310"/>
      <c r="E232" s="310"/>
      <c r="F232" s="310"/>
      <c r="G232" s="310"/>
      <c r="H232" s="310"/>
      <c r="I232" s="310"/>
      <c r="J232" s="310"/>
      <c r="K232" s="310"/>
      <c r="L232" s="310"/>
      <c r="M232" s="310"/>
      <c r="N232" s="310"/>
      <c r="O232" s="310"/>
      <c r="P232" s="310"/>
      <c r="Q232" s="310"/>
      <c r="R232" s="310"/>
      <c r="S232" s="310"/>
      <c r="T232" s="310"/>
    </row>
    <row r="233" spans="1:20">
      <c r="A233" s="310"/>
      <c r="B233" s="446"/>
      <c r="C233" s="310"/>
      <c r="D233" s="310"/>
      <c r="E233" s="310"/>
      <c r="F233" s="310"/>
      <c r="G233" s="310"/>
      <c r="H233" s="310"/>
      <c r="I233" s="310"/>
      <c r="J233" s="310"/>
      <c r="K233" s="310"/>
      <c r="L233" s="310"/>
      <c r="M233" s="310"/>
      <c r="N233" s="310"/>
      <c r="O233" s="310"/>
      <c r="P233" s="310"/>
      <c r="Q233" s="310"/>
      <c r="R233" s="310"/>
      <c r="S233" s="310"/>
      <c r="T233" s="310"/>
    </row>
    <row r="234" spans="1:20">
      <c r="A234" s="310"/>
      <c r="B234" s="446"/>
      <c r="C234" s="310"/>
      <c r="D234" s="310"/>
      <c r="E234" s="310"/>
      <c r="F234" s="310"/>
      <c r="G234" s="310"/>
      <c r="H234" s="310"/>
      <c r="I234" s="310"/>
      <c r="J234" s="310"/>
      <c r="K234" s="310"/>
      <c r="L234" s="310"/>
      <c r="M234" s="310"/>
      <c r="N234" s="310"/>
      <c r="O234" s="310"/>
      <c r="P234" s="310"/>
      <c r="Q234" s="310"/>
      <c r="R234" s="310"/>
      <c r="S234" s="310"/>
      <c r="T234" s="310"/>
    </row>
    <row r="235" spans="1:20">
      <c r="A235" s="310"/>
      <c r="B235" s="446"/>
      <c r="C235" s="310"/>
      <c r="D235" s="310"/>
      <c r="E235" s="310"/>
      <c r="F235" s="310"/>
      <c r="G235" s="310"/>
      <c r="H235" s="310"/>
      <c r="I235" s="310"/>
      <c r="J235" s="310"/>
      <c r="K235" s="310"/>
      <c r="L235" s="310"/>
      <c r="M235" s="310"/>
      <c r="N235" s="310"/>
      <c r="O235" s="310"/>
      <c r="P235" s="310"/>
      <c r="Q235" s="310"/>
      <c r="R235" s="310"/>
      <c r="S235" s="310"/>
      <c r="T235" s="310"/>
    </row>
    <row r="236" spans="1:20">
      <c r="A236" s="310"/>
      <c r="B236" s="446"/>
      <c r="C236" s="310"/>
      <c r="D236" s="310"/>
      <c r="E236" s="310"/>
      <c r="F236" s="310"/>
      <c r="G236" s="310"/>
      <c r="H236" s="310"/>
      <c r="I236" s="310"/>
      <c r="J236" s="310"/>
      <c r="K236" s="310"/>
      <c r="L236" s="310"/>
      <c r="M236" s="310"/>
      <c r="N236" s="310"/>
      <c r="O236" s="310"/>
      <c r="P236" s="310"/>
      <c r="Q236" s="310"/>
      <c r="R236" s="310"/>
      <c r="S236" s="310"/>
      <c r="T236" s="310"/>
    </row>
    <row r="237" spans="1:20">
      <c r="A237" s="310"/>
      <c r="B237" s="446"/>
      <c r="C237" s="310"/>
      <c r="D237" s="310"/>
      <c r="E237" s="310"/>
      <c r="F237" s="310"/>
      <c r="G237" s="310"/>
      <c r="H237" s="310"/>
      <c r="I237" s="310"/>
      <c r="J237" s="310"/>
      <c r="K237" s="310"/>
      <c r="L237" s="310"/>
      <c r="M237" s="310"/>
      <c r="N237" s="310"/>
      <c r="O237" s="310"/>
      <c r="P237" s="310"/>
      <c r="Q237" s="310"/>
      <c r="R237" s="310"/>
      <c r="S237" s="310"/>
      <c r="T237" s="310"/>
    </row>
    <row r="238" spans="1:20">
      <c r="A238" s="310"/>
      <c r="B238" s="446"/>
      <c r="C238" s="310"/>
      <c r="D238" s="310"/>
      <c r="E238" s="310"/>
      <c r="F238" s="310"/>
      <c r="G238" s="310"/>
      <c r="H238" s="310"/>
      <c r="I238" s="310"/>
      <c r="J238" s="310"/>
      <c r="K238" s="310"/>
      <c r="L238" s="310"/>
      <c r="M238" s="310"/>
      <c r="N238" s="310"/>
      <c r="O238" s="310"/>
      <c r="P238" s="310"/>
      <c r="Q238" s="310"/>
      <c r="R238" s="310"/>
      <c r="S238" s="310"/>
      <c r="T238" s="310"/>
    </row>
    <row r="239" spans="1:20">
      <c r="A239" s="310"/>
      <c r="B239" s="446"/>
      <c r="C239" s="310"/>
      <c r="D239" s="310"/>
      <c r="E239" s="310"/>
      <c r="F239" s="310"/>
      <c r="G239" s="310"/>
      <c r="H239" s="310"/>
      <c r="I239" s="310"/>
      <c r="J239" s="310"/>
      <c r="K239" s="310"/>
      <c r="L239" s="310"/>
      <c r="M239" s="310"/>
      <c r="N239" s="310"/>
      <c r="O239" s="310"/>
      <c r="P239" s="310"/>
      <c r="Q239" s="310"/>
      <c r="R239" s="310"/>
      <c r="S239" s="310"/>
      <c r="T239" s="310"/>
    </row>
    <row r="240" spans="1:20">
      <c r="A240" s="310"/>
      <c r="B240" s="446"/>
      <c r="C240" s="310"/>
      <c r="D240" s="310"/>
      <c r="E240" s="310"/>
      <c r="F240" s="310"/>
      <c r="G240" s="310"/>
      <c r="H240" s="310"/>
      <c r="I240" s="310"/>
      <c r="J240" s="310"/>
      <c r="K240" s="310"/>
      <c r="L240" s="310"/>
      <c r="M240" s="310"/>
      <c r="N240" s="310"/>
      <c r="O240" s="310"/>
      <c r="P240" s="310"/>
      <c r="Q240" s="310"/>
      <c r="R240" s="310"/>
      <c r="S240" s="310"/>
      <c r="T240" s="310"/>
    </row>
    <row r="241" spans="1:20">
      <c r="A241" s="310"/>
      <c r="B241" s="446"/>
      <c r="C241" s="310"/>
      <c r="D241" s="310"/>
      <c r="E241" s="310"/>
      <c r="F241" s="310"/>
      <c r="G241" s="310"/>
      <c r="H241" s="310"/>
      <c r="I241" s="310"/>
      <c r="J241" s="310"/>
      <c r="K241" s="310"/>
      <c r="L241" s="310"/>
      <c r="M241" s="310"/>
      <c r="N241" s="310"/>
      <c r="O241" s="310"/>
      <c r="P241" s="310"/>
      <c r="Q241" s="310"/>
      <c r="R241" s="310"/>
      <c r="S241" s="310"/>
      <c r="T241" s="310"/>
    </row>
    <row r="242" spans="1:20">
      <c r="A242" s="310"/>
      <c r="B242" s="446"/>
      <c r="C242" s="310"/>
      <c r="D242" s="310"/>
      <c r="E242" s="310"/>
      <c r="F242" s="310"/>
      <c r="G242" s="310"/>
      <c r="H242" s="310"/>
      <c r="I242" s="310"/>
      <c r="J242" s="310"/>
      <c r="K242" s="310"/>
      <c r="L242" s="310"/>
      <c r="M242" s="310"/>
      <c r="N242" s="310"/>
      <c r="O242" s="310"/>
      <c r="P242" s="310"/>
      <c r="Q242" s="310"/>
      <c r="R242" s="310"/>
      <c r="S242" s="310"/>
      <c r="T242" s="310"/>
    </row>
    <row r="243" spans="1:20">
      <c r="A243" s="310"/>
      <c r="B243" s="446"/>
      <c r="C243" s="310"/>
      <c r="D243" s="310"/>
      <c r="E243" s="310"/>
      <c r="F243" s="310"/>
      <c r="G243" s="310"/>
      <c r="H243" s="310"/>
      <c r="I243" s="310"/>
      <c r="J243" s="310"/>
      <c r="K243" s="310"/>
      <c r="L243" s="310"/>
      <c r="M243" s="310"/>
      <c r="N243" s="310"/>
      <c r="O243" s="310"/>
      <c r="P243" s="310"/>
      <c r="Q243" s="310"/>
      <c r="R243" s="310"/>
      <c r="S243" s="310"/>
      <c r="T243" s="310"/>
    </row>
    <row r="244" spans="1:20">
      <c r="A244" s="310"/>
      <c r="B244" s="446"/>
      <c r="C244" s="310"/>
      <c r="D244" s="310"/>
      <c r="E244" s="310"/>
      <c r="F244" s="310"/>
      <c r="G244" s="310"/>
      <c r="H244" s="310"/>
      <c r="I244" s="310"/>
      <c r="J244" s="310"/>
      <c r="K244" s="310"/>
      <c r="L244" s="310"/>
      <c r="M244" s="310"/>
      <c r="N244" s="310"/>
      <c r="O244" s="310"/>
      <c r="P244" s="310"/>
      <c r="Q244" s="310"/>
      <c r="R244" s="310"/>
      <c r="S244" s="310"/>
      <c r="T244" s="310"/>
    </row>
    <row r="245" spans="1:20">
      <c r="A245" s="310"/>
      <c r="B245" s="446"/>
      <c r="C245" s="310"/>
      <c r="D245" s="310"/>
      <c r="E245" s="310"/>
      <c r="F245" s="310"/>
      <c r="G245" s="310"/>
      <c r="H245" s="310"/>
      <c r="I245" s="310"/>
      <c r="J245" s="310"/>
      <c r="K245" s="310"/>
      <c r="L245" s="310"/>
      <c r="M245" s="310"/>
      <c r="N245" s="310"/>
      <c r="O245" s="310"/>
      <c r="P245" s="310"/>
      <c r="Q245" s="310"/>
      <c r="R245" s="310"/>
      <c r="S245" s="310"/>
      <c r="T245" s="310"/>
    </row>
    <row r="246" spans="1:20">
      <c r="A246" s="310"/>
      <c r="B246" s="446"/>
      <c r="C246" s="310"/>
      <c r="D246" s="310"/>
      <c r="E246" s="310"/>
      <c r="F246" s="310"/>
      <c r="G246" s="310"/>
      <c r="H246" s="310"/>
      <c r="I246" s="310"/>
      <c r="J246" s="310"/>
      <c r="K246" s="310"/>
      <c r="L246" s="310"/>
      <c r="M246" s="310"/>
      <c r="N246" s="310"/>
      <c r="O246" s="310"/>
      <c r="P246" s="310"/>
      <c r="Q246" s="310"/>
      <c r="R246" s="310"/>
      <c r="S246" s="310"/>
      <c r="T246" s="310"/>
    </row>
    <row r="247" spans="1:20">
      <c r="A247" s="310"/>
      <c r="B247" s="446"/>
      <c r="C247" s="310"/>
      <c r="D247" s="310"/>
      <c r="E247" s="310"/>
      <c r="F247" s="310"/>
      <c r="G247" s="310"/>
      <c r="H247" s="310"/>
      <c r="I247" s="310"/>
      <c r="J247" s="310"/>
      <c r="K247" s="310"/>
      <c r="L247" s="310"/>
      <c r="M247" s="310"/>
      <c r="N247" s="310"/>
      <c r="O247" s="310"/>
      <c r="P247" s="310"/>
      <c r="Q247" s="310"/>
      <c r="R247" s="310"/>
      <c r="S247" s="310"/>
      <c r="T247" s="310"/>
    </row>
    <row r="248" spans="1:20">
      <c r="A248" s="310"/>
      <c r="B248" s="446"/>
      <c r="C248" s="310"/>
      <c r="D248" s="310"/>
      <c r="E248" s="310"/>
      <c r="F248" s="310"/>
      <c r="G248" s="310"/>
      <c r="H248" s="310"/>
      <c r="I248" s="310"/>
      <c r="J248" s="310"/>
      <c r="K248" s="310"/>
      <c r="L248" s="310"/>
      <c r="M248" s="310"/>
      <c r="N248" s="310"/>
      <c r="O248" s="310"/>
      <c r="P248" s="310"/>
      <c r="Q248" s="310"/>
      <c r="R248" s="310"/>
      <c r="S248" s="310"/>
      <c r="T248" s="310"/>
    </row>
    <row r="249" spans="1:20">
      <c r="A249" s="310"/>
      <c r="B249" s="446"/>
      <c r="C249" s="310"/>
      <c r="D249" s="310"/>
      <c r="E249" s="310"/>
      <c r="F249" s="310"/>
      <c r="G249" s="310"/>
      <c r="H249" s="310"/>
      <c r="I249" s="310"/>
      <c r="J249" s="310"/>
      <c r="K249" s="310"/>
      <c r="L249" s="310"/>
      <c r="M249" s="310"/>
      <c r="N249" s="310"/>
      <c r="O249" s="310"/>
      <c r="P249" s="310"/>
      <c r="Q249" s="310"/>
      <c r="R249" s="310"/>
      <c r="S249" s="310"/>
      <c r="T249" s="310"/>
    </row>
    <row r="250" spans="1:20">
      <c r="A250" s="310"/>
      <c r="B250" s="446"/>
      <c r="C250" s="310"/>
      <c r="D250" s="310"/>
      <c r="E250" s="310"/>
      <c r="F250" s="310"/>
      <c r="G250" s="310"/>
      <c r="H250" s="310"/>
      <c r="I250" s="310"/>
      <c r="J250" s="310"/>
      <c r="K250" s="310"/>
      <c r="L250" s="310"/>
      <c r="M250" s="310"/>
      <c r="N250" s="310"/>
      <c r="O250" s="310"/>
      <c r="P250" s="310"/>
      <c r="Q250" s="310"/>
      <c r="R250" s="310"/>
      <c r="S250" s="310"/>
      <c r="T250" s="310"/>
    </row>
    <row r="251" spans="1:20">
      <c r="A251" s="310"/>
      <c r="B251" s="446"/>
      <c r="C251" s="310"/>
      <c r="D251" s="310"/>
      <c r="E251" s="310"/>
      <c r="F251" s="310"/>
      <c r="G251" s="310"/>
      <c r="H251" s="310"/>
      <c r="I251" s="310"/>
      <c r="J251" s="310"/>
      <c r="K251" s="310"/>
      <c r="L251" s="310"/>
      <c r="M251" s="310"/>
      <c r="N251" s="310"/>
      <c r="O251" s="310"/>
      <c r="P251" s="310"/>
      <c r="Q251" s="310"/>
      <c r="R251" s="310"/>
      <c r="S251" s="310"/>
      <c r="T251" s="310"/>
    </row>
    <row r="252" spans="1:20">
      <c r="A252" s="310"/>
      <c r="B252" s="446"/>
      <c r="C252" s="310"/>
      <c r="D252" s="310"/>
      <c r="E252" s="310"/>
      <c r="F252" s="310"/>
      <c r="G252" s="310"/>
      <c r="H252" s="310"/>
      <c r="I252" s="310"/>
      <c r="J252" s="310"/>
      <c r="K252" s="310"/>
      <c r="L252" s="310"/>
      <c r="M252" s="310"/>
      <c r="N252" s="310"/>
      <c r="O252" s="310"/>
      <c r="P252" s="310"/>
      <c r="Q252" s="310"/>
      <c r="R252" s="310"/>
      <c r="S252" s="310"/>
      <c r="T252" s="310"/>
    </row>
    <row r="253" spans="1:20">
      <c r="A253" s="310"/>
      <c r="B253" s="446"/>
      <c r="C253" s="310"/>
      <c r="D253" s="310"/>
      <c r="E253" s="310"/>
      <c r="F253" s="310"/>
      <c r="G253" s="310"/>
      <c r="H253" s="310"/>
      <c r="I253" s="310"/>
      <c r="J253" s="310"/>
      <c r="K253" s="310"/>
      <c r="L253" s="310"/>
      <c r="M253" s="310"/>
      <c r="N253" s="310"/>
      <c r="O253" s="310"/>
      <c r="P253" s="310"/>
      <c r="Q253" s="310"/>
      <c r="R253" s="310"/>
      <c r="S253" s="310"/>
      <c r="T253" s="310"/>
    </row>
    <row r="254" spans="1:20">
      <c r="A254" s="310"/>
      <c r="B254" s="446"/>
      <c r="C254" s="310"/>
      <c r="D254" s="310"/>
      <c r="E254" s="310"/>
      <c r="F254" s="310"/>
      <c r="G254" s="310"/>
      <c r="H254" s="310"/>
      <c r="I254" s="310"/>
      <c r="J254" s="310"/>
      <c r="K254" s="310"/>
      <c r="L254" s="310"/>
      <c r="M254" s="310"/>
      <c r="N254" s="310"/>
      <c r="O254" s="310"/>
      <c r="P254" s="310"/>
      <c r="Q254" s="310"/>
      <c r="R254" s="310"/>
      <c r="S254" s="310"/>
      <c r="T254" s="310"/>
    </row>
    <row r="255" spans="1:20">
      <c r="A255" s="310"/>
      <c r="B255" s="446"/>
      <c r="C255" s="310"/>
      <c r="D255" s="310"/>
      <c r="E255" s="310"/>
      <c r="F255" s="310"/>
      <c r="G255" s="310"/>
      <c r="H255" s="310"/>
      <c r="I255" s="310"/>
      <c r="J255" s="310"/>
      <c r="K255" s="310"/>
      <c r="L255" s="310"/>
      <c r="M255" s="310"/>
      <c r="N255" s="310"/>
      <c r="O255" s="310"/>
      <c r="P255" s="310"/>
      <c r="Q255" s="310"/>
      <c r="R255" s="310"/>
      <c r="S255" s="310"/>
      <c r="T255" s="310"/>
    </row>
    <row r="256" spans="1:20">
      <c r="A256" s="310"/>
      <c r="B256" s="446"/>
      <c r="C256" s="310"/>
      <c r="D256" s="310"/>
      <c r="E256" s="310"/>
      <c r="F256" s="310"/>
      <c r="G256" s="310"/>
      <c r="H256" s="310"/>
      <c r="I256" s="310"/>
      <c r="J256" s="310"/>
      <c r="K256" s="310"/>
      <c r="L256" s="310"/>
      <c r="M256" s="310"/>
      <c r="N256" s="310"/>
      <c r="O256" s="310"/>
      <c r="P256" s="310"/>
      <c r="Q256" s="310"/>
      <c r="R256" s="310"/>
      <c r="S256" s="310"/>
      <c r="T256" s="310"/>
    </row>
    <row r="257" spans="1:20">
      <c r="A257" s="310"/>
      <c r="B257" s="446"/>
      <c r="C257" s="310"/>
      <c r="D257" s="310"/>
      <c r="E257" s="310"/>
      <c r="F257" s="310"/>
      <c r="G257" s="310"/>
      <c r="H257" s="310"/>
      <c r="I257" s="310"/>
      <c r="J257" s="310"/>
      <c r="K257" s="310"/>
      <c r="L257" s="310"/>
      <c r="M257" s="310"/>
      <c r="N257" s="310"/>
      <c r="O257" s="310"/>
      <c r="P257" s="310"/>
      <c r="Q257" s="310"/>
      <c r="R257" s="310"/>
      <c r="S257" s="310"/>
      <c r="T257" s="310"/>
    </row>
    <row r="258" spans="1:20">
      <c r="A258" s="310"/>
      <c r="B258" s="446"/>
      <c r="C258" s="310"/>
      <c r="D258" s="310"/>
      <c r="E258" s="310"/>
      <c r="F258" s="310"/>
      <c r="G258" s="310"/>
      <c r="H258" s="310"/>
      <c r="I258" s="310"/>
      <c r="J258" s="310"/>
      <c r="K258" s="310"/>
      <c r="L258" s="310"/>
      <c r="M258" s="310"/>
      <c r="N258" s="310"/>
      <c r="O258" s="310"/>
      <c r="P258" s="310"/>
      <c r="Q258" s="310"/>
      <c r="R258" s="310"/>
      <c r="S258" s="310"/>
      <c r="T258" s="310"/>
    </row>
    <row r="259" spans="1:20">
      <c r="A259" s="310"/>
      <c r="B259" s="446"/>
      <c r="C259" s="310"/>
      <c r="D259" s="310"/>
      <c r="E259" s="310"/>
      <c r="F259" s="310"/>
      <c r="G259" s="310"/>
      <c r="H259" s="310"/>
      <c r="I259" s="310"/>
      <c r="J259" s="310"/>
      <c r="K259" s="310"/>
      <c r="L259" s="310"/>
      <c r="M259" s="310"/>
      <c r="N259" s="310"/>
      <c r="O259" s="310"/>
      <c r="P259" s="310"/>
      <c r="Q259" s="310"/>
      <c r="R259" s="310"/>
      <c r="S259" s="310"/>
      <c r="T259" s="310"/>
    </row>
    <row r="260" spans="1:20">
      <c r="A260" s="310"/>
      <c r="B260" s="446"/>
      <c r="C260" s="310"/>
      <c r="D260" s="310"/>
      <c r="E260" s="310"/>
      <c r="F260" s="310"/>
      <c r="G260" s="310"/>
      <c r="H260" s="310"/>
      <c r="I260" s="310"/>
      <c r="J260" s="310"/>
      <c r="K260" s="310"/>
      <c r="L260" s="310"/>
      <c r="M260" s="310"/>
      <c r="N260" s="310"/>
      <c r="O260" s="310"/>
      <c r="P260" s="310"/>
      <c r="Q260" s="310"/>
      <c r="R260" s="310"/>
      <c r="S260" s="310"/>
      <c r="T260" s="310"/>
    </row>
    <row r="261" spans="1:20">
      <c r="A261" s="310"/>
      <c r="B261" s="446"/>
      <c r="C261" s="310"/>
      <c r="D261" s="310"/>
      <c r="E261" s="310"/>
      <c r="F261" s="310"/>
      <c r="G261" s="310"/>
      <c r="H261" s="310"/>
      <c r="I261" s="310"/>
      <c r="J261" s="310"/>
      <c r="K261" s="310"/>
      <c r="L261" s="310"/>
      <c r="M261" s="310"/>
      <c r="N261" s="310"/>
      <c r="O261" s="310"/>
      <c r="P261" s="310"/>
      <c r="Q261" s="310"/>
      <c r="R261" s="310"/>
      <c r="S261" s="310"/>
      <c r="T261" s="310"/>
    </row>
    <row r="262" spans="1:20">
      <c r="A262" s="310"/>
      <c r="B262" s="446"/>
      <c r="C262" s="310"/>
      <c r="D262" s="310"/>
      <c r="E262" s="310"/>
      <c r="F262" s="310"/>
      <c r="G262" s="310"/>
      <c r="H262" s="310"/>
      <c r="I262" s="310"/>
      <c r="J262" s="310"/>
      <c r="K262" s="310"/>
      <c r="L262" s="310"/>
      <c r="M262" s="310"/>
      <c r="N262" s="310"/>
      <c r="O262" s="310"/>
      <c r="P262" s="310"/>
      <c r="Q262" s="310"/>
      <c r="R262" s="310"/>
      <c r="S262" s="310"/>
      <c r="T262" s="310"/>
    </row>
    <row r="263" spans="1:20">
      <c r="A263" s="310"/>
      <c r="B263" s="446"/>
      <c r="C263" s="310"/>
      <c r="D263" s="310"/>
      <c r="E263" s="310"/>
      <c r="F263" s="310"/>
      <c r="G263" s="310"/>
      <c r="H263" s="310"/>
      <c r="I263" s="310"/>
      <c r="J263" s="310"/>
      <c r="K263" s="310"/>
      <c r="L263" s="310"/>
      <c r="M263" s="310"/>
      <c r="N263" s="310"/>
      <c r="O263" s="310"/>
      <c r="P263" s="310"/>
      <c r="Q263" s="310"/>
      <c r="R263" s="310"/>
      <c r="S263" s="310"/>
      <c r="T263" s="310"/>
    </row>
    <row r="264" spans="1:20">
      <c r="A264" s="310"/>
      <c r="B264" s="446"/>
      <c r="C264" s="310"/>
      <c r="D264" s="310"/>
      <c r="E264" s="310"/>
      <c r="F264" s="310"/>
      <c r="G264" s="310"/>
      <c r="H264" s="310"/>
      <c r="I264" s="310"/>
      <c r="J264" s="310"/>
      <c r="K264" s="310"/>
      <c r="L264" s="310"/>
      <c r="M264" s="310"/>
      <c r="N264" s="310"/>
      <c r="O264" s="310"/>
      <c r="P264" s="310"/>
      <c r="Q264" s="310"/>
      <c r="R264" s="310"/>
      <c r="S264" s="310"/>
      <c r="T264" s="310"/>
    </row>
    <row r="265" spans="1:20">
      <c r="A265" s="310"/>
      <c r="B265" s="446"/>
      <c r="C265" s="310"/>
      <c r="D265" s="310"/>
      <c r="E265" s="310"/>
      <c r="F265" s="310"/>
      <c r="G265" s="310"/>
      <c r="H265" s="310"/>
      <c r="I265" s="310"/>
      <c r="J265" s="310"/>
      <c r="K265" s="310"/>
      <c r="L265" s="310"/>
      <c r="M265" s="310"/>
      <c r="N265" s="310"/>
      <c r="O265" s="310"/>
      <c r="P265" s="310"/>
      <c r="Q265" s="310"/>
      <c r="R265" s="310"/>
      <c r="S265" s="310"/>
      <c r="T265" s="310"/>
    </row>
    <row r="266" spans="1:20">
      <c r="A266" s="310"/>
      <c r="B266" s="446"/>
      <c r="C266" s="310"/>
      <c r="D266" s="310"/>
      <c r="E266" s="310"/>
      <c r="F266" s="310"/>
      <c r="G266" s="310"/>
      <c r="H266" s="310"/>
      <c r="I266" s="310"/>
      <c r="J266" s="310"/>
      <c r="K266" s="310"/>
      <c r="L266" s="310"/>
      <c r="M266" s="310"/>
      <c r="N266" s="310"/>
      <c r="O266" s="310"/>
      <c r="P266" s="310"/>
      <c r="Q266" s="310"/>
      <c r="R266" s="310"/>
      <c r="S266" s="310"/>
      <c r="T266" s="310"/>
    </row>
    <row r="267" spans="1:20">
      <c r="A267" s="310"/>
      <c r="B267" s="446"/>
      <c r="C267" s="310"/>
      <c r="D267" s="310"/>
      <c r="E267" s="310"/>
      <c r="F267" s="310"/>
      <c r="G267" s="310"/>
      <c r="H267" s="310"/>
      <c r="I267" s="310"/>
      <c r="J267" s="310"/>
      <c r="K267" s="310"/>
      <c r="L267" s="310"/>
      <c r="M267" s="310"/>
      <c r="N267" s="310"/>
      <c r="O267" s="310"/>
      <c r="P267" s="310"/>
      <c r="Q267" s="310"/>
      <c r="R267" s="310"/>
      <c r="S267" s="310"/>
      <c r="T267" s="310"/>
    </row>
    <row r="268" spans="1:20">
      <c r="A268" s="310"/>
      <c r="B268" s="446"/>
      <c r="C268" s="310"/>
      <c r="D268" s="310"/>
      <c r="E268" s="310"/>
      <c r="F268" s="310"/>
      <c r="G268" s="310"/>
      <c r="H268" s="310"/>
      <c r="I268" s="310"/>
      <c r="J268" s="310"/>
      <c r="K268" s="310"/>
      <c r="L268" s="310"/>
      <c r="M268" s="310"/>
      <c r="N268" s="310"/>
      <c r="O268" s="310"/>
      <c r="P268" s="310"/>
      <c r="Q268" s="310"/>
      <c r="R268" s="310"/>
      <c r="S268" s="310"/>
      <c r="T268" s="310"/>
    </row>
    <row r="269" spans="1:20">
      <c r="A269" s="310"/>
      <c r="B269" s="446"/>
      <c r="C269" s="310"/>
      <c r="D269" s="310"/>
      <c r="E269" s="310"/>
      <c r="F269" s="310"/>
      <c r="G269" s="310"/>
      <c r="H269" s="310"/>
      <c r="I269" s="310"/>
      <c r="J269" s="310"/>
      <c r="K269" s="310"/>
      <c r="L269" s="310"/>
      <c r="M269" s="310"/>
      <c r="N269" s="310"/>
      <c r="O269" s="310"/>
      <c r="P269" s="310"/>
      <c r="Q269" s="310"/>
      <c r="R269" s="310"/>
      <c r="S269" s="310"/>
      <c r="T269" s="310"/>
    </row>
    <row r="270" spans="1:20">
      <c r="A270" s="310"/>
      <c r="B270" s="446"/>
      <c r="C270" s="310"/>
      <c r="D270" s="310"/>
      <c r="E270" s="310"/>
      <c r="F270" s="310"/>
      <c r="G270" s="310"/>
      <c r="H270" s="310"/>
      <c r="I270" s="310"/>
      <c r="J270" s="310"/>
      <c r="K270" s="310"/>
      <c r="L270" s="310"/>
      <c r="M270" s="310"/>
      <c r="N270" s="310"/>
      <c r="O270" s="310"/>
      <c r="P270" s="310"/>
      <c r="Q270" s="310"/>
      <c r="R270" s="310"/>
      <c r="S270" s="310"/>
      <c r="T270" s="310"/>
    </row>
    <row r="271" spans="1:20">
      <c r="A271" s="310"/>
      <c r="B271" s="446"/>
      <c r="C271" s="310"/>
      <c r="D271" s="310"/>
      <c r="E271" s="310"/>
      <c r="F271" s="310"/>
      <c r="G271" s="310"/>
      <c r="H271" s="310"/>
      <c r="I271" s="310"/>
      <c r="J271" s="310"/>
      <c r="K271" s="310"/>
      <c r="L271" s="310"/>
      <c r="M271" s="310"/>
      <c r="N271" s="310"/>
      <c r="O271" s="310"/>
      <c r="P271" s="310"/>
      <c r="Q271" s="310"/>
      <c r="R271" s="310"/>
      <c r="S271" s="310"/>
      <c r="T271" s="310"/>
    </row>
    <row r="272" spans="1:20">
      <c r="A272" s="310"/>
      <c r="B272" s="446"/>
      <c r="C272" s="310"/>
      <c r="D272" s="310"/>
      <c r="E272" s="310"/>
      <c r="F272" s="310"/>
      <c r="G272" s="310"/>
      <c r="H272" s="310"/>
      <c r="I272" s="310"/>
      <c r="J272" s="310"/>
      <c r="K272" s="310"/>
      <c r="L272" s="310"/>
      <c r="M272" s="310"/>
      <c r="N272" s="310"/>
      <c r="O272" s="310"/>
      <c r="P272" s="310"/>
      <c r="Q272" s="310"/>
      <c r="R272" s="310"/>
      <c r="S272" s="310"/>
      <c r="T272" s="310"/>
    </row>
    <row r="273" spans="1:20">
      <c r="A273" s="310"/>
      <c r="B273" s="446"/>
      <c r="C273" s="310"/>
      <c r="D273" s="310"/>
      <c r="E273" s="310"/>
      <c r="F273" s="310"/>
      <c r="G273" s="310"/>
      <c r="H273" s="310"/>
      <c r="I273" s="310"/>
      <c r="J273" s="310"/>
      <c r="K273" s="310"/>
      <c r="L273" s="310"/>
      <c r="M273" s="310"/>
      <c r="N273" s="310"/>
      <c r="O273" s="310"/>
      <c r="P273" s="310"/>
      <c r="Q273" s="310"/>
      <c r="R273" s="310"/>
      <c r="S273" s="310"/>
      <c r="T273" s="310"/>
    </row>
    <row r="274" spans="1:20">
      <c r="A274" s="310"/>
      <c r="B274" s="446"/>
      <c r="C274" s="310"/>
      <c r="D274" s="310"/>
      <c r="E274" s="310"/>
      <c r="F274" s="310"/>
      <c r="G274" s="310"/>
      <c r="H274" s="310"/>
      <c r="I274" s="310"/>
      <c r="J274" s="310"/>
      <c r="K274" s="310"/>
      <c r="L274" s="310"/>
      <c r="M274" s="310"/>
      <c r="N274" s="310"/>
      <c r="O274" s="310"/>
      <c r="P274" s="310"/>
      <c r="Q274" s="310"/>
      <c r="R274" s="310"/>
      <c r="S274" s="310"/>
      <c r="T274" s="310"/>
    </row>
    <row r="275" spans="1:20">
      <c r="A275" s="310"/>
      <c r="B275" s="446"/>
      <c r="C275" s="310"/>
      <c r="D275" s="310"/>
      <c r="E275" s="310"/>
      <c r="F275" s="310"/>
      <c r="G275" s="310"/>
      <c r="H275" s="310"/>
      <c r="I275" s="310"/>
      <c r="J275" s="310"/>
      <c r="K275" s="310"/>
      <c r="L275" s="310"/>
      <c r="M275" s="310"/>
      <c r="N275" s="310"/>
      <c r="O275" s="310"/>
      <c r="P275" s="310"/>
      <c r="Q275" s="310"/>
      <c r="R275" s="310"/>
      <c r="S275" s="310"/>
      <c r="T275" s="310"/>
    </row>
    <row r="276" spans="1:20">
      <c r="A276" s="310"/>
      <c r="B276" s="446"/>
      <c r="C276" s="310"/>
      <c r="D276" s="310"/>
      <c r="E276" s="310"/>
      <c r="F276" s="310"/>
      <c r="G276" s="310"/>
      <c r="H276" s="310"/>
      <c r="I276" s="310"/>
      <c r="J276" s="310"/>
      <c r="K276" s="310"/>
      <c r="L276" s="310"/>
      <c r="M276" s="310"/>
      <c r="N276" s="310"/>
      <c r="O276" s="310"/>
      <c r="P276" s="310"/>
      <c r="Q276" s="310"/>
      <c r="R276" s="310"/>
      <c r="S276" s="310"/>
      <c r="T276" s="310"/>
    </row>
    <row r="277" spans="1:20">
      <c r="A277" s="310"/>
      <c r="B277" s="446"/>
      <c r="C277" s="310"/>
      <c r="D277" s="310"/>
      <c r="E277" s="310"/>
      <c r="F277" s="310"/>
      <c r="G277" s="310"/>
      <c r="H277" s="310"/>
      <c r="I277" s="310"/>
      <c r="J277" s="310"/>
      <c r="K277" s="310"/>
      <c r="L277" s="310"/>
      <c r="M277" s="310"/>
      <c r="N277" s="310"/>
      <c r="O277" s="310"/>
      <c r="P277" s="310"/>
      <c r="Q277" s="310"/>
      <c r="R277" s="310"/>
      <c r="S277" s="310"/>
      <c r="T277" s="310"/>
    </row>
    <row r="278" spans="1:20">
      <c r="A278" s="310"/>
      <c r="B278" s="446"/>
      <c r="C278" s="310"/>
      <c r="D278" s="310"/>
      <c r="E278" s="310"/>
      <c r="F278" s="310"/>
      <c r="G278" s="310"/>
      <c r="H278" s="310"/>
      <c r="I278" s="310"/>
      <c r="J278" s="310"/>
      <c r="K278" s="310"/>
      <c r="L278" s="310"/>
      <c r="M278" s="310"/>
      <c r="N278" s="310"/>
      <c r="O278" s="310"/>
      <c r="P278" s="310"/>
      <c r="Q278" s="310"/>
      <c r="R278" s="310"/>
      <c r="S278" s="310"/>
      <c r="T278" s="310"/>
    </row>
    <row r="279" spans="1:20">
      <c r="A279" s="310"/>
      <c r="B279" s="446"/>
      <c r="C279" s="310"/>
      <c r="D279" s="310"/>
      <c r="E279" s="310"/>
      <c r="F279" s="310"/>
      <c r="G279" s="310"/>
      <c r="H279" s="310"/>
      <c r="I279" s="310"/>
      <c r="J279" s="310"/>
      <c r="K279" s="310"/>
      <c r="L279" s="310"/>
      <c r="M279" s="310"/>
      <c r="N279" s="310"/>
      <c r="O279" s="310"/>
      <c r="P279" s="310"/>
      <c r="Q279" s="310"/>
      <c r="R279" s="310"/>
      <c r="S279" s="310"/>
      <c r="T279" s="310"/>
    </row>
    <row r="280" spans="1:20">
      <c r="A280" s="310"/>
      <c r="B280" s="446"/>
      <c r="C280" s="310"/>
      <c r="D280" s="310"/>
      <c r="E280" s="310"/>
      <c r="F280" s="310"/>
      <c r="G280" s="310"/>
      <c r="H280" s="310"/>
      <c r="I280" s="310"/>
      <c r="J280" s="310"/>
      <c r="K280" s="310"/>
      <c r="L280" s="310"/>
      <c r="M280" s="310"/>
      <c r="N280" s="310"/>
      <c r="O280" s="310"/>
      <c r="P280" s="310"/>
      <c r="Q280" s="310"/>
      <c r="R280" s="310"/>
      <c r="S280" s="310"/>
      <c r="T280" s="310"/>
    </row>
    <row r="281" spans="1:20">
      <c r="A281" s="310"/>
      <c r="B281" s="446"/>
      <c r="C281" s="310"/>
      <c r="D281" s="310"/>
      <c r="E281" s="310"/>
      <c r="F281" s="310"/>
      <c r="G281" s="310"/>
      <c r="H281" s="310"/>
      <c r="I281" s="310"/>
      <c r="J281" s="310"/>
      <c r="K281" s="310"/>
      <c r="L281" s="310"/>
      <c r="M281" s="310"/>
      <c r="N281" s="310"/>
      <c r="O281" s="310"/>
      <c r="P281" s="310"/>
      <c r="Q281" s="310"/>
      <c r="R281" s="310"/>
      <c r="S281" s="310"/>
      <c r="T281" s="310"/>
    </row>
    <row r="282" spans="1:20">
      <c r="A282" s="310"/>
      <c r="B282" s="446"/>
      <c r="C282" s="310"/>
      <c r="D282" s="310"/>
      <c r="E282" s="310"/>
      <c r="F282" s="310"/>
      <c r="G282" s="310"/>
      <c r="H282" s="310"/>
      <c r="I282" s="310"/>
      <c r="J282" s="310"/>
      <c r="K282" s="310"/>
      <c r="L282" s="310"/>
      <c r="M282" s="310"/>
      <c r="N282" s="310"/>
      <c r="O282" s="310"/>
      <c r="P282" s="310"/>
      <c r="Q282" s="310"/>
      <c r="R282" s="310"/>
      <c r="S282" s="310"/>
      <c r="T282" s="310"/>
    </row>
    <row r="283" spans="1:20">
      <c r="A283" s="310"/>
      <c r="B283" s="446"/>
      <c r="C283" s="310"/>
      <c r="D283" s="310"/>
      <c r="E283" s="310"/>
      <c r="F283" s="310"/>
      <c r="G283" s="310"/>
      <c r="H283" s="310"/>
      <c r="I283" s="310"/>
      <c r="J283" s="310"/>
      <c r="K283" s="310"/>
      <c r="L283" s="310"/>
      <c r="M283" s="310"/>
      <c r="N283" s="310"/>
      <c r="O283" s="310"/>
      <c r="P283" s="310"/>
      <c r="Q283" s="310"/>
      <c r="R283" s="310"/>
      <c r="S283" s="310"/>
      <c r="T283" s="310"/>
    </row>
    <row r="284" spans="1:20">
      <c r="A284" s="310"/>
      <c r="B284" s="446"/>
      <c r="C284" s="310"/>
      <c r="D284" s="310"/>
      <c r="E284" s="310"/>
      <c r="F284" s="310"/>
      <c r="G284" s="310"/>
      <c r="H284" s="310"/>
      <c r="I284" s="310"/>
      <c r="J284" s="310"/>
      <c r="K284" s="310"/>
      <c r="L284" s="310"/>
      <c r="M284" s="310"/>
      <c r="N284" s="310"/>
      <c r="O284" s="310"/>
      <c r="P284" s="310"/>
      <c r="Q284" s="310"/>
      <c r="R284" s="310"/>
      <c r="S284" s="310"/>
      <c r="T284" s="310"/>
    </row>
    <row r="285" spans="1:20">
      <c r="A285" s="310"/>
      <c r="B285" s="446"/>
      <c r="C285" s="310"/>
      <c r="D285" s="310"/>
      <c r="E285" s="310"/>
      <c r="F285" s="310"/>
      <c r="G285" s="310"/>
      <c r="H285" s="310"/>
      <c r="I285" s="310"/>
      <c r="J285" s="310"/>
      <c r="K285" s="310"/>
      <c r="L285" s="310"/>
      <c r="M285" s="310"/>
      <c r="N285" s="310"/>
      <c r="O285" s="310"/>
      <c r="P285" s="310"/>
      <c r="Q285" s="310"/>
      <c r="R285" s="310"/>
      <c r="S285" s="310"/>
      <c r="T285" s="310"/>
    </row>
    <row r="286" spans="1:20">
      <c r="A286" s="310"/>
      <c r="B286" s="446"/>
      <c r="C286" s="310"/>
      <c r="D286" s="310"/>
      <c r="E286" s="310"/>
      <c r="F286" s="310"/>
      <c r="G286" s="310"/>
      <c r="H286" s="310"/>
      <c r="I286" s="310"/>
      <c r="J286" s="310"/>
      <c r="K286" s="310"/>
      <c r="L286" s="310"/>
      <c r="M286" s="310"/>
      <c r="N286" s="310"/>
      <c r="O286" s="310"/>
      <c r="P286" s="310"/>
      <c r="Q286" s="310"/>
      <c r="R286" s="310"/>
      <c r="S286" s="310"/>
      <c r="T286" s="310"/>
    </row>
    <row r="287" spans="1:20">
      <c r="A287" s="310"/>
      <c r="B287" s="446"/>
      <c r="C287" s="310"/>
      <c r="D287" s="310"/>
      <c r="E287" s="310"/>
      <c r="F287" s="310"/>
      <c r="G287" s="310"/>
      <c r="H287" s="310"/>
      <c r="I287" s="310"/>
      <c r="J287" s="310"/>
      <c r="K287" s="310"/>
      <c r="L287" s="310"/>
      <c r="M287" s="310"/>
      <c r="N287" s="310"/>
      <c r="O287" s="310"/>
      <c r="P287" s="310"/>
      <c r="Q287" s="310"/>
      <c r="R287" s="310"/>
      <c r="S287" s="310"/>
      <c r="T287" s="310"/>
    </row>
    <row r="288" spans="1:20">
      <c r="A288" s="310"/>
      <c r="B288" s="446"/>
      <c r="C288" s="310"/>
      <c r="D288" s="310"/>
      <c r="E288" s="310"/>
      <c r="F288" s="310"/>
      <c r="G288" s="310"/>
      <c r="H288" s="310"/>
      <c r="I288" s="310"/>
      <c r="J288" s="310"/>
      <c r="K288" s="310"/>
      <c r="L288" s="310"/>
      <c r="M288" s="310"/>
      <c r="N288" s="310"/>
      <c r="O288" s="310"/>
      <c r="P288" s="310"/>
      <c r="Q288" s="310"/>
      <c r="R288" s="310"/>
      <c r="S288" s="310"/>
      <c r="T288" s="310"/>
    </row>
    <row r="289" spans="1:20">
      <c r="A289" s="310"/>
      <c r="B289" s="446"/>
      <c r="C289" s="310"/>
      <c r="D289" s="310"/>
      <c r="E289" s="310"/>
      <c r="F289" s="310"/>
      <c r="G289" s="310"/>
      <c r="H289" s="310"/>
      <c r="I289" s="310"/>
      <c r="J289" s="310"/>
      <c r="K289" s="310"/>
      <c r="L289" s="310"/>
      <c r="M289" s="310"/>
      <c r="N289" s="310"/>
      <c r="O289" s="310"/>
      <c r="P289" s="310"/>
      <c r="Q289" s="310"/>
      <c r="R289" s="310"/>
      <c r="S289" s="310"/>
      <c r="T289" s="310"/>
    </row>
    <row r="290" spans="1:20">
      <c r="A290" s="310"/>
      <c r="B290" s="446"/>
      <c r="C290" s="310"/>
      <c r="D290" s="310"/>
      <c r="E290" s="310"/>
      <c r="F290" s="310"/>
      <c r="G290" s="310"/>
      <c r="H290" s="310"/>
      <c r="I290" s="310"/>
      <c r="J290" s="310"/>
      <c r="K290" s="310"/>
      <c r="L290" s="310"/>
      <c r="M290" s="310"/>
      <c r="N290" s="310"/>
      <c r="O290" s="310"/>
      <c r="P290" s="310"/>
      <c r="Q290" s="310"/>
      <c r="R290" s="310"/>
      <c r="S290" s="310"/>
      <c r="T290" s="310"/>
    </row>
    <row r="291" spans="1:20">
      <c r="A291" s="310"/>
      <c r="B291" s="446"/>
      <c r="C291" s="310"/>
      <c r="D291" s="310"/>
      <c r="E291" s="310"/>
      <c r="F291" s="310"/>
      <c r="G291" s="310"/>
      <c r="H291" s="310"/>
      <c r="I291" s="310"/>
      <c r="J291" s="310"/>
      <c r="K291" s="310"/>
      <c r="L291" s="310"/>
      <c r="M291" s="310"/>
      <c r="N291" s="310"/>
      <c r="O291" s="310"/>
      <c r="P291" s="310"/>
      <c r="Q291" s="310"/>
      <c r="R291" s="310"/>
      <c r="S291" s="310"/>
      <c r="T291" s="310"/>
    </row>
    <row r="292" spans="1:20">
      <c r="A292" s="310"/>
      <c r="B292" s="446"/>
      <c r="C292" s="310"/>
      <c r="D292" s="310"/>
      <c r="E292" s="310"/>
      <c r="F292" s="310"/>
      <c r="G292" s="310"/>
      <c r="H292" s="310"/>
      <c r="I292" s="310"/>
      <c r="J292" s="310"/>
      <c r="K292" s="310"/>
      <c r="L292" s="310"/>
      <c r="M292" s="310"/>
      <c r="N292" s="310"/>
      <c r="O292" s="310"/>
      <c r="P292" s="310"/>
      <c r="Q292" s="310"/>
      <c r="R292" s="310"/>
      <c r="S292" s="310"/>
      <c r="T292" s="310"/>
    </row>
    <row r="293" spans="1:20">
      <c r="A293" s="310"/>
      <c r="B293" s="446"/>
      <c r="C293" s="310"/>
      <c r="D293" s="310"/>
      <c r="E293" s="310"/>
      <c r="F293" s="310"/>
      <c r="G293" s="310"/>
      <c r="H293" s="310"/>
      <c r="I293" s="310"/>
      <c r="J293" s="310"/>
      <c r="K293" s="310"/>
      <c r="L293" s="310"/>
      <c r="M293" s="310"/>
      <c r="N293" s="310"/>
      <c r="O293" s="310"/>
      <c r="P293" s="310"/>
      <c r="Q293" s="310"/>
      <c r="R293" s="310"/>
      <c r="S293" s="310"/>
      <c r="T293" s="310"/>
    </row>
    <row r="294" spans="1:20">
      <c r="A294" s="310"/>
      <c r="B294" s="446"/>
      <c r="C294" s="310"/>
      <c r="D294" s="310"/>
      <c r="E294" s="310"/>
      <c r="F294" s="310"/>
      <c r="G294" s="310"/>
      <c r="H294" s="310"/>
      <c r="I294" s="310"/>
      <c r="J294" s="310"/>
      <c r="K294" s="310"/>
      <c r="L294" s="310"/>
      <c r="M294" s="310"/>
      <c r="N294" s="310"/>
      <c r="O294" s="310"/>
      <c r="P294" s="310"/>
      <c r="Q294" s="310"/>
      <c r="R294" s="310"/>
      <c r="S294" s="310"/>
      <c r="T294" s="310"/>
    </row>
    <row r="295" spans="1:20">
      <c r="A295" s="310"/>
      <c r="B295" s="446"/>
      <c r="C295" s="310"/>
      <c r="D295" s="310"/>
      <c r="E295" s="310"/>
      <c r="F295" s="310"/>
      <c r="G295" s="310"/>
      <c r="H295" s="310"/>
      <c r="I295" s="310"/>
      <c r="J295" s="310"/>
      <c r="K295" s="310"/>
      <c r="L295" s="310"/>
      <c r="M295" s="310"/>
      <c r="N295" s="310"/>
      <c r="O295" s="310"/>
      <c r="P295" s="310"/>
      <c r="Q295" s="310"/>
      <c r="R295" s="310"/>
      <c r="S295" s="310"/>
      <c r="T295" s="310"/>
    </row>
    <row r="296" spans="1:20">
      <c r="A296" s="310"/>
      <c r="B296" s="446"/>
      <c r="C296" s="310"/>
      <c r="D296" s="310"/>
      <c r="E296" s="310"/>
      <c r="F296" s="310"/>
      <c r="G296" s="310"/>
      <c r="H296" s="310"/>
      <c r="I296" s="310"/>
      <c r="J296" s="310"/>
      <c r="K296" s="310"/>
      <c r="L296" s="310"/>
      <c r="M296" s="310"/>
      <c r="N296" s="310"/>
      <c r="O296" s="310"/>
      <c r="P296" s="310"/>
      <c r="Q296" s="310"/>
      <c r="R296" s="310"/>
      <c r="S296" s="310"/>
      <c r="T296" s="310"/>
    </row>
    <row r="297" spans="1:20">
      <c r="A297" s="310"/>
      <c r="B297" s="446"/>
      <c r="C297" s="310"/>
      <c r="D297" s="310"/>
      <c r="E297" s="310"/>
      <c r="F297" s="310"/>
      <c r="G297" s="310"/>
      <c r="H297" s="310"/>
      <c r="I297" s="310"/>
      <c r="J297" s="310"/>
      <c r="K297" s="310"/>
      <c r="L297" s="310"/>
      <c r="M297" s="310"/>
      <c r="N297" s="310"/>
      <c r="O297" s="310"/>
      <c r="P297" s="310"/>
      <c r="Q297" s="310"/>
      <c r="R297" s="310"/>
      <c r="S297" s="310"/>
      <c r="T297" s="310"/>
    </row>
    <row r="298" spans="1:20">
      <c r="A298" s="310"/>
      <c r="B298" s="446"/>
      <c r="C298" s="310"/>
      <c r="D298" s="310"/>
      <c r="E298" s="310"/>
      <c r="F298" s="310"/>
      <c r="G298" s="310"/>
      <c r="H298" s="310"/>
      <c r="I298" s="310"/>
      <c r="J298" s="310"/>
      <c r="K298" s="310"/>
      <c r="L298" s="310"/>
      <c r="M298" s="310"/>
      <c r="N298" s="310"/>
      <c r="O298" s="310"/>
      <c r="P298" s="310"/>
      <c r="Q298" s="310"/>
      <c r="R298" s="310"/>
      <c r="S298" s="310"/>
      <c r="T298" s="310"/>
    </row>
    <row r="299" spans="1:20">
      <c r="A299" s="310"/>
      <c r="B299" s="446"/>
      <c r="C299" s="310"/>
      <c r="D299" s="310"/>
      <c r="E299" s="310"/>
      <c r="F299" s="310"/>
      <c r="G299" s="310"/>
      <c r="H299" s="310"/>
      <c r="I299" s="310"/>
      <c r="J299" s="310"/>
      <c r="K299" s="310"/>
      <c r="L299" s="310"/>
      <c r="M299" s="310"/>
      <c r="N299" s="310"/>
      <c r="O299" s="310"/>
      <c r="P299" s="310"/>
      <c r="Q299" s="310"/>
      <c r="R299" s="310"/>
      <c r="S299" s="310"/>
      <c r="T299" s="310"/>
    </row>
    <row r="300" spans="1:20">
      <c r="A300" s="310"/>
      <c r="B300" s="446"/>
      <c r="C300" s="310"/>
      <c r="D300" s="310"/>
      <c r="E300" s="310"/>
      <c r="F300" s="310"/>
      <c r="G300" s="310"/>
      <c r="H300" s="310"/>
      <c r="I300" s="310"/>
      <c r="J300" s="310"/>
      <c r="K300" s="310"/>
      <c r="L300" s="310"/>
      <c r="M300" s="310"/>
      <c r="N300" s="310"/>
      <c r="O300" s="310"/>
      <c r="P300" s="310"/>
      <c r="Q300" s="310"/>
      <c r="R300" s="310"/>
      <c r="S300" s="310"/>
      <c r="T300" s="310"/>
    </row>
    <row r="301" spans="1:20">
      <c r="A301" s="310"/>
      <c r="B301" s="446"/>
      <c r="C301" s="310"/>
      <c r="D301" s="310"/>
      <c r="E301" s="310"/>
      <c r="F301" s="310"/>
      <c r="G301" s="310"/>
      <c r="H301" s="310"/>
      <c r="I301" s="310"/>
      <c r="J301" s="310"/>
      <c r="K301" s="310"/>
      <c r="L301" s="310"/>
      <c r="M301" s="310"/>
      <c r="N301" s="310"/>
      <c r="O301" s="310"/>
      <c r="P301" s="310"/>
      <c r="Q301" s="310"/>
      <c r="R301" s="310"/>
      <c r="S301" s="310"/>
      <c r="T301" s="310"/>
    </row>
    <row r="302" spans="1:20">
      <c r="A302" s="310"/>
      <c r="B302" s="446"/>
      <c r="C302" s="310"/>
      <c r="D302" s="310"/>
      <c r="E302" s="310"/>
      <c r="F302" s="310"/>
      <c r="G302" s="310"/>
      <c r="H302" s="310"/>
      <c r="I302" s="310"/>
      <c r="J302" s="310"/>
      <c r="K302" s="310"/>
      <c r="L302" s="310"/>
      <c r="M302" s="310"/>
      <c r="N302" s="310"/>
      <c r="O302" s="310"/>
      <c r="P302" s="310"/>
      <c r="Q302" s="310"/>
      <c r="R302" s="310"/>
      <c r="S302" s="310"/>
      <c r="T302" s="310"/>
    </row>
    <row r="303" spans="1:20">
      <c r="A303" s="310"/>
      <c r="B303" s="446"/>
      <c r="C303" s="310"/>
      <c r="D303" s="310"/>
      <c r="E303" s="310"/>
      <c r="F303" s="310"/>
      <c r="G303" s="310"/>
      <c r="H303" s="310"/>
      <c r="I303" s="310"/>
      <c r="J303" s="310"/>
      <c r="K303" s="310"/>
      <c r="L303" s="310"/>
      <c r="M303" s="310"/>
      <c r="N303" s="310"/>
      <c r="O303" s="310"/>
      <c r="P303" s="310"/>
      <c r="Q303" s="310"/>
      <c r="R303" s="310"/>
      <c r="S303" s="310"/>
      <c r="T303" s="310"/>
    </row>
    <row r="304" spans="1:20">
      <c r="A304" s="310"/>
      <c r="B304" s="446"/>
      <c r="C304" s="310"/>
      <c r="D304" s="310"/>
      <c r="E304" s="310"/>
      <c r="F304" s="310"/>
      <c r="G304" s="310"/>
      <c r="H304" s="310"/>
      <c r="I304" s="310"/>
      <c r="J304" s="310"/>
      <c r="K304" s="310"/>
      <c r="L304" s="310"/>
      <c r="M304" s="310"/>
      <c r="N304" s="310"/>
      <c r="O304" s="310"/>
      <c r="P304" s="310"/>
      <c r="Q304" s="310"/>
      <c r="R304" s="310"/>
      <c r="S304" s="310"/>
      <c r="T304" s="310"/>
    </row>
    <row r="305" spans="1:20">
      <c r="A305" s="310"/>
      <c r="B305" s="446"/>
      <c r="C305" s="310"/>
      <c r="D305" s="310"/>
      <c r="E305" s="310"/>
      <c r="F305" s="310"/>
      <c r="G305" s="310"/>
      <c r="H305" s="310"/>
      <c r="I305" s="310"/>
      <c r="J305" s="310"/>
      <c r="K305" s="310"/>
      <c r="L305" s="310"/>
      <c r="M305" s="310"/>
      <c r="N305" s="310"/>
      <c r="O305" s="310"/>
      <c r="P305" s="310"/>
      <c r="Q305" s="310"/>
      <c r="R305" s="310"/>
      <c r="S305" s="310"/>
      <c r="T305" s="310"/>
    </row>
    <row r="306" spans="1:20">
      <c r="A306" s="310"/>
      <c r="B306" s="446"/>
      <c r="C306" s="310"/>
      <c r="D306" s="310"/>
      <c r="E306" s="310"/>
      <c r="F306" s="310"/>
      <c r="G306" s="310"/>
      <c r="H306" s="310"/>
      <c r="I306" s="310"/>
      <c r="J306" s="310"/>
      <c r="K306" s="310"/>
      <c r="L306" s="310"/>
      <c r="M306" s="310"/>
      <c r="N306" s="310"/>
      <c r="O306" s="310"/>
      <c r="P306" s="310"/>
      <c r="Q306" s="310"/>
      <c r="R306" s="310"/>
      <c r="S306" s="310"/>
      <c r="T306" s="310"/>
    </row>
    <row r="307" spans="1:20">
      <c r="A307" s="310"/>
      <c r="B307" s="446"/>
      <c r="C307" s="310"/>
      <c r="D307" s="310"/>
      <c r="E307" s="310"/>
      <c r="F307" s="310"/>
      <c r="G307" s="310"/>
      <c r="H307" s="310"/>
      <c r="I307" s="310"/>
      <c r="J307" s="310"/>
      <c r="K307" s="310"/>
      <c r="L307" s="310"/>
      <c r="M307" s="310"/>
      <c r="N307" s="310"/>
      <c r="O307" s="310"/>
      <c r="P307" s="310"/>
      <c r="Q307" s="310"/>
      <c r="R307" s="310"/>
      <c r="S307" s="310"/>
      <c r="T307" s="310"/>
    </row>
    <row r="308" spans="1:20">
      <c r="A308" s="310"/>
      <c r="B308" s="446"/>
      <c r="C308" s="310"/>
      <c r="D308" s="310"/>
      <c r="E308" s="310"/>
      <c r="F308" s="310"/>
      <c r="G308" s="310"/>
      <c r="H308" s="310"/>
      <c r="I308" s="310"/>
      <c r="J308" s="310"/>
      <c r="K308" s="310"/>
      <c r="L308" s="310"/>
      <c r="M308" s="310"/>
      <c r="N308" s="310"/>
      <c r="O308" s="310"/>
      <c r="P308" s="310"/>
      <c r="Q308" s="310"/>
      <c r="R308" s="310"/>
      <c r="S308" s="310"/>
      <c r="T308" s="310"/>
    </row>
    <row r="309" spans="1:20">
      <c r="A309" s="310"/>
      <c r="B309" s="446"/>
      <c r="C309" s="310"/>
      <c r="D309" s="310"/>
      <c r="E309" s="310"/>
      <c r="F309" s="310"/>
      <c r="G309" s="310"/>
      <c r="H309" s="310"/>
      <c r="I309" s="310"/>
      <c r="J309" s="310"/>
      <c r="K309" s="310"/>
      <c r="L309" s="310"/>
      <c r="M309" s="310"/>
      <c r="N309" s="310"/>
      <c r="O309" s="310"/>
      <c r="P309" s="310"/>
      <c r="Q309" s="310"/>
      <c r="R309" s="310"/>
      <c r="S309" s="310"/>
      <c r="T309" s="310"/>
    </row>
    <row r="310" spans="1:20">
      <c r="A310" s="310"/>
      <c r="B310" s="446"/>
      <c r="C310" s="310"/>
      <c r="D310" s="310"/>
      <c r="E310" s="310"/>
      <c r="F310" s="310"/>
      <c r="G310" s="310"/>
      <c r="H310" s="310"/>
      <c r="I310" s="310"/>
      <c r="J310" s="310"/>
      <c r="K310" s="310"/>
      <c r="L310" s="310"/>
      <c r="M310" s="310"/>
      <c r="N310" s="310"/>
      <c r="O310" s="310"/>
      <c r="P310" s="310"/>
      <c r="Q310" s="310"/>
      <c r="R310" s="310"/>
      <c r="S310" s="310"/>
      <c r="T310" s="310"/>
    </row>
    <row r="311" spans="1:20">
      <c r="A311" s="310"/>
      <c r="B311" s="446"/>
      <c r="C311" s="310"/>
      <c r="D311" s="310"/>
      <c r="E311" s="310"/>
      <c r="F311" s="310"/>
      <c r="G311" s="310"/>
      <c r="H311" s="310"/>
      <c r="I311" s="310"/>
      <c r="J311" s="310"/>
      <c r="K311" s="310"/>
      <c r="L311" s="310"/>
      <c r="M311" s="310"/>
      <c r="N311" s="310"/>
      <c r="O311" s="310"/>
      <c r="P311" s="310"/>
      <c r="Q311" s="310"/>
      <c r="R311" s="310"/>
      <c r="S311" s="310"/>
      <c r="T311" s="310"/>
    </row>
    <row r="312" spans="1:20">
      <c r="A312" s="310"/>
      <c r="B312" s="446"/>
      <c r="C312" s="310"/>
      <c r="D312" s="310"/>
      <c r="E312" s="310"/>
      <c r="F312" s="310"/>
      <c r="G312" s="310"/>
      <c r="H312" s="310"/>
      <c r="I312" s="310"/>
      <c r="J312" s="310"/>
      <c r="K312" s="310"/>
      <c r="L312" s="310"/>
      <c r="M312" s="310"/>
      <c r="N312" s="310"/>
      <c r="O312" s="310"/>
      <c r="P312" s="310"/>
      <c r="Q312" s="310"/>
      <c r="R312" s="310"/>
      <c r="S312" s="310"/>
      <c r="T312" s="310"/>
    </row>
    <row r="313" spans="1:20">
      <c r="A313" s="310"/>
      <c r="B313" s="446"/>
      <c r="C313" s="310"/>
      <c r="D313" s="310"/>
      <c r="E313" s="310"/>
      <c r="F313" s="310"/>
      <c r="G313" s="310"/>
      <c r="H313" s="310"/>
      <c r="I313" s="310"/>
      <c r="J313" s="310"/>
      <c r="K313" s="310"/>
      <c r="L313" s="310"/>
      <c r="M313" s="310"/>
      <c r="N313" s="310"/>
      <c r="O313" s="310"/>
      <c r="P313" s="310"/>
      <c r="Q313" s="310"/>
      <c r="R313" s="310"/>
      <c r="S313" s="310"/>
      <c r="T313" s="310"/>
    </row>
    <row r="314" spans="1:20">
      <c r="A314" s="310"/>
      <c r="B314" s="446"/>
      <c r="C314" s="310"/>
      <c r="D314" s="310"/>
      <c r="E314" s="310"/>
      <c r="F314" s="310"/>
      <c r="G314" s="310"/>
      <c r="H314" s="310"/>
      <c r="I314" s="310"/>
      <c r="J314" s="310"/>
      <c r="K314" s="310"/>
      <c r="L314" s="310"/>
      <c r="M314" s="310"/>
      <c r="N314" s="310"/>
      <c r="O314" s="310"/>
      <c r="P314" s="310"/>
      <c r="Q314" s="310"/>
      <c r="R314" s="310"/>
      <c r="S314" s="310"/>
      <c r="T314" s="310"/>
    </row>
    <row r="315" spans="1:20">
      <c r="A315" s="310"/>
      <c r="B315" s="446"/>
      <c r="C315" s="310"/>
      <c r="D315" s="310"/>
      <c r="E315" s="310"/>
      <c r="F315" s="310"/>
      <c r="G315" s="310"/>
      <c r="H315" s="310"/>
      <c r="I315" s="310"/>
      <c r="J315" s="310"/>
      <c r="K315" s="310"/>
      <c r="L315" s="310"/>
      <c r="M315" s="310"/>
      <c r="N315" s="310"/>
      <c r="O315" s="310"/>
      <c r="P315" s="310"/>
      <c r="Q315" s="310"/>
      <c r="R315" s="310"/>
      <c r="S315" s="310"/>
      <c r="T315" s="310"/>
    </row>
    <row r="316" spans="1:20">
      <c r="A316" s="310"/>
      <c r="B316" s="446"/>
      <c r="C316" s="310"/>
      <c r="D316" s="310"/>
      <c r="E316" s="310"/>
      <c r="F316" s="310"/>
      <c r="G316" s="310"/>
      <c r="H316" s="310"/>
      <c r="I316" s="310"/>
      <c r="J316" s="310"/>
      <c r="K316" s="310"/>
      <c r="L316" s="310"/>
      <c r="M316" s="310"/>
      <c r="N316" s="310"/>
      <c r="O316" s="310"/>
      <c r="P316" s="310"/>
      <c r="Q316" s="310"/>
      <c r="R316" s="310"/>
      <c r="S316" s="310"/>
      <c r="T316" s="310"/>
    </row>
    <row r="317" spans="1:20">
      <c r="A317" s="310"/>
      <c r="B317" s="446"/>
      <c r="C317" s="310"/>
      <c r="D317" s="310"/>
      <c r="E317" s="310"/>
      <c r="F317" s="310"/>
      <c r="G317" s="310"/>
      <c r="H317" s="310"/>
      <c r="I317" s="310"/>
      <c r="J317" s="310"/>
      <c r="K317" s="310"/>
      <c r="L317" s="310"/>
      <c r="M317" s="310"/>
      <c r="N317" s="310"/>
      <c r="O317" s="310"/>
      <c r="P317" s="310"/>
      <c r="Q317" s="310"/>
      <c r="R317" s="310"/>
      <c r="S317" s="310"/>
      <c r="T317" s="310"/>
    </row>
    <row r="318" spans="1:20">
      <c r="A318" s="310"/>
      <c r="B318" s="446"/>
      <c r="C318" s="310"/>
      <c r="D318" s="310"/>
      <c r="E318" s="310"/>
      <c r="F318" s="310"/>
      <c r="G318" s="310"/>
      <c r="H318" s="310"/>
      <c r="I318" s="310"/>
      <c r="J318" s="310"/>
      <c r="K318" s="310"/>
      <c r="L318" s="310"/>
      <c r="M318" s="310"/>
      <c r="N318" s="310"/>
      <c r="O318" s="310"/>
      <c r="P318" s="310"/>
      <c r="Q318" s="310"/>
      <c r="R318" s="310"/>
      <c r="S318" s="310"/>
      <c r="T318" s="310"/>
    </row>
    <row r="319" spans="1:20">
      <c r="A319" s="310"/>
      <c r="B319" s="446"/>
      <c r="C319" s="310"/>
      <c r="D319" s="310"/>
      <c r="E319" s="310"/>
      <c r="F319" s="310"/>
      <c r="G319" s="310"/>
      <c r="H319" s="310"/>
      <c r="I319" s="310"/>
      <c r="J319" s="310"/>
      <c r="K319" s="310"/>
      <c r="L319" s="310"/>
      <c r="M319" s="310"/>
      <c r="N319" s="310"/>
      <c r="O319" s="310"/>
      <c r="P319" s="310"/>
      <c r="Q319" s="310"/>
      <c r="R319" s="310"/>
      <c r="S319" s="310"/>
      <c r="T319" s="310"/>
    </row>
    <row r="320" spans="1:20">
      <c r="A320" s="310"/>
      <c r="B320" s="446"/>
      <c r="C320" s="310"/>
      <c r="D320" s="310"/>
      <c r="E320" s="310"/>
      <c r="F320" s="310"/>
      <c r="G320" s="310"/>
      <c r="H320" s="310"/>
      <c r="I320" s="310"/>
      <c r="J320" s="310"/>
      <c r="K320" s="310"/>
      <c r="L320" s="310"/>
      <c r="M320" s="310"/>
      <c r="N320" s="310"/>
      <c r="O320" s="310"/>
      <c r="P320" s="310"/>
      <c r="Q320" s="310"/>
      <c r="R320" s="310"/>
      <c r="S320" s="310"/>
      <c r="T320" s="310"/>
    </row>
    <row r="321" spans="1:20">
      <c r="A321" s="310"/>
      <c r="B321" s="446"/>
      <c r="C321" s="310"/>
      <c r="D321" s="310"/>
      <c r="E321" s="310"/>
      <c r="F321" s="310"/>
      <c r="G321" s="310"/>
      <c r="H321" s="310"/>
      <c r="I321" s="310"/>
      <c r="J321" s="310"/>
      <c r="K321" s="310"/>
      <c r="L321" s="310"/>
      <c r="M321" s="310"/>
      <c r="N321" s="310"/>
      <c r="O321" s="310"/>
      <c r="P321" s="310"/>
      <c r="Q321" s="310"/>
      <c r="R321" s="310"/>
      <c r="S321" s="310"/>
      <c r="T321" s="310"/>
    </row>
    <row r="322" spans="1:20">
      <c r="A322" s="310"/>
      <c r="B322" s="446"/>
      <c r="C322" s="310"/>
      <c r="D322" s="310"/>
      <c r="E322" s="310"/>
      <c r="F322" s="310"/>
      <c r="G322" s="310"/>
      <c r="H322" s="310"/>
      <c r="I322" s="310"/>
      <c r="J322" s="310"/>
      <c r="K322" s="310"/>
      <c r="L322" s="310"/>
      <c r="M322" s="310"/>
      <c r="N322" s="310"/>
      <c r="O322" s="310"/>
      <c r="P322" s="310"/>
      <c r="Q322" s="310"/>
      <c r="R322" s="310"/>
      <c r="S322" s="310"/>
      <c r="T322" s="310"/>
    </row>
    <row r="323" spans="1:20">
      <c r="A323" s="310"/>
      <c r="B323" s="446"/>
      <c r="C323" s="310"/>
      <c r="D323" s="310"/>
      <c r="E323" s="310"/>
      <c r="F323" s="310"/>
      <c r="G323" s="310"/>
      <c r="H323" s="310"/>
      <c r="I323" s="310"/>
      <c r="J323" s="310"/>
      <c r="K323" s="310"/>
      <c r="L323" s="310"/>
      <c r="M323" s="310"/>
      <c r="N323" s="310"/>
      <c r="O323" s="310"/>
      <c r="P323" s="310"/>
      <c r="Q323" s="310"/>
      <c r="R323" s="310"/>
      <c r="S323" s="310"/>
      <c r="T323" s="310"/>
    </row>
    <row r="324" spans="1:20">
      <c r="A324" s="310"/>
      <c r="B324" s="446"/>
      <c r="C324" s="310"/>
      <c r="D324" s="310"/>
      <c r="E324" s="310"/>
      <c r="F324" s="310"/>
      <c r="G324" s="310"/>
      <c r="H324" s="310"/>
      <c r="I324" s="310"/>
      <c r="J324" s="310"/>
      <c r="K324" s="310"/>
      <c r="L324" s="310"/>
      <c r="M324" s="310"/>
      <c r="N324" s="310"/>
      <c r="O324" s="310"/>
      <c r="P324" s="310"/>
      <c r="Q324" s="310"/>
      <c r="R324" s="310"/>
      <c r="S324" s="310"/>
      <c r="T324" s="310"/>
    </row>
    <row r="325" spans="1:20">
      <c r="A325" s="310"/>
      <c r="B325" s="446"/>
      <c r="C325" s="310"/>
      <c r="D325" s="310"/>
      <c r="E325" s="310"/>
      <c r="F325" s="310"/>
      <c r="G325" s="310"/>
      <c r="H325" s="310"/>
      <c r="I325" s="310"/>
      <c r="J325" s="310"/>
      <c r="K325" s="310"/>
      <c r="L325" s="310"/>
      <c r="M325" s="310"/>
      <c r="N325" s="310"/>
      <c r="O325" s="310"/>
      <c r="P325" s="310"/>
      <c r="Q325" s="310"/>
      <c r="R325" s="310"/>
      <c r="S325" s="310"/>
      <c r="T325" s="310"/>
    </row>
    <row r="326" spans="1:20">
      <c r="A326" s="310"/>
      <c r="B326" s="446"/>
      <c r="C326" s="310"/>
      <c r="D326" s="310"/>
      <c r="E326" s="310"/>
      <c r="F326" s="310"/>
      <c r="G326" s="310"/>
      <c r="H326" s="310"/>
      <c r="I326" s="310"/>
      <c r="J326" s="310"/>
      <c r="K326" s="310"/>
      <c r="L326" s="310"/>
      <c r="M326" s="310"/>
      <c r="N326" s="310"/>
      <c r="O326" s="310"/>
      <c r="P326" s="310"/>
      <c r="Q326" s="310"/>
      <c r="R326" s="310"/>
      <c r="S326" s="310"/>
      <c r="T326" s="310"/>
    </row>
    <row r="327" spans="1:20">
      <c r="A327" s="310"/>
      <c r="B327" s="446"/>
      <c r="C327" s="310"/>
      <c r="D327" s="310"/>
      <c r="E327" s="310"/>
      <c r="F327" s="310"/>
      <c r="G327" s="310"/>
      <c r="H327" s="310"/>
      <c r="I327" s="310"/>
      <c r="J327" s="310"/>
      <c r="K327" s="310"/>
      <c r="L327" s="310"/>
      <c r="M327" s="310"/>
      <c r="N327" s="310"/>
      <c r="O327" s="310"/>
      <c r="P327" s="310"/>
      <c r="Q327" s="310"/>
      <c r="R327" s="310"/>
      <c r="S327" s="310"/>
      <c r="T327" s="310"/>
    </row>
    <row r="328" spans="1:20">
      <c r="A328" s="310"/>
      <c r="B328" s="446"/>
      <c r="C328" s="310"/>
      <c r="D328" s="310"/>
      <c r="E328" s="310"/>
      <c r="F328" s="310"/>
      <c r="G328" s="310"/>
      <c r="H328" s="310"/>
      <c r="I328" s="310"/>
      <c r="J328" s="310"/>
      <c r="K328" s="310"/>
      <c r="L328" s="310"/>
      <c r="M328" s="310"/>
      <c r="N328" s="310"/>
      <c r="O328" s="310"/>
      <c r="P328" s="310"/>
      <c r="Q328" s="310"/>
      <c r="R328" s="310"/>
      <c r="S328" s="310"/>
      <c r="T328" s="310"/>
    </row>
    <row r="329" spans="1:20">
      <c r="A329" s="310"/>
      <c r="B329" s="446"/>
      <c r="C329" s="310"/>
      <c r="D329" s="310"/>
      <c r="E329" s="310"/>
      <c r="F329" s="310"/>
      <c r="G329" s="310"/>
      <c r="H329" s="310"/>
      <c r="I329" s="310"/>
      <c r="J329" s="310"/>
      <c r="K329" s="310"/>
      <c r="L329" s="310"/>
      <c r="M329" s="310"/>
      <c r="N329" s="310"/>
      <c r="O329" s="310"/>
      <c r="P329" s="310"/>
      <c r="Q329" s="310"/>
      <c r="R329" s="310"/>
      <c r="S329" s="310"/>
      <c r="T329" s="310"/>
    </row>
    <row r="330" spans="1:20">
      <c r="A330" s="310"/>
      <c r="B330" s="446"/>
      <c r="C330" s="310"/>
      <c r="D330" s="310"/>
      <c r="E330" s="310"/>
      <c r="F330" s="310"/>
      <c r="G330" s="310"/>
      <c r="H330" s="310"/>
      <c r="I330" s="310"/>
      <c r="J330" s="310"/>
      <c r="K330" s="310"/>
      <c r="L330" s="310"/>
      <c r="M330" s="310"/>
      <c r="N330" s="310"/>
      <c r="O330" s="310"/>
      <c r="P330" s="310"/>
      <c r="Q330" s="310"/>
      <c r="R330" s="310"/>
      <c r="S330" s="310"/>
      <c r="T330" s="310"/>
    </row>
    <row r="331" spans="1:20">
      <c r="A331" s="310"/>
      <c r="B331" s="446"/>
      <c r="C331" s="310"/>
      <c r="D331" s="310"/>
      <c r="E331" s="310"/>
      <c r="F331" s="310"/>
      <c r="G331" s="310"/>
      <c r="H331" s="310"/>
      <c r="I331" s="310"/>
      <c r="J331" s="310"/>
      <c r="K331" s="310"/>
      <c r="L331" s="310"/>
      <c r="M331" s="310"/>
      <c r="N331" s="310"/>
      <c r="O331" s="310"/>
      <c r="P331" s="310"/>
      <c r="Q331" s="310"/>
      <c r="R331" s="310"/>
      <c r="S331" s="310"/>
      <c r="T331" s="310"/>
    </row>
    <row r="332" spans="1:20">
      <c r="A332" s="310"/>
      <c r="B332" s="446"/>
      <c r="C332" s="310"/>
      <c r="D332" s="310"/>
      <c r="E332" s="310"/>
      <c r="F332" s="310"/>
      <c r="G332" s="310"/>
      <c r="H332" s="310"/>
      <c r="I332" s="310"/>
      <c r="J332" s="310"/>
      <c r="K332" s="310"/>
      <c r="L332" s="310"/>
      <c r="M332" s="310"/>
      <c r="N332" s="310"/>
      <c r="O332" s="310"/>
      <c r="P332" s="310"/>
      <c r="Q332" s="310"/>
      <c r="R332" s="310"/>
      <c r="S332" s="310"/>
      <c r="T332" s="310"/>
    </row>
    <row r="333" spans="1:20">
      <c r="A333" s="310"/>
      <c r="B333" s="446"/>
      <c r="C333" s="310"/>
      <c r="D333" s="310"/>
      <c r="E333" s="310"/>
      <c r="F333" s="310"/>
      <c r="G333" s="310"/>
      <c r="H333" s="310"/>
      <c r="I333" s="310"/>
      <c r="J333" s="310"/>
      <c r="K333" s="310"/>
      <c r="L333" s="310"/>
      <c r="M333" s="310"/>
      <c r="N333" s="310"/>
      <c r="O333" s="310"/>
      <c r="P333" s="310"/>
      <c r="Q333" s="310"/>
      <c r="R333" s="310"/>
      <c r="S333" s="310"/>
      <c r="T333" s="310"/>
    </row>
    <row r="334" spans="1:20">
      <c r="A334" s="310"/>
      <c r="B334" s="446"/>
      <c r="C334" s="310"/>
      <c r="D334" s="310"/>
      <c r="E334" s="310"/>
      <c r="F334" s="310"/>
      <c r="G334" s="310"/>
      <c r="H334" s="310"/>
      <c r="I334" s="310"/>
      <c r="J334" s="310"/>
      <c r="K334" s="310"/>
      <c r="L334" s="310"/>
      <c r="M334" s="310"/>
      <c r="N334" s="310"/>
      <c r="O334" s="310"/>
      <c r="P334" s="310"/>
      <c r="Q334" s="310"/>
      <c r="R334" s="310"/>
      <c r="S334" s="310"/>
      <c r="T334" s="310"/>
    </row>
    <row r="335" spans="1:20">
      <c r="A335" s="310"/>
      <c r="B335" s="446"/>
      <c r="C335" s="310"/>
      <c r="D335" s="310"/>
      <c r="E335" s="310"/>
      <c r="F335" s="310"/>
      <c r="G335" s="310"/>
      <c r="H335" s="310"/>
      <c r="I335" s="310"/>
      <c r="J335" s="310"/>
      <c r="K335" s="310"/>
      <c r="L335" s="310"/>
      <c r="M335" s="310"/>
      <c r="N335" s="310"/>
      <c r="O335" s="310"/>
      <c r="P335" s="310"/>
      <c r="Q335" s="310"/>
      <c r="R335" s="310"/>
      <c r="S335" s="310"/>
      <c r="T335" s="310"/>
    </row>
    <row r="336" spans="1:20">
      <c r="A336" s="310"/>
      <c r="B336" s="446"/>
      <c r="C336" s="310"/>
      <c r="D336" s="310"/>
      <c r="E336" s="310"/>
      <c r="F336" s="310"/>
      <c r="G336" s="310"/>
      <c r="H336" s="310"/>
      <c r="I336" s="310"/>
      <c r="J336" s="310"/>
      <c r="K336" s="310"/>
      <c r="L336" s="310"/>
      <c r="M336" s="310"/>
      <c r="N336" s="310"/>
      <c r="O336" s="310"/>
      <c r="P336" s="310"/>
      <c r="Q336" s="310"/>
      <c r="R336" s="310"/>
      <c r="S336" s="310"/>
      <c r="T336" s="310"/>
    </row>
    <row r="337" spans="1:20">
      <c r="A337" s="310"/>
      <c r="B337" s="446"/>
      <c r="C337" s="310"/>
      <c r="D337" s="310"/>
      <c r="E337" s="310"/>
      <c r="F337" s="310"/>
      <c r="G337" s="310"/>
      <c r="H337" s="310"/>
      <c r="I337" s="310"/>
      <c r="J337" s="310"/>
      <c r="K337" s="310"/>
      <c r="L337" s="310"/>
      <c r="M337" s="310"/>
      <c r="N337" s="310"/>
      <c r="O337" s="310"/>
      <c r="P337" s="310"/>
      <c r="Q337" s="310"/>
      <c r="R337" s="310"/>
      <c r="S337" s="310"/>
      <c r="T337" s="310"/>
    </row>
    <row r="338" spans="1:20">
      <c r="A338" s="310"/>
      <c r="B338" s="446"/>
      <c r="C338" s="310"/>
      <c r="D338" s="310"/>
      <c r="E338" s="310"/>
      <c r="F338" s="310"/>
      <c r="G338" s="310"/>
      <c r="H338" s="310"/>
      <c r="I338" s="310"/>
      <c r="J338" s="310"/>
      <c r="K338" s="310"/>
      <c r="L338" s="310"/>
      <c r="M338" s="310"/>
      <c r="N338" s="310"/>
      <c r="O338" s="310"/>
      <c r="P338" s="310"/>
      <c r="Q338" s="310"/>
      <c r="R338" s="310"/>
      <c r="S338" s="310"/>
      <c r="T338" s="310"/>
    </row>
    <row r="339" spans="1:20">
      <c r="A339" s="310"/>
      <c r="B339" s="446"/>
      <c r="C339" s="310"/>
      <c r="D339" s="310"/>
      <c r="E339" s="310"/>
      <c r="F339" s="310"/>
      <c r="G339" s="310"/>
      <c r="H339" s="310"/>
      <c r="I339" s="310"/>
      <c r="J339" s="310"/>
      <c r="K339" s="310"/>
      <c r="L339" s="310"/>
      <c r="M339" s="310"/>
      <c r="N339" s="310"/>
      <c r="O339" s="310"/>
      <c r="P339" s="310"/>
      <c r="Q339" s="310"/>
      <c r="R339" s="310"/>
      <c r="S339" s="310"/>
      <c r="T339" s="310"/>
    </row>
    <row r="340" spans="1:20">
      <c r="A340" s="310"/>
      <c r="B340" s="446"/>
      <c r="C340" s="310"/>
      <c r="D340" s="310"/>
      <c r="E340" s="310"/>
      <c r="F340" s="310"/>
      <c r="G340" s="310"/>
      <c r="H340" s="310"/>
      <c r="I340" s="310"/>
      <c r="J340" s="310"/>
      <c r="K340" s="310"/>
      <c r="L340" s="310"/>
      <c r="M340" s="310"/>
      <c r="N340" s="310"/>
      <c r="O340" s="310"/>
      <c r="P340" s="310"/>
      <c r="Q340" s="310"/>
      <c r="R340" s="310"/>
      <c r="S340" s="310"/>
      <c r="T340" s="310"/>
    </row>
    <row r="341" spans="1:20">
      <c r="A341" s="310"/>
      <c r="B341" s="446"/>
      <c r="C341" s="310"/>
      <c r="D341" s="310"/>
      <c r="E341" s="310"/>
      <c r="F341" s="310"/>
      <c r="G341" s="310"/>
      <c r="H341" s="310"/>
      <c r="I341" s="310"/>
      <c r="J341" s="310"/>
      <c r="K341" s="310"/>
      <c r="L341" s="310"/>
      <c r="M341" s="310"/>
      <c r="N341" s="310"/>
      <c r="O341" s="310"/>
      <c r="P341" s="310"/>
      <c r="Q341" s="310"/>
      <c r="R341" s="310"/>
      <c r="S341" s="310"/>
      <c r="T341" s="310"/>
    </row>
    <row r="342" spans="1:20">
      <c r="A342" s="310"/>
      <c r="B342" s="446"/>
      <c r="C342" s="310"/>
      <c r="D342" s="310"/>
      <c r="E342" s="310"/>
      <c r="F342" s="310"/>
      <c r="G342" s="310"/>
      <c r="H342" s="310"/>
      <c r="I342" s="310"/>
      <c r="J342" s="310"/>
      <c r="K342" s="310"/>
      <c r="L342" s="310"/>
      <c r="M342" s="310"/>
      <c r="N342" s="310"/>
      <c r="O342" s="310"/>
      <c r="P342" s="310"/>
      <c r="Q342" s="310"/>
      <c r="R342" s="310"/>
      <c r="S342" s="310"/>
      <c r="T342" s="310"/>
    </row>
    <row r="343" spans="1:20">
      <c r="A343" s="310"/>
      <c r="B343" s="446"/>
      <c r="C343" s="310"/>
      <c r="D343" s="310"/>
      <c r="E343" s="310"/>
      <c r="F343" s="310"/>
      <c r="G343" s="310"/>
      <c r="H343" s="310"/>
      <c r="I343" s="310"/>
      <c r="J343" s="310"/>
      <c r="K343" s="310"/>
      <c r="L343" s="310"/>
      <c r="M343" s="310"/>
      <c r="N343" s="310"/>
      <c r="O343" s="310"/>
      <c r="P343" s="310"/>
      <c r="Q343" s="310"/>
      <c r="R343" s="310"/>
      <c r="S343" s="310"/>
      <c r="T343" s="310"/>
    </row>
    <row r="344" spans="1:20">
      <c r="A344" s="310"/>
      <c r="B344" s="446"/>
      <c r="C344" s="310"/>
      <c r="D344" s="310"/>
      <c r="E344" s="310"/>
      <c r="F344" s="310"/>
      <c r="G344" s="310"/>
      <c r="H344" s="310"/>
      <c r="I344" s="310"/>
      <c r="J344" s="310"/>
      <c r="K344" s="310"/>
      <c r="L344" s="310"/>
      <c r="M344" s="310"/>
      <c r="N344" s="310"/>
      <c r="O344" s="310"/>
      <c r="P344" s="310"/>
      <c r="Q344" s="310"/>
      <c r="R344" s="310"/>
      <c r="S344" s="310"/>
      <c r="T344" s="310"/>
    </row>
    <row r="345" spans="1:20">
      <c r="A345" s="310"/>
      <c r="B345" s="446"/>
      <c r="C345" s="310"/>
      <c r="D345" s="310"/>
      <c r="E345" s="310"/>
      <c r="F345" s="310"/>
      <c r="G345" s="310"/>
      <c r="H345" s="310"/>
      <c r="I345" s="310"/>
      <c r="J345" s="310"/>
      <c r="K345" s="310"/>
      <c r="L345" s="310"/>
      <c r="M345" s="310"/>
      <c r="N345" s="310"/>
      <c r="O345" s="310"/>
      <c r="P345" s="310"/>
      <c r="Q345" s="310"/>
      <c r="R345" s="310"/>
      <c r="S345" s="310"/>
      <c r="T345" s="310"/>
    </row>
    <row r="346" spans="1:20">
      <c r="A346" s="310"/>
      <c r="B346" s="446"/>
      <c r="C346" s="310"/>
      <c r="D346" s="310"/>
      <c r="E346" s="310"/>
      <c r="F346" s="310"/>
      <c r="G346" s="310"/>
      <c r="H346" s="310"/>
      <c r="I346" s="310"/>
      <c r="J346" s="310"/>
      <c r="K346" s="310"/>
      <c r="L346" s="310"/>
      <c r="M346" s="310"/>
      <c r="N346" s="310"/>
      <c r="O346" s="310"/>
      <c r="P346" s="310"/>
      <c r="Q346" s="310"/>
      <c r="R346" s="310"/>
      <c r="S346" s="310"/>
      <c r="T346" s="310"/>
    </row>
    <row r="347" spans="1:20">
      <c r="A347" s="310"/>
      <c r="B347" s="446"/>
      <c r="C347" s="310"/>
      <c r="D347" s="310"/>
      <c r="E347" s="310"/>
      <c r="F347" s="310"/>
      <c r="G347" s="310"/>
      <c r="H347" s="310"/>
      <c r="I347" s="310"/>
      <c r="J347" s="310"/>
      <c r="K347" s="310"/>
      <c r="L347" s="310"/>
      <c r="M347" s="310"/>
      <c r="N347" s="310"/>
      <c r="O347" s="310"/>
      <c r="P347" s="310"/>
      <c r="Q347" s="310"/>
      <c r="R347" s="310"/>
      <c r="S347" s="310"/>
      <c r="T347" s="310"/>
    </row>
    <row r="348" spans="1:20">
      <c r="A348" s="310"/>
      <c r="B348" s="446"/>
      <c r="C348" s="310"/>
      <c r="D348" s="310"/>
      <c r="E348" s="310"/>
      <c r="F348" s="310"/>
      <c r="G348" s="310"/>
      <c r="H348" s="310"/>
      <c r="I348" s="310"/>
      <c r="J348" s="310"/>
      <c r="K348" s="310"/>
      <c r="L348" s="310"/>
      <c r="M348" s="310"/>
      <c r="N348" s="310"/>
      <c r="O348" s="310"/>
      <c r="P348" s="310"/>
      <c r="Q348" s="310"/>
      <c r="R348" s="310"/>
      <c r="S348" s="310"/>
      <c r="T348" s="310"/>
    </row>
    <row r="349" spans="1:20">
      <c r="A349" s="310"/>
      <c r="B349" s="446"/>
      <c r="C349" s="310"/>
      <c r="D349" s="310"/>
      <c r="E349" s="310"/>
      <c r="F349" s="310"/>
      <c r="G349" s="310"/>
      <c r="H349" s="310"/>
      <c r="I349" s="310"/>
      <c r="J349" s="310"/>
      <c r="K349" s="310"/>
      <c r="L349" s="310"/>
      <c r="M349" s="310"/>
      <c r="N349" s="310"/>
      <c r="O349" s="310"/>
      <c r="P349" s="310"/>
      <c r="Q349" s="310"/>
      <c r="R349" s="310"/>
      <c r="S349" s="310"/>
      <c r="T349" s="310"/>
    </row>
    <row r="350" spans="1:20">
      <c r="A350" s="310"/>
      <c r="B350" s="446"/>
      <c r="C350" s="310"/>
      <c r="D350" s="310"/>
      <c r="E350" s="310"/>
      <c r="F350" s="310"/>
      <c r="G350" s="310"/>
      <c r="H350" s="310"/>
      <c r="I350" s="310"/>
      <c r="J350" s="310"/>
      <c r="K350" s="310"/>
      <c r="L350" s="310"/>
      <c r="M350" s="310"/>
      <c r="N350" s="310"/>
      <c r="O350" s="310"/>
      <c r="P350" s="310"/>
      <c r="Q350" s="310"/>
      <c r="R350" s="310"/>
      <c r="S350" s="310"/>
      <c r="T350" s="310"/>
    </row>
    <row r="351" spans="1:20">
      <c r="A351" s="310"/>
      <c r="B351" s="446"/>
      <c r="C351" s="310"/>
      <c r="D351" s="310"/>
      <c r="E351" s="310"/>
      <c r="F351" s="310"/>
      <c r="G351" s="310"/>
      <c r="H351" s="310"/>
      <c r="I351" s="310"/>
      <c r="J351" s="310"/>
      <c r="K351" s="310"/>
      <c r="L351" s="310"/>
      <c r="M351" s="310"/>
      <c r="N351" s="310"/>
      <c r="O351" s="310"/>
      <c r="P351" s="310"/>
      <c r="Q351" s="310"/>
      <c r="R351" s="310"/>
      <c r="S351" s="310"/>
      <c r="T351" s="310"/>
    </row>
    <row r="352" spans="1:20">
      <c r="A352" s="310"/>
      <c r="B352" s="446"/>
      <c r="C352" s="310"/>
      <c r="D352" s="310"/>
      <c r="E352" s="310"/>
      <c r="F352" s="310"/>
      <c r="G352" s="310"/>
      <c r="H352" s="310"/>
      <c r="I352" s="310"/>
      <c r="J352" s="310"/>
      <c r="K352" s="310"/>
      <c r="L352" s="310"/>
      <c r="M352" s="310"/>
      <c r="N352" s="310"/>
      <c r="O352" s="310"/>
      <c r="P352" s="310"/>
      <c r="Q352" s="310"/>
      <c r="R352" s="310"/>
      <c r="S352" s="310"/>
      <c r="T352" s="310"/>
    </row>
    <row r="353" spans="1:20">
      <c r="A353" s="310"/>
      <c r="B353" s="446"/>
      <c r="C353" s="310"/>
      <c r="D353" s="310"/>
      <c r="E353" s="310"/>
      <c r="F353" s="310"/>
      <c r="G353" s="310"/>
      <c r="H353" s="310"/>
      <c r="I353" s="310"/>
      <c r="J353" s="310"/>
      <c r="K353" s="310"/>
      <c r="L353" s="310"/>
      <c r="M353" s="310"/>
      <c r="N353" s="310"/>
      <c r="O353" s="310"/>
      <c r="P353" s="310"/>
      <c r="Q353" s="310"/>
      <c r="R353" s="310"/>
      <c r="S353" s="310"/>
      <c r="T353" s="310"/>
    </row>
    <row r="354" spans="1:20">
      <c r="A354" s="310"/>
      <c r="B354" s="446"/>
      <c r="C354" s="310"/>
      <c r="D354" s="310"/>
      <c r="E354" s="310"/>
      <c r="F354" s="310"/>
      <c r="G354" s="310"/>
      <c r="H354" s="310"/>
      <c r="I354" s="310"/>
      <c r="J354" s="310"/>
      <c r="K354" s="310"/>
      <c r="L354" s="310"/>
      <c r="M354" s="310"/>
      <c r="N354" s="310"/>
      <c r="O354" s="310"/>
      <c r="P354" s="310"/>
      <c r="Q354" s="310"/>
      <c r="R354" s="310"/>
      <c r="S354" s="310"/>
      <c r="T354" s="310"/>
    </row>
    <row r="355" spans="1:20">
      <c r="A355" s="310"/>
      <c r="B355" s="446"/>
      <c r="C355" s="310"/>
      <c r="D355" s="310"/>
      <c r="E355" s="310"/>
      <c r="F355" s="310"/>
      <c r="G355" s="310"/>
      <c r="H355" s="310"/>
      <c r="I355" s="310"/>
      <c r="J355" s="310"/>
      <c r="K355" s="310"/>
      <c r="L355" s="310"/>
      <c r="M355" s="310"/>
      <c r="N355" s="310"/>
      <c r="O355" s="310"/>
      <c r="P355" s="310"/>
      <c r="Q355" s="310"/>
      <c r="R355" s="310"/>
      <c r="S355" s="310"/>
      <c r="T355" s="310"/>
    </row>
    <row r="356" spans="1:20">
      <c r="A356" s="310"/>
      <c r="B356" s="446"/>
      <c r="C356" s="310"/>
      <c r="D356" s="310"/>
      <c r="E356" s="310"/>
      <c r="F356" s="310"/>
      <c r="G356" s="310"/>
      <c r="H356" s="310"/>
      <c r="I356" s="310"/>
      <c r="J356" s="310"/>
      <c r="K356" s="310"/>
      <c r="L356" s="310"/>
      <c r="M356" s="310"/>
      <c r="N356" s="310"/>
      <c r="O356" s="310"/>
      <c r="P356" s="310"/>
      <c r="Q356" s="310"/>
      <c r="R356" s="310"/>
      <c r="S356" s="310"/>
      <c r="T356" s="310"/>
    </row>
    <row r="357" spans="1:20">
      <c r="A357" s="310"/>
      <c r="B357" s="446"/>
      <c r="C357" s="310"/>
      <c r="D357" s="310"/>
      <c r="E357" s="310"/>
      <c r="F357" s="310"/>
      <c r="G357" s="310"/>
      <c r="H357" s="310"/>
      <c r="I357" s="310"/>
      <c r="J357" s="310"/>
      <c r="K357" s="310"/>
      <c r="L357" s="310"/>
      <c r="M357" s="310"/>
      <c r="N357" s="310"/>
      <c r="O357" s="310"/>
      <c r="P357" s="310"/>
      <c r="Q357" s="310"/>
      <c r="R357" s="310"/>
      <c r="S357" s="310"/>
      <c r="T357" s="310"/>
    </row>
    <row r="358" spans="1:20">
      <c r="A358" s="310"/>
      <c r="B358" s="446"/>
      <c r="C358" s="310"/>
      <c r="D358" s="310"/>
      <c r="E358" s="310"/>
      <c r="F358" s="310"/>
      <c r="G358" s="310"/>
      <c r="H358" s="310"/>
      <c r="I358" s="310"/>
      <c r="J358" s="310"/>
      <c r="K358" s="310"/>
      <c r="L358" s="310"/>
      <c r="M358" s="310"/>
      <c r="N358" s="310"/>
      <c r="O358" s="310"/>
      <c r="P358" s="310"/>
      <c r="Q358" s="310"/>
      <c r="R358" s="310"/>
      <c r="S358" s="310"/>
      <c r="T358" s="310"/>
    </row>
    <row r="359" spans="1:20">
      <c r="A359" s="310"/>
      <c r="B359" s="446"/>
      <c r="C359" s="310"/>
      <c r="D359" s="310"/>
      <c r="E359" s="310"/>
      <c r="F359" s="310"/>
      <c r="G359" s="310"/>
      <c r="H359" s="310"/>
      <c r="I359" s="310"/>
      <c r="J359" s="310"/>
      <c r="K359" s="310"/>
      <c r="L359" s="310"/>
      <c r="M359" s="310"/>
      <c r="N359" s="310"/>
      <c r="O359" s="310"/>
      <c r="P359" s="310"/>
      <c r="Q359" s="310"/>
      <c r="R359" s="310"/>
      <c r="S359" s="310"/>
      <c r="T359" s="310"/>
    </row>
    <row r="360" spans="1:20">
      <c r="A360" s="310"/>
      <c r="B360" s="446"/>
      <c r="C360" s="310"/>
      <c r="D360" s="310"/>
      <c r="E360" s="310"/>
      <c r="F360" s="310"/>
      <c r="G360" s="310"/>
      <c r="H360" s="310"/>
      <c r="I360" s="310"/>
      <c r="J360" s="310"/>
      <c r="K360" s="310"/>
      <c r="L360" s="310"/>
      <c r="M360" s="310"/>
      <c r="N360" s="310"/>
      <c r="O360" s="310"/>
      <c r="P360" s="310"/>
      <c r="Q360" s="310"/>
      <c r="R360" s="310"/>
      <c r="S360" s="310"/>
      <c r="T360" s="310"/>
    </row>
    <row r="361" spans="1:20">
      <c r="A361" s="310"/>
      <c r="B361" s="446"/>
      <c r="C361" s="310"/>
      <c r="D361" s="310"/>
      <c r="E361" s="310"/>
      <c r="F361" s="310"/>
      <c r="G361" s="310"/>
      <c r="H361" s="310"/>
      <c r="I361" s="310"/>
      <c r="J361" s="310"/>
      <c r="K361" s="310"/>
      <c r="L361" s="310"/>
      <c r="M361" s="310"/>
      <c r="N361" s="310"/>
      <c r="O361" s="310"/>
      <c r="P361" s="310"/>
      <c r="Q361" s="310"/>
      <c r="R361" s="310"/>
      <c r="S361" s="310"/>
      <c r="T361" s="310"/>
    </row>
    <row r="362" spans="1:20">
      <c r="A362" s="310"/>
      <c r="B362" s="446"/>
      <c r="C362" s="310"/>
      <c r="D362" s="310"/>
      <c r="E362" s="310"/>
      <c r="F362" s="310"/>
      <c r="G362" s="310"/>
      <c r="H362" s="310"/>
      <c r="I362" s="310"/>
      <c r="J362" s="310"/>
      <c r="K362" s="310"/>
      <c r="L362" s="310"/>
      <c r="M362" s="310"/>
      <c r="N362" s="310"/>
      <c r="O362" s="310"/>
      <c r="P362" s="310"/>
      <c r="Q362" s="310"/>
      <c r="R362" s="310"/>
      <c r="S362" s="310"/>
      <c r="T362" s="310"/>
    </row>
    <row r="363" spans="1:20">
      <c r="A363" s="310"/>
      <c r="B363" s="446"/>
      <c r="C363" s="310"/>
      <c r="D363" s="310"/>
      <c r="E363" s="310"/>
      <c r="F363" s="310"/>
      <c r="G363" s="310"/>
      <c r="H363" s="310"/>
      <c r="I363" s="310"/>
      <c r="J363" s="310"/>
      <c r="K363" s="310"/>
      <c r="L363" s="310"/>
      <c r="M363" s="310"/>
      <c r="N363" s="310"/>
      <c r="O363" s="310"/>
      <c r="P363" s="310"/>
      <c r="Q363" s="310"/>
      <c r="R363" s="310"/>
      <c r="S363" s="310"/>
      <c r="T363" s="310"/>
    </row>
    <row r="364" spans="1:20">
      <c r="A364" s="310"/>
      <c r="B364" s="446"/>
      <c r="C364" s="310"/>
      <c r="D364" s="310"/>
      <c r="E364" s="310"/>
      <c r="F364" s="310"/>
      <c r="G364" s="310"/>
      <c r="H364" s="310"/>
      <c r="I364" s="310"/>
      <c r="J364" s="310"/>
      <c r="K364" s="310"/>
      <c r="L364" s="310"/>
      <c r="M364" s="310"/>
      <c r="N364" s="310"/>
      <c r="O364" s="310"/>
      <c r="P364" s="310"/>
      <c r="Q364" s="310"/>
      <c r="R364" s="310"/>
      <c r="S364" s="310"/>
      <c r="T364" s="310"/>
    </row>
    <row r="365" spans="1:20">
      <c r="A365" s="310"/>
      <c r="B365" s="446"/>
      <c r="C365" s="310"/>
      <c r="D365" s="310"/>
      <c r="E365" s="310"/>
      <c r="F365" s="310"/>
      <c r="G365" s="310"/>
      <c r="H365" s="310"/>
      <c r="I365" s="310"/>
      <c r="J365" s="310"/>
      <c r="K365" s="310"/>
      <c r="L365" s="310"/>
      <c r="M365" s="310"/>
      <c r="N365" s="310"/>
      <c r="O365" s="310"/>
      <c r="P365" s="310"/>
      <c r="Q365" s="310"/>
      <c r="R365" s="310"/>
      <c r="S365" s="310"/>
      <c r="T365" s="310"/>
    </row>
    <row r="366" spans="1:20">
      <c r="A366" s="310"/>
      <c r="B366" s="446"/>
      <c r="C366" s="310"/>
      <c r="D366" s="310"/>
      <c r="E366" s="310"/>
      <c r="F366" s="310"/>
      <c r="G366" s="310"/>
      <c r="H366" s="310"/>
      <c r="I366" s="310"/>
      <c r="J366" s="310"/>
      <c r="K366" s="310"/>
      <c r="L366" s="310"/>
      <c r="M366" s="310"/>
      <c r="N366" s="310"/>
      <c r="O366" s="310"/>
      <c r="P366" s="310"/>
      <c r="Q366" s="310"/>
      <c r="R366" s="310"/>
      <c r="S366" s="310"/>
      <c r="T366" s="310"/>
    </row>
    <row r="367" spans="1:20">
      <c r="A367" s="310"/>
      <c r="B367" s="446"/>
      <c r="C367" s="310"/>
      <c r="D367" s="310"/>
      <c r="E367" s="310"/>
      <c r="F367" s="310"/>
      <c r="G367" s="310"/>
      <c r="H367" s="310"/>
      <c r="I367" s="310"/>
      <c r="J367" s="310"/>
      <c r="K367" s="310"/>
      <c r="L367" s="310"/>
      <c r="M367" s="310"/>
      <c r="N367" s="310"/>
      <c r="O367" s="310"/>
      <c r="P367" s="310"/>
      <c r="Q367" s="310"/>
      <c r="R367" s="310"/>
      <c r="S367" s="310"/>
      <c r="T367" s="310"/>
    </row>
    <row r="368" spans="1:20">
      <c r="A368" s="310"/>
      <c r="B368" s="446"/>
      <c r="C368" s="310"/>
      <c r="D368" s="310"/>
      <c r="E368" s="310"/>
      <c r="F368" s="310"/>
      <c r="G368" s="310"/>
      <c r="H368" s="310"/>
      <c r="I368" s="310"/>
      <c r="J368" s="310"/>
      <c r="K368" s="310"/>
      <c r="L368" s="310"/>
      <c r="M368" s="310"/>
      <c r="N368" s="310"/>
      <c r="O368" s="310"/>
      <c r="P368" s="310"/>
      <c r="Q368" s="310"/>
      <c r="R368" s="310"/>
      <c r="S368" s="310"/>
      <c r="T368" s="310"/>
    </row>
    <row r="369" spans="1:20">
      <c r="A369" s="310"/>
      <c r="B369" s="446"/>
      <c r="C369" s="310"/>
      <c r="D369" s="310"/>
      <c r="E369" s="310"/>
      <c r="F369" s="310"/>
      <c r="G369" s="310"/>
      <c r="H369" s="310"/>
      <c r="I369" s="310"/>
      <c r="J369" s="310"/>
      <c r="K369" s="310"/>
      <c r="L369" s="310"/>
      <c r="M369" s="310"/>
      <c r="N369" s="310"/>
      <c r="O369" s="310"/>
      <c r="P369" s="310"/>
      <c r="Q369" s="310"/>
      <c r="R369" s="310"/>
      <c r="S369" s="310"/>
      <c r="T369" s="310"/>
    </row>
    <row r="370" spans="1:20">
      <c r="A370" s="310"/>
      <c r="B370" s="446"/>
      <c r="C370" s="310"/>
      <c r="D370" s="310"/>
      <c r="E370" s="310"/>
      <c r="F370" s="310"/>
      <c r="G370" s="310"/>
      <c r="H370" s="310"/>
      <c r="I370" s="310"/>
      <c r="J370" s="310"/>
      <c r="K370" s="310"/>
      <c r="L370" s="310"/>
      <c r="M370" s="310"/>
      <c r="N370" s="310"/>
      <c r="O370" s="310"/>
      <c r="P370" s="310"/>
      <c r="Q370" s="310"/>
      <c r="R370" s="310"/>
      <c r="S370" s="310"/>
      <c r="T370" s="310"/>
    </row>
    <row r="371" spans="1:20">
      <c r="A371" s="310"/>
      <c r="B371" s="446"/>
      <c r="C371" s="310"/>
      <c r="D371" s="310"/>
      <c r="E371" s="310"/>
      <c r="F371" s="310"/>
      <c r="G371" s="310"/>
      <c r="H371" s="310"/>
      <c r="I371" s="310"/>
      <c r="J371" s="310"/>
      <c r="K371" s="310"/>
      <c r="L371" s="310"/>
      <c r="M371" s="310"/>
      <c r="N371" s="310"/>
      <c r="O371" s="310"/>
      <c r="P371" s="310"/>
      <c r="Q371" s="310"/>
      <c r="R371" s="310"/>
      <c r="S371" s="310"/>
      <c r="T371" s="310"/>
    </row>
    <row r="372" spans="1:20">
      <c r="A372" s="310"/>
      <c r="B372" s="446"/>
      <c r="C372" s="310"/>
      <c r="D372" s="310"/>
      <c r="E372" s="310"/>
      <c r="F372" s="310"/>
      <c r="G372" s="310"/>
      <c r="H372" s="310"/>
      <c r="I372" s="310"/>
      <c r="J372" s="310"/>
      <c r="K372" s="310"/>
      <c r="L372" s="310"/>
      <c r="M372" s="310"/>
      <c r="N372" s="310"/>
      <c r="O372" s="310"/>
      <c r="P372" s="310"/>
      <c r="Q372" s="310"/>
      <c r="R372" s="310"/>
      <c r="S372" s="310"/>
      <c r="T372" s="310"/>
    </row>
    <row r="373" spans="1:20">
      <c r="A373" s="310"/>
      <c r="B373" s="446"/>
      <c r="C373" s="310"/>
      <c r="D373" s="310"/>
      <c r="E373" s="310"/>
      <c r="F373" s="310"/>
      <c r="G373" s="310"/>
      <c r="H373" s="310"/>
      <c r="I373" s="310"/>
      <c r="J373" s="310"/>
      <c r="K373" s="310"/>
      <c r="L373" s="310"/>
      <c r="M373" s="310"/>
      <c r="N373" s="310"/>
      <c r="O373" s="310"/>
      <c r="P373" s="310"/>
      <c r="Q373" s="310"/>
      <c r="R373" s="310"/>
      <c r="S373" s="310"/>
      <c r="T373" s="310"/>
    </row>
    <row r="374" spans="1:20">
      <c r="A374" s="310"/>
      <c r="B374" s="446"/>
      <c r="C374" s="310"/>
      <c r="D374" s="310"/>
      <c r="E374" s="310"/>
      <c r="F374" s="310"/>
      <c r="G374" s="310"/>
      <c r="H374" s="310"/>
      <c r="I374" s="310"/>
      <c r="J374" s="310"/>
      <c r="K374" s="310"/>
      <c r="L374" s="310"/>
      <c r="M374" s="310"/>
      <c r="N374" s="310"/>
      <c r="O374" s="310"/>
      <c r="P374" s="310"/>
      <c r="Q374" s="310"/>
      <c r="R374" s="310"/>
      <c r="S374" s="310"/>
      <c r="T374" s="310"/>
    </row>
    <row r="375" spans="1:20">
      <c r="A375" s="310"/>
      <c r="B375" s="446"/>
      <c r="C375" s="310"/>
      <c r="D375" s="310"/>
      <c r="E375" s="310"/>
      <c r="F375" s="310"/>
      <c r="G375" s="310"/>
      <c r="H375" s="310"/>
      <c r="I375" s="310"/>
      <c r="J375" s="310"/>
      <c r="K375" s="310"/>
      <c r="L375" s="310"/>
      <c r="M375" s="310"/>
      <c r="N375" s="310"/>
      <c r="O375" s="310"/>
      <c r="P375" s="310"/>
      <c r="Q375" s="310"/>
      <c r="R375" s="310"/>
      <c r="S375" s="310"/>
      <c r="T375" s="310"/>
    </row>
    <row r="376" spans="1:20">
      <c r="A376" s="310"/>
      <c r="B376" s="446"/>
      <c r="C376" s="310"/>
      <c r="D376" s="310"/>
      <c r="E376" s="310"/>
      <c r="F376" s="310"/>
      <c r="G376" s="310"/>
      <c r="H376" s="310"/>
      <c r="I376" s="310"/>
      <c r="J376" s="310"/>
      <c r="K376" s="310"/>
      <c r="L376" s="310"/>
      <c r="M376" s="310"/>
      <c r="N376" s="310"/>
      <c r="O376" s="310"/>
      <c r="P376" s="310"/>
      <c r="Q376" s="310"/>
      <c r="R376" s="310"/>
      <c r="S376" s="310"/>
      <c r="T376" s="310"/>
    </row>
    <row r="377" spans="1:20">
      <c r="A377" s="310"/>
      <c r="B377" s="446"/>
      <c r="C377" s="310"/>
      <c r="D377" s="310"/>
      <c r="E377" s="310"/>
      <c r="F377" s="310"/>
      <c r="G377" s="310"/>
      <c r="H377" s="310"/>
      <c r="I377" s="310"/>
      <c r="J377" s="310"/>
      <c r="K377" s="310"/>
      <c r="L377" s="310"/>
      <c r="M377" s="310"/>
      <c r="N377" s="310"/>
      <c r="O377" s="310"/>
      <c r="P377" s="310"/>
      <c r="Q377" s="310"/>
      <c r="R377" s="310"/>
      <c r="S377" s="310"/>
      <c r="T377" s="310"/>
    </row>
    <row r="378" spans="1:20">
      <c r="A378" s="310"/>
      <c r="B378" s="446"/>
      <c r="C378" s="310"/>
      <c r="D378" s="310"/>
      <c r="E378" s="310"/>
      <c r="F378" s="310"/>
      <c r="G378" s="310"/>
      <c r="H378" s="310"/>
      <c r="I378" s="310"/>
      <c r="J378" s="310"/>
      <c r="K378" s="310"/>
      <c r="L378" s="310"/>
      <c r="M378" s="310"/>
      <c r="N378" s="310"/>
      <c r="O378" s="310"/>
      <c r="P378" s="310"/>
      <c r="Q378" s="310"/>
      <c r="R378" s="310"/>
      <c r="S378" s="310"/>
      <c r="T378" s="310"/>
    </row>
    <row r="379" spans="1:20">
      <c r="A379" s="310"/>
      <c r="B379" s="446"/>
      <c r="C379" s="310"/>
      <c r="D379" s="310"/>
      <c r="E379" s="310"/>
      <c r="F379" s="310"/>
      <c r="G379" s="310"/>
      <c r="H379" s="310"/>
      <c r="I379" s="310"/>
      <c r="J379" s="310"/>
      <c r="K379" s="310"/>
      <c r="L379" s="310"/>
      <c r="M379" s="310"/>
      <c r="N379" s="310"/>
      <c r="O379" s="310"/>
      <c r="P379" s="310"/>
      <c r="Q379" s="310"/>
      <c r="R379" s="310"/>
      <c r="S379" s="310"/>
      <c r="T379" s="310"/>
    </row>
    <row r="380" spans="1:20">
      <c r="A380" s="310"/>
      <c r="B380" s="446"/>
      <c r="C380" s="310"/>
      <c r="D380" s="310"/>
      <c r="E380" s="310"/>
      <c r="F380" s="310"/>
      <c r="G380" s="310"/>
      <c r="H380" s="310"/>
      <c r="I380" s="310"/>
      <c r="J380" s="310"/>
      <c r="K380" s="310"/>
      <c r="L380" s="310"/>
      <c r="M380" s="310"/>
      <c r="N380" s="310"/>
      <c r="O380" s="310"/>
      <c r="P380" s="310"/>
      <c r="Q380" s="310"/>
      <c r="R380" s="310"/>
      <c r="S380" s="310"/>
      <c r="T380" s="310"/>
    </row>
    <row r="381" spans="1:20">
      <c r="A381" s="310"/>
      <c r="B381" s="446"/>
      <c r="C381" s="310"/>
      <c r="D381" s="310"/>
      <c r="E381" s="310"/>
      <c r="F381" s="310"/>
      <c r="G381" s="310"/>
      <c r="H381" s="310"/>
      <c r="I381" s="310"/>
      <c r="J381" s="310"/>
      <c r="K381" s="310"/>
      <c r="L381" s="310"/>
      <c r="M381" s="310"/>
      <c r="N381" s="310"/>
      <c r="O381" s="310"/>
      <c r="P381" s="310"/>
      <c r="Q381" s="310"/>
      <c r="R381" s="310"/>
      <c r="S381" s="310"/>
      <c r="T381" s="310"/>
    </row>
    <row r="382" spans="1:20">
      <c r="A382" s="310"/>
      <c r="B382" s="446"/>
      <c r="C382" s="310"/>
      <c r="D382" s="310"/>
      <c r="E382" s="310"/>
      <c r="F382" s="310"/>
      <c r="G382" s="310"/>
      <c r="H382" s="310"/>
      <c r="I382" s="310"/>
      <c r="J382" s="310"/>
      <c r="K382" s="310"/>
      <c r="L382" s="310"/>
      <c r="M382" s="310"/>
      <c r="N382" s="310"/>
      <c r="O382" s="310"/>
      <c r="P382" s="310"/>
      <c r="Q382" s="310"/>
      <c r="R382" s="310"/>
      <c r="S382" s="310"/>
      <c r="T382" s="310"/>
    </row>
    <row r="383" spans="1:20">
      <c r="A383" s="310"/>
      <c r="B383" s="446"/>
      <c r="C383" s="310"/>
      <c r="D383" s="310"/>
      <c r="E383" s="310"/>
      <c r="F383" s="310"/>
      <c r="G383" s="310"/>
      <c r="H383" s="310"/>
      <c r="I383" s="310"/>
      <c r="J383" s="310"/>
      <c r="K383" s="310"/>
      <c r="L383" s="310"/>
      <c r="M383" s="310"/>
      <c r="N383" s="310"/>
      <c r="O383" s="310"/>
      <c r="P383" s="310"/>
      <c r="Q383" s="310"/>
      <c r="R383" s="310"/>
      <c r="S383" s="310"/>
      <c r="T383" s="310"/>
    </row>
    <row r="384" spans="1:20">
      <c r="A384" s="310"/>
      <c r="B384" s="446"/>
      <c r="C384" s="310"/>
      <c r="D384" s="310"/>
      <c r="E384" s="310"/>
      <c r="F384" s="310"/>
      <c r="G384" s="310"/>
      <c r="H384" s="310"/>
      <c r="I384" s="310"/>
      <c r="J384" s="310"/>
      <c r="K384" s="310"/>
      <c r="L384" s="310"/>
      <c r="M384" s="310"/>
      <c r="N384" s="310"/>
      <c r="O384" s="310"/>
      <c r="P384" s="310"/>
      <c r="Q384" s="310"/>
      <c r="R384" s="310"/>
      <c r="S384" s="310"/>
      <c r="T384" s="310"/>
    </row>
    <row r="385" spans="1:20">
      <c r="A385" s="310"/>
      <c r="B385" s="446"/>
      <c r="C385" s="310"/>
      <c r="D385" s="310"/>
      <c r="E385" s="310"/>
      <c r="F385" s="310"/>
      <c r="G385" s="310"/>
      <c r="H385" s="310"/>
      <c r="I385" s="310"/>
      <c r="J385" s="310"/>
      <c r="K385" s="310"/>
      <c r="L385" s="310"/>
      <c r="M385" s="310"/>
      <c r="N385" s="310"/>
      <c r="O385" s="310"/>
      <c r="P385" s="310"/>
      <c r="Q385" s="310"/>
      <c r="R385" s="310"/>
      <c r="S385" s="310"/>
      <c r="T385" s="310"/>
    </row>
    <row r="386" spans="1:20">
      <c r="A386" s="310"/>
      <c r="B386" s="446"/>
      <c r="C386" s="310"/>
      <c r="D386" s="310"/>
      <c r="E386" s="310"/>
      <c r="F386" s="310"/>
      <c r="G386" s="310"/>
      <c r="H386" s="310"/>
      <c r="I386" s="310"/>
      <c r="J386" s="310"/>
      <c r="K386" s="310"/>
      <c r="L386" s="310"/>
      <c r="M386" s="310"/>
      <c r="N386" s="310"/>
      <c r="O386" s="310"/>
      <c r="P386" s="310"/>
      <c r="Q386" s="310"/>
      <c r="R386" s="310"/>
      <c r="S386" s="310"/>
      <c r="T386" s="310"/>
    </row>
    <row r="387" spans="1:20">
      <c r="A387" s="310"/>
      <c r="B387" s="446"/>
      <c r="C387" s="310"/>
      <c r="D387" s="310"/>
      <c r="E387" s="310"/>
      <c r="F387" s="310"/>
      <c r="G387" s="310"/>
      <c r="H387" s="310"/>
      <c r="I387" s="310"/>
      <c r="J387" s="310"/>
      <c r="K387" s="310"/>
      <c r="L387" s="310"/>
      <c r="M387" s="310"/>
      <c r="N387" s="310"/>
      <c r="O387" s="310"/>
      <c r="P387" s="310"/>
      <c r="Q387" s="310"/>
      <c r="R387" s="310"/>
      <c r="S387" s="310"/>
      <c r="T387" s="310"/>
    </row>
    <row r="388" spans="1:20">
      <c r="A388" s="310"/>
      <c r="B388" s="446"/>
      <c r="C388" s="310"/>
      <c r="D388" s="310"/>
      <c r="E388" s="310"/>
      <c r="F388" s="310"/>
      <c r="G388" s="310"/>
      <c r="H388" s="310"/>
      <c r="I388" s="310"/>
      <c r="J388" s="310"/>
      <c r="K388" s="310"/>
      <c r="L388" s="310"/>
      <c r="M388" s="310"/>
      <c r="N388" s="310"/>
      <c r="O388" s="310"/>
      <c r="P388" s="310"/>
      <c r="Q388" s="310"/>
      <c r="R388" s="310"/>
      <c r="S388" s="310"/>
      <c r="T388" s="310"/>
    </row>
    <row r="389" spans="1:20">
      <c r="A389" s="310"/>
      <c r="B389" s="446"/>
      <c r="C389" s="310"/>
      <c r="D389" s="310"/>
      <c r="E389" s="310"/>
      <c r="F389" s="310"/>
      <c r="G389" s="310"/>
      <c r="H389" s="310"/>
      <c r="I389" s="310"/>
      <c r="J389" s="310"/>
      <c r="K389" s="310"/>
      <c r="L389" s="310"/>
      <c r="M389" s="310"/>
      <c r="N389" s="310"/>
      <c r="O389" s="310"/>
      <c r="P389" s="310"/>
      <c r="Q389" s="310"/>
      <c r="R389" s="310"/>
      <c r="S389" s="310"/>
      <c r="T389" s="310"/>
    </row>
    <row r="390" spans="1:20">
      <c r="A390" s="310"/>
      <c r="B390" s="446"/>
      <c r="C390" s="310"/>
      <c r="D390" s="310"/>
      <c r="E390" s="310"/>
      <c r="F390" s="310"/>
      <c r="G390" s="310"/>
      <c r="H390" s="310"/>
      <c r="I390" s="310"/>
      <c r="J390" s="310"/>
      <c r="K390" s="310"/>
      <c r="L390" s="310"/>
      <c r="M390" s="310"/>
      <c r="N390" s="310"/>
      <c r="O390" s="310"/>
      <c r="P390" s="310"/>
      <c r="Q390" s="310"/>
      <c r="R390" s="310"/>
      <c r="S390" s="310"/>
      <c r="T390" s="310"/>
    </row>
    <row r="391" spans="1:20">
      <c r="A391" s="310"/>
      <c r="B391" s="446"/>
      <c r="C391" s="310"/>
      <c r="D391" s="310"/>
      <c r="E391" s="310"/>
      <c r="F391" s="310"/>
      <c r="G391" s="310"/>
      <c r="H391" s="310"/>
      <c r="I391" s="310"/>
      <c r="J391" s="310"/>
      <c r="K391" s="310"/>
      <c r="L391" s="310"/>
      <c r="M391" s="310"/>
      <c r="N391" s="310"/>
      <c r="O391" s="310"/>
      <c r="P391" s="310"/>
      <c r="Q391" s="310"/>
      <c r="R391" s="310"/>
      <c r="S391" s="310"/>
      <c r="T391" s="310"/>
    </row>
    <row r="392" spans="1:20">
      <c r="A392" s="310"/>
      <c r="B392" s="446"/>
      <c r="C392" s="310"/>
      <c r="D392" s="310"/>
      <c r="E392" s="310"/>
      <c r="F392" s="310"/>
      <c r="G392" s="310"/>
      <c r="H392" s="310"/>
      <c r="I392" s="310"/>
      <c r="J392" s="310"/>
      <c r="K392" s="310"/>
      <c r="L392" s="310"/>
      <c r="M392" s="310"/>
      <c r="N392" s="310"/>
      <c r="O392" s="310"/>
      <c r="P392" s="310"/>
      <c r="Q392" s="310"/>
      <c r="R392" s="310"/>
      <c r="S392" s="310"/>
      <c r="T392" s="310"/>
    </row>
    <row r="393" spans="1:20">
      <c r="A393" s="310"/>
      <c r="B393" s="446"/>
      <c r="C393" s="310"/>
      <c r="D393" s="310"/>
      <c r="E393" s="310"/>
      <c r="F393" s="310"/>
      <c r="G393" s="310"/>
      <c r="H393" s="310"/>
      <c r="I393" s="310"/>
      <c r="J393" s="310"/>
      <c r="K393" s="310"/>
      <c r="L393" s="310"/>
      <c r="M393" s="310"/>
      <c r="N393" s="310"/>
      <c r="O393" s="310"/>
      <c r="P393" s="310"/>
      <c r="Q393" s="310"/>
      <c r="R393" s="310"/>
      <c r="S393" s="310"/>
      <c r="T393" s="310"/>
    </row>
    <row r="394" spans="1:20">
      <c r="A394" s="310"/>
      <c r="B394" s="446"/>
      <c r="C394" s="310"/>
      <c r="D394" s="310"/>
      <c r="E394" s="310"/>
      <c r="F394" s="310"/>
      <c r="G394" s="310"/>
      <c r="H394" s="310"/>
      <c r="I394" s="310"/>
      <c r="J394" s="310"/>
      <c r="K394" s="310"/>
      <c r="L394" s="310"/>
      <c r="M394" s="310"/>
      <c r="N394" s="310"/>
      <c r="O394" s="310"/>
      <c r="P394" s="310"/>
      <c r="Q394" s="310"/>
      <c r="R394" s="310"/>
      <c r="S394" s="310"/>
      <c r="T394" s="310"/>
    </row>
    <row r="395" spans="1:20">
      <c r="A395" s="310"/>
      <c r="B395" s="446"/>
      <c r="C395" s="310"/>
      <c r="D395" s="310"/>
      <c r="E395" s="310"/>
      <c r="F395" s="310"/>
      <c r="G395" s="310"/>
      <c r="H395" s="310"/>
      <c r="I395" s="310"/>
      <c r="J395" s="310"/>
      <c r="K395" s="310"/>
      <c r="L395" s="310"/>
      <c r="M395" s="310"/>
      <c r="N395" s="310"/>
      <c r="O395" s="310"/>
      <c r="P395" s="310"/>
      <c r="Q395" s="310"/>
      <c r="R395" s="310"/>
      <c r="S395" s="310"/>
      <c r="T395" s="310"/>
    </row>
    <row r="396" spans="1:20">
      <c r="A396" s="310"/>
      <c r="B396" s="446"/>
      <c r="C396" s="310"/>
      <c r="D396" s="310"/>
      <c r="E396" s="310"/>
      <c r="F396" s="310"/>
      <c r="G396" s="310"/>
      <c r="H396" s="310"/>
      <c r="I396" s="310"/>
      <c r="J396" s="310"/>
      <c r="K396" s="310"/>
      <c r="L396" s="310"/>
      <c r="M396" s="310"/>
      <c r="N396" s="310"/>
      <c r="O396" s="310"/>
      <c r="P396" s="310"/>
      <c r="Q396" s="310"/>
      <c r="R396" s="310"/>
      <c r="S396" s="310"/>
      <c r="T396" s="310"/>
    </row>
    <row r="397" spans="1:20">
      <c r="A397" s="310"/>
      <c r="B397" s="446"/>
      <c r="C397" s="310"/>
      <c r="D397" s="310"/>
      <c r="E397" s="310"/>
      <c r="F397" s="310"/>
      <c r="G397" s="310"/>
      <c r="H397" s="310"/>
      <c r="I397" s="310"/>
      <c r="J397" s="310"/>
      <c r="K397" s="310"/>
      <c r="L397" s="310"/>
      <c r="M397" s="310"/>
      <c r="N397" s="310"/>
      <c r="O397" s="310"/>
      <c r="P397" s="310"/>
      <c r="Q397" s="310"/>
      <c r="R397" s="310"/>
      <c r="S397" s="310"/>
      <c r="T397" s="310"/>
    </row>
    <row r="398" spans="1:20">
      <c r="A398" s="310"/>
      <c r="B398" s="446"/>
      <c r="C398" s="310"/>
      <c r="D398" s="310"/>
      <c r="E398" s="310"/>
      <c r="F398" s="310"/>
      <c r="G398" s="310"/>
      <c r="H398" s="310"/>
      <c r="I398" s="310"/>
      <c r="J398" s="310"/>
      <c r="K398" s="310"/>
      <c r="L398" s="310"/>
      <c r="M398" s="310"/>
      <c r="N398" s="310"/>
      <c r="O398" s="310"/>
      <c r="P398" s="310"/>
      <c r="Q398" s="310"/>
      <c r="R398" s="310"/>
      <c r="S398" s="310"/>
      <c r="T398" s="310"/>
    </row>
    <row r="399" spans="1:20">
      <c r="A399" s="310"/>
      <c r="B399" s="446"/>
      <c r="C399" s="310"/>
      <c r="D399" s="310"/>
      <c r="E399" s="310"/>
      <c r="F399" s="310"/>
      <c r="G399" s="310"/>
      <c r="H399" s="310"/>
      <c r="I399" s="310"/>
      <c r="J399" s="310"/>
      <c r="K399" s="310"/>
      <c r="L399" s="310"/>
      <c r="M399" s="310"/>
      <c r="N399" s="310"/>
      <c r="O399" s="310"/>
      <c r="P399" s="310"/>
      <c r="Q399" s="310"/>
      <c r="R399" s="310"/>
      <c r="S399" s="310"/>
      <c r="T399" s="310"/>
    </row>
    <row r="400" spans="1:20">
      <c r="A400" s="310"/>
      <c r="B400" s="446"/>
      <c r="C400" s="310"/>
      <c r="D400" s="310"/>
      <c r="E400" s="310"/>
      <c r="F400" s="310"/>
      <c r="G400" s="310"/>
      <c r="H400" s="310"/>
      <c r="I400" s="310"/>
      <c r="J400" s="310"/>
      <c r="K400" s="310"/>
      <c r="L400" s="310"/>
      <c r="M400" s="310"/>
      <c r="N400" s="310"/>
      <c r="O400" s="310"/>
      <c r="P400" s="310"/>
      <c r="Q400" s="310"/>
      <c r="R400" s="310"/>
      <c r="S400" s="310"/>
      <c r="T400" s="310"/>
    </row>
    <row r="401" spans="1:20">
      <c r="A401" s="310"/>
      <c r="B401" s="446"/>
      <c r="C401" s="310"/>
      <c r="D401" s="310"/>
      <c r="E401" s="310"/>
      <c r="F401" s="310"/>
      <c r="G401" s="310"/>
      <c r="H401" s="310"/>
      <c r="I401" s="310"/>
      <c r="J401" s="310"/>
      <c r="K401" s="310"/>
      <c r="L401" s="310"/>
      <c r="M401" s="310"/>
      <c r="N401" s="310"/>
      <c r="O401" s="310"/>
      <c r="P401" s="310"/>
      <c r="Q401" s="310"/>
      <c r="R401" s="310"/>
      <c r="S401" s="310"/>
      <c r="T401" s="310"/>
    </row>
    <row r="402" spans="1:20">
      <c r="A402" s="310"/>
      <c r="B402" s="446"/>
      <c r="C402" s="310"/>
      <c r="D402" s="310"/>
      <c r="E402" s="310"/>
      <c r="F402" s="310"/>
      <c r="G402" s="310"/>
      <c r="H402" s="310"/>
      <c r="I402" s="310"/>
      <c r="J402" s="310"/>
      <c r="K402" s="310"/>
      <c r="L402" s="310"/>
      <c r="M402" s="310"/>
      <c r="N402" s="310"/>
      <c r="O402" s="310"/>
      <c r="P402" s="310"/>
      <c r="Q402" s="310"/>
      <c r="R402" s="310"/>
      <c r="S402" s="310"/>
      <c r="T402" s="310"/>
    </row>
    <row r="403" spans="1:20">
      <c r="A403" s="310"/>
      <c r="B403" s="446"/>
      <c r="C403" s="310"/>
      <c r="D403" s="310"/>
      <c r="E403" s="310"/>
      <c r="F403" s="310"/>
      <c r="G403" s="310"/>
      <c r="H403" s="310"/>
      <c r="I403" s="310"/>
      <c r="J403" s="310"/>
      <c r="K403" s="310"/>
      <c r="L403" s="310"/>
      <c r="M403" s="310"/>
      <c r="N403" s="310"/>
      <c r="O403" s="310"/>
      <c r="P403" s="310"/>
      <c r="Q403" s="310"/>
      <c r="R403" s="310"/>
      <c r="S403" s="310"/>
      <c r="T403" s="310"/>
    </row>
    <row r="404" spans="1:20">
      <c r="A404" s="310"/>
      <c r="B404" s="446"/>
      <c r="C404" s="310"/>
      <c r="D404" s="310"/>
      <c r="E404" s="310"/>
      <c r="F404" s="310"/>
      <c r="G404" s="310"/>
      <c r="H404" s="310"/>
      <c r="I404" s="310"/>
      <c r="J404" s="310"/>
      <c r="K404" s="310"/>
      <c r="L404" s="310"/>
      <c r="M404" s="310"/>
      <c r="N404" s="310"/>
      <c r="O404" s="310"/>
      <c r="P404" s="310"/>
      <c r="Q404" s="310"/>
      <c r="R404" s="310"/>
      <c r="S404" s="310"/>
      <c r="T404" s="310"/>
    </row>
    <row r="405" spans="1:20">
      <c r="A405" s="310"/>
      <c r="B405" s="446"/>
      <c r="C405" s="310"/>
      <c r="D405" s="310"/>
      <c r="E405" s="310"/>
      <c r="F405" s="310"/>
      <c r="G405" s="310"/>
      <c r="H405" s="310"/>
      <c r="I405" s="310"/>
      <c r="J405" s="310"/>
      <c r="K405" s="310"/>
      <c r="L405" s="310"/>
      <c r="M405" s="310"/>
      <c r="N405" s="310"/>
      <c r="O405" s="310"/>
      <c r="P405" s="310"/>
      <c r="Q405" s="310"/>
      <c r="R405" s="310"/>
      <c r="S405" s="310"/>
      <c r="T405" s="310"/>
    </row>
    <row r="406" spans="1:20">
      <c r="A406" s="310"/>
      <c r="B406" s="446"/>
      <c r="C406" s="310"/>
      <c r="D406" s="310"/>
      <c r="E406" s="310"/>
      <c r="F406" s="310"/>
      <c r="G406" s="310"/>
      <c r="H406" s="310"/>
      <c r="I406" s="310"/>
      <c r="J406" s="310"/>
      <c r="K406" s="310"/>
      <c r="L406" s="310"/>
      <c r="M406" s="310"/>
      <c r="N406" s="310"/>
      <c r="O406" s="310"/>
      <c r="P406" s="310"/>
      <c r="Q406" s="310"/>
      <c r="R406" s="310"/>
      <c r="S406" s="310"/>
      <c r="T406" s="310"/>
    </row>
    <row r="407" spans="1:20">
      <c r="A407" s="310"/>
      <c r="B407" s="446"/>
      <c r="C407" s="310"/>
      <c r="D407" s="310"/>
      <c r="E407" s="310"/>
      <c r="F407" s="310"/>
      <c r="G407" s="310"/>
      <c r="H407" s="310"/>
      <c r="I407" s="310"/>
      <c r="J407" s="310"/>
      <c r="K407" s="310"/>
      <c r="L407" s="310"/>
      <c r="M407" s="310"/>
      <c r="N407" s="310"/>
      <c r="O407" s="310"/>
      <c r="P407" s="310"/>
      <c r="Q407" s="310"/>
      <c r="R407" s="310"/>
      <c r="S407" s="310"/>
      <c r="T407" s="310"/>
    </row>
    <row r="408" spans="1:20">
      <c r="A408" s="310"/>
      <c r="B408" s="446"/>
      <c r="C408" s="310"/>
      <c r="D408" s="310"/>
      <c r="E408" s="310"/>
      <c r="F408" s="310"/>
      <c r="G408" s="310"/>
      <c r="H408" s="310"/>
      <c r="I408" s="310"/>
      <c r="J408" s="310"/>
      <c r="K408" s="310"/>
      <c r="L408" s="310"/>
      <c r="M408" s="310"/>
      <c r="N408" s="310"/>
      <c r="O408" s="310"/>
      <c r="P408" s="310"/>
      <c r="Q408" s="310"/>
      <c r="R408" s="310"/>
      <c r="S408" s="310"/>
      <c r="T408" s="310"/>
    </row>
    <row r="409" spans="1:20">
      <c r="A409" s="310"/>
      <c r="B409" s="446"/>
      <c r="C409" s="310"/>
      <c r="D409" s="310"/>
      <c r="E409" s="310"/>
      <c r="F409" s="310"/>
      <c r="G409" s="310"/>
      <c r="H409" s="310"/>
      <c r="I409" s="310"/>
      <c r="J409" s="310"/>
      <c r="K409" s="310"/>
      <c r="L409" s="310"/>
      <c r="M409" s="310"/>
      <c r="N409" s="310"/>
      <c r="O409" s="310"/>
      <c r="P409" s="310"/>
      <c r="Q409" s="310"/>
      <c r="R409" s="310"/>
      <c r="S409" s="310"/>
      <c r="T409" s="310"/>
    </row>
    <row r="410" spans="1:20">
      <c r="A410" s="310"/>
      <c r="B410" s="446"/>
      <c r="C410" s="310"/>
      <c r="D410" s="310"/>
      <c r="E410" s="310"/>
      <c r="F410" s="310"/>
      <c r="G410" s="310"/>
      <c r="H410" s="310"/>
      <c r="I410" s="310"/>
      <c r="J410" s="310"/>
      <c r="K410" s="310"/>
      <c r="L410" s="310"/>
      <c r="M410" s="310"/>
      <c r="N410" s="310"/>
      <c r="O410" s="310"/>
      <c r="P410" s="310"/>
      <c r="Q410" s="310"/>
      <c r="R410" s="310"/>
      <c r="S410" s="310"/>
      <c r="T410" s="310"/>
    </row>
    <row r="411" spans="1:20">
      <c r="A411" s="310"/>
      <c r="B411" s="446"/>
      <c r="C411" s="310"/>
      <c r="D411" s="310"/>
      <c r="E411" s="310"/>
      <c r="F411" s="310"/>
      <c r="G411" s="310"/>
      <c r="H411" s="310"/>
      <c r="I411" s="310"/>
      <c r="J411" s="310"/>
      <c r="K411" s="310"/>
      <c r="L411" s="310"/>
      <c r="M411" s="310"/>
      <c r="N411" s="310"/>
      <c r="O411" s="310"/>
      <c r="P411" s="310"/>
      <c r="Q411" s="310"/>
      <c r="R411" s="310"/>
      <c r="S411" s="310"/>
      <c r="T411" s="310"/>
    </row>
    <row r="412" spans="1:20">
      <c r="A412" s="310"/>
      <c r="B412" s="446"/>
      <c r="C412" s="310"/>
      <c r="D412" s="310"/>
      <c r="E412" s="310"/>
      <c r="F412" s="310"/>
      <c r="G412" s="310"/>
      <c r="H412" s="310"/>
      <c r="I412" s="310"/>
      <c r="J412" s="310"/>
      <c r="K412" s="310"/>
      <c r="L412" s="310"/>
      <c r="M412" s="310"/>
      <c r="N412" s="310"/>
      <c r="O412" s="310"/>
      <c r="P412" s="310"/>
      <c r="Q412" s="310"/>
      <c r="R412" s="310"/>
      <c r="S412" s="310"/>
      <c r="T412" s="310"/>
    </row>
    <row r="413" spans="1:20">
      <c r="A413" s="310"/>
      <c r="B413" s="446"/>
      <c r="C413" s="310"/>
      <c r="D413" s="310"/>
      <c r="E413" s="310"/>
      <c r="F413" s="310"/>
      <c r="G413" s="310"/>
      <c r="H413" s="310"/>
      <c r="I413" s="310"/>
      <c r="J413" s="310"/>
      <c r="K413" s="310"/>
      <c r="L413" s="310"/>
      <c r="M413" s="310"/>
      <c r="N413" s="310"/>
      <c r="O413" s="310"/>
      <c r="P413" s="310"/>
      <c r="Q413" s="310"/>
      <c r="R413" s="310"/>
      <c r="S413" s="310"/>
      <c r="T413" s="310"/>
    </row>
    <row r="414" spans="1:20">
      <c r="A414" s="310"/>
      <c r="B414" s="446"/>
      <c r="C414" s="310"/>
      <c r="D414" s="310"/>
      <c r="E414" s="310"/>
      <c r="F414" s="310"/>
      <c r="G414" s="310"/>
      <c r="H414" s="310"/>
      <c r="I414" s="310"/>
      <c r="J414" s="310"/>
      <c r="K414" s="310"/>
      <c r="L414" s="310"/>
      <c r="M414" s="310"/>
      <c r="N414" s="310"/>
      <c r="O414" s="310"/>
      <c r="P414" s="310"/>
      <c r="Q414" s="310"/>
      <c r="R414" s="310"/>
      <c r="S414" s="310"/>
      <c r="T414" s="310"/>
    </row>
    <row r="415" spans="1:20">
      <c r="A415" s="310"/>
      <c r="B415" s="446"/>
      <c r="C415" s="310"/>
      <c r="D415" s="310"/>
      <c r="E415" s="310"/>
      <c r="F415" s="310"/>
      <c r="G415" s="310"/>
      <c r="H415" s="310"/>
      <c r="I415" s="310"/>
      <c r="J415" s="310"/>
      <c r="K415" s="310"/>
      <c r="L415" s="310"/>
      <c r="M415" s="310"/>
      <c r="N415" s="310"/>
      <c r="O415" s="310"/>
      <c r="P415" s="310"/>
      <c r="Q415" s="310"/>
      <c r="R415" s="310"/>
      <c r="S415" s="310"/>
      <c r="T415" s="310"/>
    </row>
    <row r="416" spans="1:20">
      <c r="A416" s="310"/>
      <c r="B416" s="446"/>
      <c r="C416" s="310"/>
      <c r="D416" s="310"/>
      <c r="E416" s="310"/>
      <c r="F416" s="310"/>
      <c r="G416" s="310"/>
      <c r="H416" s="310"/>
      <c r="I416" s="310"/>
      <c r="J416" s="310"/>
      <c r="K416" s="310"/>
      <c r="L416" s="310"/>
      <c r="M416" s="310"/>
      <c r="N416" s="310"/>
      <c r="O416" s="310"/>
      <c r="P416" s="310"/>
      <c r="Q416" s="310"/>
      <c r="R416" s="310"/>
      <c r="S416" s="310"/>
      <c r="T416" s="310"/>
    </row>
    <row r="417" spans="1:20">
      <c r="A417" s="310"/>
      <c r="B417" s="446"/>
      <c r="C417" s="310"/>
      <c r="D417" s="310"/>
      <c r="E417" s="310"/>
      <c r="F417" s="310"/>
      <c r="G417" s="310"/>
      <c r="H417" s="310"/>
      <c r="I417" s="310"/>
      <c r="J417" s="310"/>
      <c r="K417" s="310"/>
      <c r="L417" s="310"/>
      <c r="M417" s="310"/>
      <c r="N417" s="310"/>
      <c r="O417" s="310"/>
      <c r="P417" s="310"/>
      <c r="Q417" s="310"/>
      <c r="R417" s="310"/>
      <c r="S417" s="310"/>
      <c r="T417" s="310"/>
    </row>
    <row r="418" spans="1:20">
      <c r="A418" s="310"/>
      <c r="B418" s="446"/>
      <c r="C418" s="310"/>
      <c r="D418" s="310"/>
      <c r="E418" s="310"/>
      <c r="F418" s="310"/>
      <c r="G418" s="310"/>
      <c r="H418" s="310"/>
      <c r="I418" s="310"/>
      <c r="J418" s="310"/>
      <c r="K418" s="310"/>
      <c r="L418" s="310"/>
      <c r="M418" s="310"/>
      <c r="N418" s="310"/>
      <c r="O418" s="310"/>
      <c r="P418" s="310"/>
      <c r="Q418" s="310"/>
      <c r="R418" s="310"/>
      <c r="S418" s="310"/>
      <c r="T418" s="310"/>
    </row>
    <row r="419" spans="1:20">
      <c r="A419" s="310"/>
      <c r="B419" s="446"/>
      <c r="C419" s="310"/>
      <c r="D419" s="310"/>
      <c r="E419" s="310"/>
      <c r="F419" s="310"/>
      <c r="G419" s="310"/>
      <c r="H419" s="310"/>
      <c r="I419" s="310"/>
      <c r="J419" s="310"/>
      <c r="K419" s="310"/>
      <c r="L419" s="310"/>
      <c r="M419" s="310"/>
      <c r="N419" s="310"/>
      <c r="O419" s="310"/>
      <c r="P419" s="310"/>
      <c r="Q419" s="310"/>
      <c r="R419" s="310"/>
      <c r="S419" s="310"/>
      <c r="T419" s="310"/>
    </row>
    <row r="420" spans="1:20">
      <c r="A420" s="310"/>
      <c r="B420" s="446"/>
      <c r="C420" s="310"/>
      <c r="D420" s="310"/>
      <c r="E420" s="310"/>
      <c r="F420" s="310"/>
      <c r="G420" s="310"/>
      <c r="H420" s="310"/>
      <c r="I420" s="310"/>
      <c r="J420" s="310"/>
      <c r="K420" s="310"/>
      <c r="L420" s="310"/>
      <c r="M420" s="310"/>
      <c r="N420" s="310"/>
      <c r="O420" s="310"/>
      <c r="P420" s="310"/>
      <c r="Q420" s="310"/>
      <c r="R420" s="310"/>
      <c r="S420" s="310"/>
      <c r="T420" s="310"/>
    </row>
    <row r="421" spans="1:20">
      <c r="A421" s="310"/>
      <c r="B421" s="446"/>
      <c r="C421" s="310"/>
      <c r="D421" s="310"/>
      <c r="E421" s="310"/>
      <c r="F421" s="310"/>
      <c r="G421" s="310"/>
      <c r="H421" s="310"/>
      <c r="I421" s="310"/>
      <c r="J421" s="310"/>
      <c r="K421" s="310"/>
      <c r="L421" s="310"/>
      <c r="M421" s="310"/>
      <c r="N421" s="310"/>
      <c r="O421" s="310"/>
      <c r="P421" s="310"/>
      <c r="Q421" s="310"/>
      <c r="R421" s="310"/>
      <c r="S421" s="310"/>
      <c r="T421" s="310"/>
    </row>
    <row r="422" spans="1:20">
      <c r="A422" s="310"/>
      <c r="B422" s="446"/>
      <c r="C422" s="310"/>
      <c r="D422" s="310"/>
      <c r="E422" s="310"/>
      <c r="F422" s="310"/>
      <c r="G422" s="310"/>
      <c r="H422" s="310"/>
      <c r="I422" s="310"/>
      <c r="J422" s="310"/>
      <c r="K422" s="310"/>
      <c r="L422" s="310"/>
      <c r="M422" s="310"/>
      <c r="N422" s="310"/>
      <c r="O422" s="310"/>
      <c r="P422" s="310"/>
      <c r="Q422" s="310"/>
      <c r="R422" s="310"/>
      <c r="S422" s="310"/>
      <c r="T422" s="310"/>
    </row>
    <row r="423" spans="1:20">
      <c r="A423" s="310"/>
      <c r="B423" s="446"/>
      <c r="C423" s="310"/>
      <c r="D423" s="310"/>
      <c r="E423" s="310"/>
      <c r="F423" s="310"/>
      <c r="G423" s="310"/>
      <c r="H423" s="310"/>
      <c r="I423" s="310"/>
      <c r="J423" s="310"/>
      <c r="K423" s="310"/>
      <c r="L423" s="310"/>
      <c r="M423" s="310"/>
      <c r="N423" s="310"/>
      <c r="O423" s="310"/>
      <c r="P423" s="310"/>
      <c r="Q423" s="310"/>
      <c r="R423" s="310"/>
      <c r="S423" s="310"/>
      <c r="T423" s="310"/>
    </row>
    <row r="424" spans="1:20">
      <c r="A424" s="310"/>
      <c r="B424" s="446"/>
      <c r="C424" s="310"/>
      <c r="D424" s="310"/>
      <c r="E424" s="310"/>
      <c r="F424" s="310"/>
      <c r="G424" s="310"/>
      <c r="H424" s="310"/>
      <c r="I424" s="310"/>
      <c r="J424" s="310"/>
      <c r="K424" s="310"/>
      <c r="L424" s="310"/>
      <c r="M424" s="310"/>
      <c r="N424" s="310"/>
      <c r="O424" s="310"/>
      <c r="P424" s="310"/>
      <c r="Q424" s="310"/>
      <c r="R424" s="310"/>
      <c r="S424" s="310"/>
      <c r="T424" s="310"/>
    </row>
    <row r="425" spans="1:20">
      <c r="A425" s="310"/>
      <c r="B425" s="446"/>
      <c r="C425" s="310"/>
      <c r="D425" s="310"/>
      <c r="E425" s="310"/>
      <c r="F425" s="310"/>
      <c r="G425" s="310"/>
      <c r="H425" s="310"/>
      <c r="I425" s="310"/>
      <c r="J425" s="310"/>
      <c r="K425" s="310"/>
      <c r="L425" s="310"/>
      <c r="M425" s="310"/>
      <c r="N425" s="310"/>
      <c r="O425" s="310"/>
      <c r="P425" s="310"/>
      <c r="Q425" s="310"/>
      <c r="R425" s="310"/>
      <c r="S425" s="310"/>
      <c r="T425" s="310"/>
    </row>
    <row r="426" spans="1:20">
      <c r="A426" s="310"/>
      <c r="B426" s="446"/>
      <c r="C426" s="310"/>
      <c r="D426" s="310"/>
      <c r="E426" s="310"/>
      <c r="F426" s="310"/>
      <c r="G426" s="310"/>
      <c r="H426" s="310"/>
      <c r="I426" s="310"/>
      <c r="J426" s="310"/>
      <c r="K426" s="310"/>
      <c r="L426" s="310"/>
      <c r="M426" s="310"/>
      <c r="N426" s="310"/>
      <c r="O426" s="310"/>
      <c r="P426" s="310"/>
      <c r="Q426" s="310"/>
      <c r="R426" s="310"/>
      <c r="S426" s="310"/>
      <c r="T426" s="310"/>
    </row>
    <row r="427" spans="1:20">
      <c r="A427" s="310"/>
      <c r="B427" s="446"/>
      <c r="C427" s="310"/>
      <c r="D427" s="310"/>
      <c r="E427" s="310"/>
      <c r="F427" s="310"/>
      <c r="G427" s="310"/>
      <c r="H427" s="310"/>
      <c r="I427" s="310"/>
      <c r="J427" s="310"/>
      <c r="K427" s="310"/>
      <c r="L427" s="310"/>
      <c r="M427" s="310"/>
      <c r="N427" s="310"/>
      <c r="O427" s="310"/>
      <c r="P427" s="310"/>
      <c r="Q427" s="310"/>
      <c r="R427" s="310"/>
      <c r="S427" s="310"/>
      <c r="T427" s="310"/>
    </row>
    <row r="428" spans="1:20">
      <c r="A428" s="310"/>
      <c r="B428" s="446"/>
      <c r="C428" s="310"/>
      <c r="D428" s="310"/>
      <c r="E428" s="310"/>
      <c r="F428" s="310"/>
      <c r="G428" s="310"/>
      <c r="H428" s="310"/>
      <c r="I428" s="310"/>
      <c r="J428" s="310"/>
      <c r="K428" s="310"/>
      <c r="L428" s="310"/>
      <c r="M428" s="310"/>
      <c r="N428" s="310"/>
      <c r="O428" s="310"/>
      <c r="P428" s="310"/>
      <c r="Q428" s="310"/>
      <c r="R428" s="310"/>
      <c r="S428" s="310"/>
      <c r="T428" s="310"/>
    </row>
    <row r="429" spans="1:20">
      <c r="A429" s="310"/>
      <c r="B429" s="446"/>
      <c r="C429" s="310"/>
      <c r="D429" s="310"/>
      <c r="E429" s="310"/>
      <c r="F429" s="310"/>
      <c r="G429" s="310"/>
      <c r="H429" s="310"/>
      <c r="I429" s="310"/>
      <c r="J429" s="310"/>
      <c r="K429" s="310"/>
      <c r="L429" s="310"/>
      <c r="M429" s="310"/>
      <c r="N429" s="310"/>
      <c r="O429" s="310"/>
      <c r="P429" s="310"/>
      <c r="Q429" s="310"/>
      <c r="R429" s="310"/>
      <c r="S429" s="310"/>
      <c r="T429" s="310"/>
    </row>
    <row r="430" spans="1:20">
      <c r="A430" s="310"/>
      <c r="B430" s="446"/>
      <c r="C430" s="310"/>
      <c r="D430" s="310"/>
      <c r="E430" s="310"/>
      <c r="F430" s="310"/>
      <c r="G430" s="310"/>
      <c r="H430" s="310"/>
      <c r="I430" s="310"/>
      <c r="J430" s="310"/>
      <c r="K430" s="310"/>
      <c r="L430" s="310"/>
      <c r="M430" s="310"/>
      <c r="N430" s="310"/>
      <c r="O430" s="310"/>
      <c r="P430" s="310"/>
      <c r="Q430" s="310"/>
      <c r="R430" s="310"/>
      <c r="S430" s="310"/>
      <c r="T430" s="310"/>
    </row>
    <row r="431" spans="1:20">
      <c r="A431" s="310"/>
      <c r="B431" s="446"/>
      <c r="C431" s="310"/>
      <c r="D431" s="310"/>
      <c r="E431" s="310"/>
      <c r="F431" s="310"/>
      <c r="G431" s="310"/>
      <c r="H431" s="310"/>
      <c r="I431" s="310"/>
      <c r="J431" s="310"/>
      <c r="K431" s="310"/>
      <c r="L431" s="310"/>
      <c r="M431" s="310"/>
      <c r="N431" s="310"/>
      <c r="O431" s="310"/>
      <c r="P431" s="310"/>
      <c r="Q431" s="310"/>
      <c r="R431" s="310"/>
      <c r="S431" s="310"/>
      <c r="T431" s="310"/>
    </row>
    <row r="432" spans="1:20">
      <c r="A432" s="310"/>
      <c r="B432" s="446"/>
      <c r="C432" s="310"/>
      <c r="D432" s="310"/>
      <c r="E432" s="310"/>
      <c r="F432" s="310"/>
      <c r="G432" s="310"/>
      <c r="H432" s="310"/>
      <c r="I432" s="310"/>
      <c r="J432" s="310"/>
      <c r="K432" s="310"/>
      <c r="L432" s="310"/>
      <c r="M432" s="310"/>
      <c r="N432" s="310"/>
      <c r="O432" s="310"/>
      <c r="P432" s="310"/>
      <c r="Q432" s="310"/>
      <c r="R432" s="310"/>
      <c r="S432" s="310"/>
      <c r="T432" s="310"/>
    </row>
    <row r="433" spans="1:20">
      <c r="A433" s="310"/>
      <c r="B433" s="446"/>
      <c r="C433" s="310"/>
      <c r="D433" s="310"/>
      <c r="E433" s="310"/>
      <c r="F433" s="310"/>
      <c r="G433" s="310"/>
      <c r="H433" s="310"/>
      <c r="I433" s="310"/>
      <c r="J433" s="310"/>
      <c r="K433" s="310"/>
      <c r="L433" s="310"/>
      <c r="M433" s="310"/>
      <c r="N433" s="310"/>
      <c r="O433" s="310"/>
      <c r="P433" s="310"/>
      <c r="Q433" s="310"/>
      <c r="R433" s="310"/>
      <c r="S433" s="310"/>
      <c r="T433" s="310"/>
    </row>
    <row r="434" spans="1:20">
      <c r="A434" s="310"/>
      <c r="B434" s="446"/>
      <c r="C434" s="310"/>
      <c r="D434" s="310"/>
      <c r="E434" s="310"/>
      <c r="F434" s="310"/>
      <c r="G434" s="310"/>
      <c r="H434" s="310"/>
      <c r="I434" s="310"/>
      <c r="J434" s="310"/>
      <c r="K434" s="310"/>
      <c r="L434" s="310"/>
      <c r="M434" s="310"/>
      <c r="N434" s="310"/>
      <c r="O434" s="310"/>
      <c r="P434" s="310"/>
      <c r="Q434" s="310"/>
      <c r="R434" s="310"/>
      <c r="S434" s="310"/>
      <c r="T434" s="310"/>
    </row>
    <row r="435" spans="1:20">
      <c r="A435" s="310"/>
      <c r="B435" s="446"/>
      <c r="C435" s="310"/>
      <c r="D435" s="310"/>
      <c r="E435" s="310"/>
      <c r="F435" s="310"/>
      <c r="G435" s="310"/>
      <c r="H435" s="310"/>
      <c r="I435" s="310"/>
      <c r="J435" s="310"/>
      <c r="K435" s="310"/>
      <c r="L435" s="310"/>
      <c r="M435" s="310"/>
      <c r="N435" s="310"/>
      <c r="O435" s="310"/>
      <c r="P435" s="310"/>
      <c r="Q435" s="310"/>
      <c r="R435" s="310"/>
      <c r="S435" s="310"/>
      <c r="T435" s="310"/>
    </row>
    <row r="436" spans="1:20">
      <c r="A436" s="310"/>
      <c r="B436" s="446"/>
      <c r="C436" s="310"/>
      <c r="D436" s="310"/>
      <c r="E436" s="310"/>
      <c r="F436" s="310"/>
      <c r="G436" s="310"/>
      <c r="H436" s="310"/>
      <c r="I436" s="310"/>
      <c r="J436" s="310"/>
      <c r="K436" s="310"/>
      <c r="L436" s="310"/>
      <c r="M436" s="310"/>
      <c r="N436" s="310"/>
      <c r="O436" s="310"/>
      <c r="P436" s="310"/>
      <c r="Q436" s="310"/>
      <c r="R436" s="310"/>
      <c r="S436" s="310"/>
      <c r="T436" s="310"/>
    </row>
    <row r="437" spans="1:20">
      <c r="A437" s="310"/>
      <c r="B437" s="446"/>
      <c r="C437" s="310"/>
      <c r="D437" s="310"/>
      <c r="E437" s="310"/>
      <c r="F437" s="310"/>
      <c r="G437" s="310"/>
      <c r="H437" s="310"/>
      <c r="I437" s="310"/>
      <c r="J437" s="310"/>
      <c r="K437" s="310"/>
      <c r="L437" s="310"/>
      <c r="M437" s="310"/>
      <c r="N437" s="310"/>
      <c r="O437" s="310"/>
      <c r="P437" s="310"/>
      <c r="Q437" s="310"/>
      <c r="R437" s="310"/>
      <c r="S437" s="310"/>
      <c r="T437" s="310"/>
    </row>
    <row r="438" spans="1:20">
      <c r="A438" s="310"/>
      <c r="B438" s="446"/>
      <c r="C438" s="310"/>
      <c r="D438" s="310"/>
      <c r="E438" s="310"/>
      <c r="F438" s="310"/>
      <c r="G438" s="310"/>
      <c r="H438" s="310"/>
      <c r="I438" s="310"/>
      <c r="J438" s="310"/>
      <c r="K438" s="310"/>
      <c r="L438" s="310"/>
      <c r="M438" s="310"/>
      <c r="N438" s="310"/>
      <c r="O438" s="310"/>
      <c r="P438" s="310"/>
      <c r="Q438" s="310"/>
      <c r="R438" s="310"/>
      <c r="S438" s="310"/>
      <c r="T438" s="310"/>
    </row>
    <row r="439" spans="1:20">
      <c r="A439" s="310"/>
      <c r="B439" s="446"/>
      <c r="C439" s="310"/>
      <c r="D439" s="310"/>
      <c r="E439" s="310"/>
      <c r="F439" s="310"/>
      <c r="G439" s="310"/>
      <c r="H439" s="310"/>
      <c r="I439" s="310"/>
      <c r="J439" s="310"/>
      <c r="K439" s="310"/>
      <c r="L439" s="310"/>
      <c r="M439" s="310"/>
      <c r="N439" s="310"/>
      <c r="O439" s="310"/>
      <c r="P439" s="310"/>
      <c r="Q439" s="310"/>
      <c r="R439" s="310"/>
      <c r="S439" s="310"/>
      <c r="T439" s="310"/>
    </row>
    <row r="440" spans="1:20">
      <c r="A440" s="310"/>
      <c r="B440" s="446"/>
      <c r="C440" s="310"/>
      <c r="D440" s="310"/>
      <c r="E440" s="310"/>
      <c r="F440" s="310"/>
      <c r="G440" s="310"/>
      <c r="H440" s="310"/>
      <c r="I440" s="310"/>
      <c r="J440" s="310"/>
      <c r="K440" s="310"/>
      <c r="L440" s="310"/>
      <c r="M440" s="310"/>
      <c r="N440" s="310"/>
      <c r="O440" s="310"/>
      <c r="P440" s="310"/>
      <c r="Q440" s="310"/>
      <c r="R440" s="310"/>
      <c r="S440" s="310"/>
      <c r="T440" s="310"/>
    </row>
    <row r="441" spans="1:20">
      <c r="A441" s="310"/>
      <c r="B441" s="446"/>
      <c r="C441" s="310"/>
      <c r="D441" s="310"/>
      <c r="E441" s="310"/>
      <c r="F441" s="310"/>
      <c r="G441" s="310"/>
      <c r="H441" s="310"/>
      <c r="I441" s="310"/>
      <c r="J441" s="310"/>
      <c r="K441" s="310"/>
      <c r="L441" s="310"/>
      <c r="M441" s="310"/>
      <c r="N441" s="310"/>
      <c r="O441" s="310"/>
      <c r="P441" s="310"/>
      <c r="Q441" s="310"/>
      <c r="R441" s="310"/>
      <c r="S441" s="310"/>
      <c r="T441" s="310"/>
    </row>
    <row r="442" spans="1:20">
      <c r="A442" s="310"/>
      <c r="B442" s="446"/>
      <c r="C442" s="310"/>
      <c r="D442" s="310"/>
      <c r="E442" s="310"/>
      <c r="F442" s="310"/>
      <c r="G442" s="310"/>
      <c r="H442" s="310"/>
      <c r="I442" s="310"/>
      <c r="J442" s="310"/>
      <c r="K442" s="310"/>
      <c r="L442" s="310"/>
      <c r="M442" s="310"/>
      <c r="N442" s="310"/>
      <c r="O442" s="310"/>
      <c r="P442" s="310"/>
      <c r="Q442" s="310"/>
      <c r="R442" s="310"/>
      <c r="S442" s="310"/>
      <c r="T442" s="310"/>
    </row>
    <row r="443" spans="1:20">
      <c r="A443" s="310"/>
      <c r="B443" s="446"/>
      <c r="C443" s="310"/>
      <c r="D443" s="310"/>
      <c r="E443" s="310"/>
      <c r="F443" s="310"/>
      <c r="G443" s="310"/>
      <c r="H443" s="310"/>
      <c r="I443" s="310"/>
      <c r="J443" s="310"/>
      <c r="K443" s="310"/>
      <c r="L443" s="310"/>
      <c r="M443" s="310"/>
      <c r="N443" s="310"/>
      <c r="O443" s="310"/>
      <c r="P443" s="310"/>
      <c r="Q443" s="310"/>
      <c r="R443" s="310"/>
      <c r="S443" s="310"/>
      <c r="T443" s="310"/>
    </row>
    <row r="444" spans="1:20">
      <c r="A444" s="310"/>
      <c r="B444" s="446"/>
      <c r="C444" s="310"/>
      <c r="D444" s="310"/>
      <c r="E444" s="310"/>
      <c r="F444" s="310"/>
      <c r="G444" s="310"/>
      <c r="H444" s="310"/>
      <c r="I444" s="310"/>
      <c r="J444" s="310"/>
      <c r="K444" s="310"/>
      <c r="L444" s="310"/>
      <c r="M444" s="310"/>
      <c r="N444" s="310"/>
      <c r="O444" s="310"/>
      <c r="P444" s="310"/>
      <c r="Q444" s="310"/>
      <c r="R444" s="310"/>
      <c r="S444" s="310"/>
      <c r="T444" s="310"/>
    </row>
    <row r="445" spans="1:20">
      <c r="A445" s="310"/>
      <c r="B445" s="446"/>
      <c r="C445" s="310"/>
      <c r="D445" s="310"/>
      <c r="E445" s="310"/>
      <c r="F445" s="310"/>
      <c r="G445" s="310"/>
      <c r="H445" s="310"/>
      <c r="I445" s="310"/>
      <c r="J445" s="310"/>
      <c r="K445" s="310"/>
      <c r="L445" s="310"/>
      <c r="M445" s="310"/>
      <c r="N445" s="310"/>
      <c r="O445" s="310"/>
      <c r="P445" s="310"/>
      <c r="Q445" s="310"/>
      <c r="R445" s="310"/>
      <c r="S445" s="310"/>
      <c r="T445" s="310"/>
    </row>
    <row r="446" spans="1:20">
      <c r="A446" s="310"/>
      <c r="B446" s="446"/>
      <c r="C446" s="310"/>
      <c r="D446" s="310"/>
      <c r="E446" s="310"/>
      <c r="F446" s="310"/>
      <c r="G446" s="310"/>
      <c r="H446" s="310"/>
      <c r="I446" s="310"/>
      <c r="J446" s="310"/>
      <c r="K446" s="310"/>
      <c r="L446" s="310"/>
      <c r="M446" s="310"/>
      <c r="N446" s="310"/>
      <c r="O446" s="310"/>
      <c r="P446" s="310"/>
      <c r="Q446" s="310"/>
      <c r="R446" s="310"/>
      <c r="S446" s="310"/>
      <c r="T446" s="310"/>
    </row>
    <row r="447" spans="1:20">
      <c r="A447" s="310"/>
      <c r="B447" s="446"/>
      <c r="C447" s="310"/>
      <c r="D447" s="310"/>
      <c r="E447" s="310"/>
      <c r="F447" s="310"/>
      <c r="G447" s="310"/>
      <c r="H447" s="310"/>
      <c r="I447" s="310"/>
      <c r="J447" s="310"/>
      <c r="K447" s="310"/>
      <c r="L447" s="310"/>
      <c r="M447" s="310"/>
      <c r="N447" s="310"/>
      <c r="O447" s="310"/>
      <c r="P447" s="310"/>
      <c r="Q447" s="310"/>
      <c r="R447" s="310"/>
      <c r="S447" s="310"/>
      <c r="T447" s="310"/>
    </row>
    <row r="448" spans="1:20">
      <c r="A448" s="310"/>
      <c r="B448" s="446"/>
      <c r="C448" s="310"/>
      <c r="D448" s="310"/>
      <c r="E448" s="310"/>
      <c r="F448" s="310"/>
      <c r="G448" s="310"/>
      <c r="H448" s="310"/>
      <c r="I448" s="310"/>
      <c r="J448" s="310"/>
      <c r="K448" s="310"/>
      <c r="L448" s="310"/>
      <c r="M448" s="310"/>
      <c r="N448" s="310"/>
      <c r="O448" s="310"/>
      <c r="P448" s="310"/>
      <c r="Q448" s="310"/>
      <c r="R448" s="310"/>
      <c r="S448" s="310"/>
      <c r="T448" s="310"/>
    </row>
    <row r="449" spans="1:20">
      <c r="A449" s="310"/>
      <c r="B449" s="446"/>
      <c r="C449" s="310"/>
      <c r="D449" s="310"/>
      <c r="E449" s="310"/>
      <c r="F449" s="310"/>
      <c r="G449" s="310"/>
      <c r="H449" s="310"/>
      <c r="I449" s="310"/>
      <c r="J449" s="310"/>
      <c r="K449" s="310"/>
      <c r="L449" s="310"/>
      <c r="M449" s="310"/>
      <c r="N449" s="310"/>
      <c r="O449" s="310"/>
      <c r="P449" s="310"/>
      <c r="Q449" s="310"/>
      <c r="R449" s="310"/>
      <c r="S449" s="310"/>
      <c r="T449" s="310"/>
    </row>
    <row r="450" spans="1:20">
      <c r="A450" s="310"/>
      <c r="B450" s="446"/>
      <c r="C450" s="310"/>
      <c r="D450" s="310"/>
      <c r="E450" s="310"/>
      <c r="F450" s="310"/>
      <c r="G450" s="310"/>
      <c r="H450" s="310"/>
      <c r="I450" s="310"/>
      <c r="J450" s="310"/>
      <c r="K450" s="310"/>
      <c r="L450" s="310"/>
      <c r="M450" s="310"/>
      <c r="N450" s="310"/>
      <c r="O450" s="310"/>
      <c r="P450" s="310"/>
      <c r="Q450" s="310"/>
      <c r="R450" s="310"/>
      <c r="S450" s="310"/>
      <c r="T450" s="310"/>
    </row>
    <row r="451" spans="1:20">
      <c r="A451" s="310"/>
      <c r="B451" s="446"/>
      <c r="C451" s="310"/>
      <c r="D451" s="310"/>
      <c r="E451" s="310"/>
      <c r="F451" s="310"/>
      <c r="G451" s="310"/>
      <c r="H451" s="310"/>
      <c r="I451" s="310"/>
      <c r="J451" s="310"/>
      <c r="K451" s="310"/>
      <c r="L451" s="310"/>
      <c r="M451" s="310"/>
      <c r="N451" s="310"/>
      <c r="O451" s="310"/>
      <c r="P451" s="310"/>
      <c r="Q451" s="310"/>
      <c r="R451" s="310"/>
      <c r="S451" s="310"/>
      <c r="T451" s="310"/>
    </row>
    <row r="452" spans="1:20">
      <c r="A452" s="310"/>
      <c r="B452" s="446"/>
      <c r="C452" s="310"/>
      <c r="D452" s="310"/>
      <c r="E452" s="310"/>
      <c r="F452" s="310"/>
      <c r="G452" s="310"/>
      <c r="H452" s="310"/>
      <c r="I452" s="310"/>
      <c r="J452" s="310"/>
      <c r="K452" s="310"/>
      <c r="L452" s="310"/>
      <c r="M452" s="310"/>
      <c r="N452" s="310"/>
      <c r="O452" s="310"/>
      <c r="P452" s="310"/>
      <c r="Q452" s="310"/>
      <c r="R452" s="310"/>
      <c r="S452" s="310"/>
      <c r="T452" s="310"/>
    </row>
    <row r="453" spans="1:20">
      <c r="A453" s="310"/>
      <c r="B453" s="446"/>
      <c r="C453" s="310"/>
      <c r="D453" s="310"/>
      <c r="E453" s="310"/>
      <c r="F453" s="310"/>
      <c r="G453" s="310"/>
      <c r="H453" s="310"/>
      <c r="I453" s="310"/>
      <c r="J453" s="310"/>
      <c r="K453" s="310"/>
      <c r="L453" s="310"/>
      <c r="M453" s="310"/>
      <c r="N453" s="310"/>
      <c r="O453" s="310"/>
      <c r="P453" s="310"/>
      <c r="Q453" s="310"/>
      <c r="R453" s="310"/>
      <c r="S453" s="310"/>
      <c r="T453" s="310"/>
    </row>
    <row r="454" spans="1:20">
      <c r="A454" s="310"/>
      <c r="B454" s="446"/>
      <c r="C454" s="310"/>
      <c r="D454" s="310"/>
      <c r="E454" s="310"/>
      <c r="F454" s="310"/>
      <c r="G454" s="310"/>
      <c r="H454" s="310"/>
      <c r="I454" s="310"/>
      <c r="J454" s="310"/>
      <c r="K454" s="310"/>
      <c r="L454" s="310"/>
      <c r="M454" s="310"/>
      <c r="N454" s="310"/>
      <c r="O454" s="310"/>
      <c r="P454" s="310"/>
      <c r="Q454" s="310"/>
      <c r="R454" s="310"/>
      <c r="S454" s="310"/>
      <c r="T454" s="310"/>
    </row>
    <row r="455" spans="1:20">
      <c r="A455" s="310"/>
      <c r="B455" s="446"/>
      <c r="C455" s="310"/>
      <c r="D455" s="310"/>
      <c r="E455" s="310"/>
      <c r="F455" s="310"/>
      <c r="G455" s="310"/>
      <c r="H455" s="310"/>
      <c r="I455" s="310"/>
      <c r="J455" s="310"/>
      <c r="K455" s="310"/>
      <c r="L455" s="310"/>
      <c r="M455" s="310"/>
      <c r="N455" s="310"/>
      <c r="O455" s="310"/>
      <c r="P455" s="310"/>
      <c r="Q455" s="310"/>
      <c r="R455" s="310"/>
      <c r="S455" s="310"/>
      <c r="T455" s="310"/>
    </row>
    <row r="456" spans="1:20">
      <c r="A456" s="310"/>
      <c r="B456" s="446"/>
      <c r="C456" s="310"/>
      <c r="D456" s="310"/>
      <c r="E456" s="310"/>
      <c r="F456" s="310"/>
      <c r="G456" s="310"/>
      <c r="H456" s="310"/>
      <c r="I456" s="310"/>
      <c r="J456" s="310"/>
      <c r="K456" s="310"/>
      <c r="L456" s="310"/>
      <c r="M456" s="310"/>
      <c r="N456" s="310"/>
      <c r="O456" s="310"/>
      <c r="P456" s="310"/>
      <c r="Q456" s="310"/>
      <c r="R456" s="310"/>
      <c r="S456" s="310"/>
      <c r="T456" s="310"/>
    </row>
    <row r="457" spans="1:20">
      <c r="A457" s="310"/>
      <c r="B457" s="446"/>
      <c r="C457" s="310"/>
      <c r="D457" s="310"/>
      <c r="E457" s="310"/>
      <c r="F457" s="310"/>
      <c r="G457" s="310"/>
      <c r="H457" s="310"/>
      <c r="I457" s="310"/>
      <c r="J457" s="310"/>
      <c r="K457" s="310"/>
      <c r="L457" s="310"/>
      <c r="M457" s="310"/>
      <c r="N457" s="310"/>
      <c r="O457" s="310"/>
      <c r="P457" s="310"/>
      <c r="Q457" s="310"/>
      <c r="R457" s="310"/>
      <c r="S457" s="310"/>
      <c r="T457" s="310"/>
    </row>
    <row r="458" spans="1:20">
      <c r="A458" s="310"/>
      <c r="B458" s="446"/>
      <c r="C458" s="310"/>
      <c r="D458" s="310"/>
      <c r="E458" s="310"/>
      <c r="F458" s="310"/>
      <c r="G458" s="310"/>
      <c r="H458" s="310"/>
      <c r="I458" s="310"/>
      <c r="J458" s="310"/>
      <c r="K458" s="310"/>
      <c r="L458" s="310"/>
      <c r="M458" s="310"/>
      <c r="N458" s="310"/>
      <c r="O458" s="310"/>
      <c r="P458" s="310"/>
      <c r="Q458" s="310"/>
      <c r="R458" s="310"/>
      <c r="S458" s="310"/>
      <c r="T458" s="310"/>
    </row>
    <row r="459" spans="1:20">
      <c r="A459" s="310"/>
      <c r="B459" s="446"/>
      <c r="C459" s="310"/>
      <c r="D459" s="310"/>
      <c r="E459" s="310"/>
      <c r="F459" s="310"/>
      <c r="G459" s="310"/>
      <c r="H459" s="310"/>
      <c r="I459" s="310"/>
      <c r="J459" s="310"/>
      <c r="K459" s="310"/>
      <c r="L459" s="310"/>
      <c r="M459" s="310"/>
      <c r="N459" s="310"/>
      <c r="O459" s="310"/>
      <c r="P459" s="310"/>
      <c r="Q459" s="310"/>
      <c r="R459" s="310"/>
      <c r="S459" s="310"/>
      <c r="T459" s="310"/>
    </row>
    <row r="460" spans="1:20">
      <c r="A460" s="310"/>
      <c r="B460" s="446"/>
      <c r="C460" s="310"/>
      <c r="D460" s="310"/>
      <c r="E460" s="310"/>
      <c r="F460" s="310"/>
      <c r="G460" s="310"/>
      <c r="H460" s="310"/>
      <c r="I460" s="310"/>
      <c r="J460" s="310"/>
      <c r="K460" s="310"/>
      <c r="L460" s="310"/>
      <c r="M460" s="310"/>
      <c r="N460" s="310"/>
      <c r="O460" s="310"/>
      <c r="P460" s="310"/>
      <c r="Q460" s="310"/>
      <c r="R460" s="310"/>
      <c r="S460" s="310"/>
      <c r="T460" s="310"/>
    </row>
    <row r="461" spans="1:20">
      <c r="A461" s="310"/>
      <c r="B461" s="446"/>
      <c r="C461" s="310"/>
      <c r="D461" s="310"/>
      <c r="E461" s="310"/>
      <c r="F461" s="310"/>
      <c r="G461" s="310"/>
      <c r="H461" s="310"/>
      <c r="I461" s="310"/>
      <c r="J461" s="310"/>
      <c r="K461" s="310"/>
      <c r="L461" s="310"/>
      <c r="M461" s="310"/>
      <c r="N461" s="310"/>
      <c r="O461" s="310"/>
      <c r="P461" s="310"/>
      <c r="Q461" s="310"/>
      <c r="R461" s="310"/>
      <c r="S461" s="310"/>
      <c r="T461" s="310"/>
    </row>
    <row r="462" spans="1:20">
      <c r="A462" s="310"/>
      <c r="B462" s="446"/>
      <c r="C462" s="310"/>
      <c r="D462" s="310"/>
      <c r="E462" s="310"/>
      <c r="F462" s="310"/>
      <c r="G462" s="310"/>
      <c r="H462" s="310"/>
      <c r="I462" s="310"/>
      <c r="J462" s="310"/>
      <c r="K462" s="310"/>
      <c r="L462" s="310"/>
      <c r="M462" s="310"/>
      <c r="N462" s="310"/>
      <c r="O462" s="310"/>
      <c r="P462" s="310"/>
      <c r="Q462" s="310"/>
      <c r="R462" s="310"/>
      <c r="S462" s="310"/>
      <c r="T462" s="310"/>
    </row>
    <row r="463" spans="1:20">
      <c r="A463" s="310"/>
      <c r="B463" s="446"/>
      <c r="C463" s="310"/>
      <c r="D463" s="310"/>
      <c r="E463" s="310"/>
      <c r="F463" s="310"/>
      <c r="G463" s="310"/>
      <c r="H463" s="310"/>
      <c r="I463" s="310"/>
      <c r="J463" s="310"/>
      <c r="K463" s="310"/>
      <c r="L463" s="310"/>
      <c r="M463" s="310"/>
      <c r="N463" s="310"/>
      <c r="O463" s="310"/>
      <c r="P463" s="310"/>
      <c r="Q463" s="310"/>
      <c r="R463" s="310"/>
      <c r="S463" s="310"/>
      <c r="T463" s="310"/>
    </row>
    <row r="464" spans="1:20">
      <c r="A464" s="310"/>
      <c r="B464" s="446"/>
      <c r="C464" s="310"/>
      <c r="D464" s="310"/>
      <c r="E464" s="310"/>
      <c r="F464" s="310"/>
      <c r="G464" s="310"/>
      <c r="H464" s="310"/>
      <c r="I464" s="310"/>
      <c r="J464" s="310"/>
      <c r="K464" s="310"/>
      <c r="L464" s="310"/>
      <c r="M464" s="310"/>
      <c r="N464" s="310"/>
      <c r="O464" s="310"/>
      <c r="P464" s="310"/>
      <c r="Q464" s="310"/>
      <c r="R464" s="310"/>
      <c r="S464" s="310"/>
      <c r="T464" s="310"/>
    </row>
    <row r="465" spans="1:20">
      <c r="A465" s="310"/>
      <c r="B465" s="446"/>
      <c r="C465" s="310"/>
      <c r="D465" s="310"/>
      <c r="E465" s="310"/>
      <c r="F465" s="310"/>
      <c r="G465" s="310"/>
      <c r="H465" s="310"/>
      <c r="I465" s="310"/>
      <c r="J465" s="310"/>
      <c r="K465" s="310"/>
      <c r="L465" s="310"/>
      <c r="M465" s="310"/>
      <c r="N465" s="310"/>
      <c r="O465" s="310"/>
      <c r="P465" s="310"/>
      <c r="Q465" s="310"/>
      <c r="R465" s="310"/>
      <c r="S465" s="310"/>
      <c r="T465" s="310"/>
    </row>
    <row r="466" spans="1:20">
      <c r="A466" s="310"/>
      <c r="B466" s="446"/>
      <c r="C466" s="310"/>
      <c r="D466" s="310"/>
      <c r="E466" s="310"/>
      <c r="F466" s="310"/>
      <c r="G466" s="310"/>
      <c r="H466" s="310"/>
      <c r="I466" s="310"/>
      <c r="J466" s="310"/>
      <c r="K466" s="310"/>
      <c r="L466" s="310"/>
      <c r="M466" s="310"/>
      <c r="N466" s="310"/>
      <c r="O466" s="310"/>
      <c r="P466" s="310"/>
      <c r="Q466" s="310"/>
      <c r="R466" s="310"/>
      <c r="S466" s="310"/>
      <c r="T466" s="310"/>
    </row>
    <row r="467" spans="1:20">
      <c r="A467" s="310"/>
      <c r="B467" s="446"/>
      <c r="C467" s="310"/>
      <c r="D467" s="310"/>
      <c r="E467" s="310"/>
      <c r="F467" s="310"/>
      <c r="G467" s="310"/>
      <c r="H467" s="310"/>
      <c r="I467" s="310"/>
      <c r="J467" s="310"/>
      <c r="K467" s="310"/>
      <c r="L467" s="310"/>
      <c r="M467" s="310"/>
      <c r="N467" s="310"/>
      <c r="O467" s="310"/>
      <c r="P467" s="310"/>
      <c r="Q467" s="310"/>
      <c r="R467" s="310"/>
      <c r="S467" s="310"/>
      <c r="T467" s="310"/>
    </row>
    <row r="468" spans="1:20">
      <c r="A468" s="310"/>
      <c r="B468" s="446"/>
      <c r="C468" s="310"/>
      <c r="D468" s="310"/>
      <c r="E468" s="310"/>
      <c r="F468" s="310"/>
      <c r="G468" s="310"/>
      <c r="H468" s="310"/>
      <c r="I468" s="310"/>
      <c r="J468" s="310"/>
      <c r="K468" s="310"/>
      <c r="L468" s="310"/>
      <c r="M468" s="310"/>
      <c r="N468" s="310"/>
      <c r="O468" s="310"/>
      <c r="P468" s="310"/>
      <c r="Q468" s="310"/>
      <c r="R468" s="310"/>
      <c r="S468" s="310"/>
      <c r="T468" s="310"/>
    </row>
    <row r="469" spans="1:20">
      <c r="A469" s="310"/>
      <c r="B469" s="446"/>
      <c r="C469" s="310"/>
      <c r="D469" s="310"/>
      <c r="E469" s="310"/>
      <c r="F469" s="310"/>
      <c r="G469" s="310"/>
      <c r="H469" s="310"/>
      <c r="I469" s="310"/>
      <c r="J469" s="310"/>
      <c r="K469" s="310"/>
      <c r="L469" s="310"/>
      <c r="M469" s="310"/>
      <c r="N469" s="310"/>
      <c r="O469" s="310"/>
      <c r="P469" s="310"/>
      <c r="Q469" s="310"/>
      <c r="R469" s="310"/>
      <c r="S469" s="310"/>
      <c r="T469" s="310"/>
    </row>
    <row r="470" spans="1:20">
      <c r="A470" s="310"/>
      <c r="B470" s="446"/>
      <c r="C470" s="310"/>
      <c r="D470" s="310"/>
      <c r="E470" s="310"/>
      <c r="F470" s="310"/>
      <c r="G470" s="310"/>
      <c r="H470" s="310"/>
      <c r="I470" s="310"/>
      <c r="J470" s="310"/>
      <c r="K470" s="310"/>
      <c r="L470" s="310"/>
      <c r="M470" s="310"/>
      <c r="N470" s="310"/>
      <c r="O470" s="310"/>
      <c r="P470" s="310"/>
      <c r="Q470" s="310"/>
      <c r="R470" s="310"/>
      <c r="S470" s="310"/>
      <c r="T470" s="310"/>
    </row>
    <row r="471" spans="1:20">
      <c r="A471" s="310"/>
      <c r="B471" s="446"/>
      <c r="C471" s="310"/>
      <c r="D471" s="310"/>
      <c r="E471" s="310"/>
      <c r="F471" s="310"/>
      <c r="G471" s="310"/>
      <c r="H471" s="310"/>
      <c r="I471" s="310"/>
      <c r="J471" s="310"/>
      <c r="K471" s="310"/>
      <c r="L471" s="310"/>
      <c r="M471" s="310"/>
      <c r="N471" s="310"/>
      <c r="O471" s="310"/>
      <c r="P471" s="310"/>
      <c r="Q471" s="310"/>
      <c r="R471" s="310"/>
      <c r="S471" s="310"/>
      <c r="T471" s="310"/>
    </row>
    <row r="472" spans="1:20">
      <c r="A472" s="310"/>
      <c r="B472" s="446"/>
      <c r="C472" s="310"/>
      <c r="D472" s="310"/>
      <c r="E472" s="310"/>
      <c r="F472" s="310"/>
      <c r="G472" s="310"/>
      <c r="H472" s="310"/>
      <c r="I472" s="310"/>
      <c r="J472" s="310"/>
      <c r="K472" s="310"/>
      <c r="L472" s="310"/>
      <c r="M472" s="310"/>
      <c r="N472" s="310"/>
      <c r="O472" s="310"/>
      <c r="P472" s="310"/>
      <c r="Q472" s="310"/>
      <c r="R472" s="310"/>
      <c r="S472" s="310"/>
      <c r="T472" s="310"/>
    </row>
    <row r="473" spans="1:20">
      <c r="A473" s="310"/>
      <c r="B473" s="446"/>
      <c r="C473" s="310"/>
      <c r="D473" s="310"/>
      <c r="E473" s="310"/>
      <c r="F473" s="310"/>
      <c r="G473" s="310"/>
      <c r="H473" s="310"/>
      <c r="I473" s="310"/>
      <c r="J473" s="310"/>
      <c r="K473" s="310"/>
      <c r="L473" s="310"/>
      <c r="M473" s="310"/>
      <c r="N473" s="310"/>
      <c r="O473" s="310"/>
      <c r="P473" s="310"/>
      <c r="Q473" s="310"/>
      <c r="R473" s="310"/>
      <c r="S473" s="310"/>
      <c r="T473" s="310"/>
    </row>
    <row r="474" spans="1:20">
      <c r="A474" s="310"/>
      <c r="B474" s="446"/>
      <c r="C474" s="310"/>
      <c r="D474" s="310"/>
      <c r="E474" s="310"/>
      <c r="F474" s="310"/>
      <c r="G474" s="310"/>
      <c r="H474" s="310"/>
      <c r="I474" s="310"/>
      <c r="J474" s="310"/>
      <c r="K474" s="310"/>
      <c r="L474" s="310"/>
      <c r="M474" s="310"/>
      <c r="N474" s="310"/>
      <c r="O474" s="310"/>
      <c r="P474" s="310"/>
      <c r="Q474" s="310"/>
      <c r="R474" s="310"/>
      <c r="S474" s="310"/>
      <c r="T474" s="310"/>
    </row>
    <row r="475" spans="1:20">
      <c r="A475" s="310"/>
      <c r="B475" s="446"/>
      <c r="C475" s="310"/>
      <c r="D475" s="310"/>
      <c r="E475" s="310"/>
      <c r="F475" s="310"/>
      <c r="G475" s="310"/>
      <c r="H475" s="310"/>
      <c r="I475" s="310"/>
      <c r="J475" s="310"/>
      <c r="K475" s="310"/>
      <c r="L475" s="310"/>
      <c r="M475" s="310"/>
      <c r="N475" s="310"/>
      <c r="O475" s="310"/>
      <c r="P475" s="310"/>
      <c r="Q475" s="310"/>
      <c r="R475" s="310"/>
      <c r="S475" s="310"/>
      <c r="T475" s="310"/>
    </row>
    <row r="476" spans="1:20">
      <c r="A476" s="310"/>
      <c r="B476" s="446"/>
      <c r="C476" s="310"/>
      <c r="D476" s="310"/>
      <c r="E476" s="310"/>
      <c r="F476" s="310"/>
      <c r="G476" s="310"/>
      <c r="H476" s="310"/>
      <c r="I476" s="310"/>
      <c r="J476" s="310"/>
      <c r="K476" s="310"/>
      <c r="L476" s="310"/>
      <c r="M476" s="310"/>
      <c r="N476" s="310"/>
      <c r="O476" s="310"/>
      <c r="P476" s="310"/>
      <c r="Q476" s="310"/>
      <c r="R476" s="310"/>
      <c r="S476" s="310"/>
      <c r="T476" s="310"/>
    </row>
    <row r="477" spans="1:20">
      <c r="A477" s="310"/>
      <c r="B477" s="446"/>
      <c r="C477" s="310"/>
      <c r="D477" s="310"/>
      <c r="E477" s="310"/>
      <c r="F477" s="310"/>
      <c r="G477" s="310"/>
      <c r="H477" s="310"/>
      <c r="I477" s="310"/>
      <c r="J477" s="310"/>
      <c r="K477" s="310"/>
      <c r="L477" s="310"/>
      <c r="M477" s="310"/>
      <c r="N477" s="310"/>
      <c r="O477" s="310"/>
      <c r="P477" s="310"/>
      <c r="Q477" s="310"/>
      <c r="R477" s="310"/>
      <c r="S477" s="310"/>
      <c r="T477" s="310"/>
    </row>
    <row r="478" spans="1:20">
      <c r="A478" s="310"/>
      <c r="B478" s="446"/>
      <c r="C478" s="310"/>
      <c r="D478" s="310"/>
      <c r="E478" s="310"/>
      <c r="F478" s="310"/>
      <c r="G478" s="310"/>
      <c r="H478" s="310"/>
      <c r="I478" s="310"/>
      <c r="J478" s="310"/>
      <c r="K478" s="310"/>
      <c r="L478" s="310"/>
      <c r="M478" s="310"/>
      <c r="N478" s="310"/>
      <c r="O478" s="310"/>
      <c r="P478" s="310"/>
      <c r="Q478" s="310"/>
      <c r="R478" s="310"/>
      <c r="S478" s="310"/>
      <c r="T478" s="310"/>
    </row>
    <row r="479" spans="1:20">
      <c r="A479" s="310"/>
      <c r="B479" s="446"/>
      <c r="C479" s="310"/>
      <c r="D479" s="310"/>
      <c r="E479" s="310"/>
      <c r="F479" s="310"/>
      <c r="G479" s="310"/>
      <c r="H479" s="310"/>
      <c r="I479" s="310"/>
      <c r="J479" s="310"/>
      <c r="K479" s="310"/>
      <c r="L479" s="310"/>
      <c r="M479" s="310"/>
      <c r="N479" s="310"/>
      <c r="O479" s="310"/>
      <c r="P479" s="310"/>
      <c r="Q479" s="310"/>
      <c r="R479" s="310"/>
      <c r="S479" s="310"/>
      <c r="T479" s="310"/>
    </row>
    <row r="480" spans="1:20">
      <c r="A480" s="310"/>
      <c r="B480" s="446"/>
      <c r="C480" s="310"/>
      <c r="D480" s="310"/>
      <c r="E480" s="310"/>
      <c r="F480" s="310"/>
      <c r="G480" s="310"/>
      <c r="H480" s="310"/>
      <c r="I480" s="310"/>
      <c r="J480" s="310"/>
      <c r="K480" s="310"/>
      <c r="L480" s="310"/>
      <c r="M480" s="310"/>
      <c r="N480" s="310"/>
      <c r="O480" s="310"/>
      <c r="P480" s="310"/>
      <c r="Q480" s="310"/>
      <c r="R480" s="310"/>
      <c r="S480" s="310"/>
      <c r="T480" s="310"/>
    </row>
    <row r="481" spans="1:20">
      <c r="A481" s="310"/>
      <c r="B481" s="446"/>
      <c r="C481" s="310"/>
      <c r="D481" s="310"/>
      <c r="E481" s="310"/>
      <c r="F481" s="310"/>
      <c r="G481" s="310"/>
      <c r="H481" s="310"/>
      <c r="I481" s="310"/>
      <c r="J481" s="310"/>
      <c r="K481" s="310"/>
      <c r="L481" s="310"/>
      <c r="M481" s="310"/>
      <c r="N481" s="310"/>
      <c r="O481" s="310"/>
      <c r="P481" s="310"/>
      <c r="Q481" s="310"/>
      <c r="R481" s="310"/>
      <c r="S481" s="310"/>
      <c r="T481" s="310"/>
    </row>
    <row r="482" spans="1:20">
      <c r="A482" s="310"/>
      <c r="B482" s="446"/>
      <c r="C482" s="310"/>
      <c r="D482" s="310"/>
      <c r="E482" s="310"/>
      <c r="F482" s="310"/>
      <c r="G482" s="310"/>
      <c r="H482" s="310"/>
      <c r="I482" s="310"/>
      <c r="J482" s="310"/>
      <c r="K482" s="310"/>
      <c r="L482" s="310"/>
      <c r="M482" s="310"/>
      <c r="N482" s="310"/>
      <c r="O482" s="310"/>
      <c r="P482" s="310"/>
      <c r="Q482" s="310"/>
      <c r="R482" s="310"/>
      <c r="S482" s="310"/>
      <c r="T482" s="310"/>
    </row>
    <row r="483" spans="1:20">
      <c r="A483" s="310"/>
      <c r="B483" s="446"/>
      <c r="C483" s="310"/>
      <c r="D483" s="310"/>
      <c r="E483" s="310"/>
      <c r="F483" s="310"/>
      <c r="G483" s="310"/>
      <c r="H483" s="310"/>
      <c r="I483" s="310"/>
      <c r="J483" s="310"/>
      <c r="K483" s="310"/>
      <c r="L483" s="310"/>
      <c r="M483" s="310"/>
      <c r="N483" s="310"/>
      <c r="O483" s="310"/>
      <c r="P483" s="310"/>
      <c r="Q483" s="310"/>
      <c r="R483" s="310"/>
      <c r="S483" s="310"/>
      <c r="T483" s="310"/>
    </row>
    <row r="484" spans="1:20">
      <c r="A484" s="310"/>
      <c r="B484" s="446"/>
      <c r="C484" s="310"/>
      <c r="D484" s="310"/>
      <c r="E484" s="310"/>
      <c r="F484" s="310"/>
      <c r="G484" s="310"/>
      <c r="H484" s="310"/>
      <c r="I484" s="310"/>
      <c r="J484" s="310"/>
      <c r="K484" s="310"/>
      <c r="L484" s="310"/>
      <c r="M484" s="310"/>
      <c r="N484" s="310"/>
      <c r="O484" s="310"/>
      <c r="P484" s="310"/>
      <c r="Q484" s="310"/>
      <c r="R484" s="310"/>
      <c r="S484" s="310"/>
      <c r="T484" s="310"/>
    </row>
    <row r="485" spans="1:20">
      <c r="A485" s="310"/>
      <c r="B485" s="446"/>
      <c r="C485" s="310"/>
      <c r="D485" s="310"/>
      <c r="E485" s="310"/>
      <c r="F485" s="310"/>
      <c r="G485" s="310"/>
      <c r="H485" s="310"/>
      <c r="I485" s="310"/>
      <c r="J485" s="310"/>
      <c r="K485" s="310"/>
      <c r="L485" s="310"/>
      <c r="M485" s="310"/>
      <c r="N485" s="310"/>
      <c r="O485" s="310"/>
      <c r="P485" s="310"/>
      <c r="Q485" s="310"/>
      <c r="R485" s="310"/>
      <c r="S485" s="310"/>
      <c r="T485" s="310"/>
    </row>
    <row r="486" spans="1:20">
      <c r="A486" s="310"/>
      <c r="B486" s="446"/>
      <c r="C486" s="310"/>
      <c r="D486" s="310"/>
      <c r="E486" s="310"/>
      <c r="F486" s="310"/>
      <c r="G486" s="310"/>
      <c r="H486" s="310"/>
      <c r="I486" s="310"/>
      <c r="J486" s="310"/>
      <c r="K486" s="310"/>
      <c r="L486" s="310"/>
      <c r="M486" s="310"/>
      <c r="N486" s="310"/>
      <c r="O486" s="310"/>
      <c r="P486" s="310"/>
      <c r="Q486" s="310"/>
      <c r="R486" s="310"/>
      <c r="S486" s="310"/>
      <c r="T486" s="310"/>
    </row>
    <row r="487" spans="1:20">
      <c r="A487" s="310"/>
      <c r="B487" s="446"/>
      <c r="C487" s="310"/>
      <c r="D487" s="310"/>
      <c r="E487" s="310"/>
      <c r="F487" s="310"/>
      <c r="G487" s="310"/>
      <c r="H487" s="310"/>
      <c r="I487" s="310"/>
      <c r="J487" s="310"/>
      <c r="K487" s="310"/>
      <c r="L487" s="310"/>
      <c r="M487" s="310"/>
      <c r="N487" s="310"/>
      <c r="O487" s="310"/>
      <c r="P487" s="310"/>
      <c r="Q487" s="310"/>
      <c r="R487" s="310"/>
      <c r="S487" s="310"/>
      <c r="T487" s="310"/>
    </row>
    <row r="488" spans="1:20">
      <c r="A488" s="310"/>
      <c r="B488" s="446"/>
      <c r="C488" s="310"/>
      <c r="D488" s="310"/>
      <c r="E488" s="310"/>
      <c r="F488" s="310"/>
      <c r="G488" s="310"/>
      <c r="H488" s="310"/>
      <c r="I488" s="310"/>
      <c r="J488" s="310"/>
      <c r="K488" s="310"/>
      <c r="L488" s="310"/>
      <c r="M488" s="310"/>
      <c r="N488" s="310"/>
      <c r="O488" s="310"/>
      <c r="P488" s="310"/>
      <c r="Q488" s="310"/>
      <c r="R488" s="310"/>
      <c r="S488" s="310"/>
      <c r="T488" s="310"/>
    </row>
    <row r="489" spans="1:20">
      <c r="A489" s="310"/>
      <c r="B489" s="446"/>
      <c r="C489" s="310"/>
      <c r="D489" s="310"/>
      <c r="E489" s="310"/>
      <c r="F489" s="310"/>
      <c r="G489" s="310"/>
      <c r="H489" s="310"/>
      <c r="I489" s="310"/>
      <c r="J489" s="310"/>
      <c r="K489" s="310"/>
      <c r="L489" s="310"/>
      <c r="M489" s="310"/>
      <c r="N489" s="310"/>
      <c r="O489" s="310"/>
      <c r="P489" s="310"/>
      <c r="Q489" s="310"/>
      <c r="R489" s="310"/>
      <c r="S489" s="310"/>
      <c r="T489" s="310"/>
    </row>
    <row r="490" spans="1:20">
      <c r="A490" s="310"/>
      <c r="B490" s="446"/>
      <c r="C490" s="310"/>
      <c r="D490" s="310"/>
      <c r="E490" s="310"/>
      <c r="F490" s="310"/>
      <c r="G490" s="310"/>
      <c r="H490" s="310"/>
      <c r="I490" s="310"/>
      <c r="J490" s="310"/>
      <c r="K490" s="310"/>
      <c r="L490" s="310"/>
      <c r="M490" s="310"/>
      <c r="N490" s="310"/>
      <c r="O490" s="310"/>
      <c r="P490" s="310"/>
      <c r="Q490" s="310"/>
      <c r="R490" s="310"/>
      <c r="S490" s="310"/>
      <c r="T490" s="310"/>
    </row>
    <row r="491" spans="1:20">
      <c r="A491" s="310"/>
      <c r="B491" s="446"/>
      <c r="C491" s="310"/>
      <c r="D491" s="310"/>
      <c r="E491" s="310"/>
      <c r="F491" s="310"/>
      <c r="G491" s="310"/>
      <c r="H491" s="310"/>
      <c r="I491" s="310"/>
      <c r="J491" s="310"/>
      <c r="K491" s="310"/>
      <c r="L491" s="310"/>
      <c r="M491" s="310"/>
      <c r="N491" s="310"/>
      <c r="O491" s="310"/>
      <c r="P491" s="310"/>
      <c r="Q491" s="310"/>
      <c r="R491" s="310"/>
      <c r="S491" s="310"/>
      <c r="T491" s="310"/>
    </row>
    <row r="492" spans="1:20">
      <c r="A492" s="310"/>
      <c r="B492" s="446"/>
      <c r="C492" s="310"/>
      <c r="D492" s="310"/>
      <c r="E492" s="310"/>
      <c r="F492" s="310"/>
      <c r="G492" s="310"/>
      <c r="H492" s="310"/>
      <c r="I492" s="310"/>
      <c r="J492" s="310"/>
      <c r="K492" s="310"/>
      <c r="L492" s="310"/>
      <c r="M492" s="310"/>
      <c r="N492" s="310"/>
      <c r="O492" s="310"/>
      <c r="P492" s="310"/>
      <c r="Q492" s="310"/>
      <c r="R492" s="310"/>
      <c r="S492" s="310"/>
      <c r="T492" s="310"/>
    </row>
    <row r="493" spans="1:20">
      <c r="A493" s="310"/>
      <c r="B493" s="446"/>
      <c r="C493" s="310"/>
      <c r="D493" s="310"/>
      <c r="E493" s="310"/>
      <c r="F493" s="310"/>
      <c r="G493" s="310"/>
      <c r="H493" s="310"/>
      <c r="I493" s="310"/>
      <c r="J493" s="310"/>
      <c r="K493" s="310"/>
      <c r="L493" s="310"/>
      <c r="M493" s="310"/>
      <c r="N493" s="310"/>
      <c r="O493" s="310"/>
      <c r="P493" s="310"/>
      <c r="Q493" s="310"/>
      <c r="R493" s="310"/>
      <c r="S493" s="310"/>
      <c r="T493" s="310"/>
    </row>
    <row r="494" spans="1:20">
      <c r="A494" s="310"/>
      <c r="B494" s="446"/>
      <c r="C494" s="310"/>
      <c r="D494" s="310"/>
      <c r="E494" s="310"/>
      <c r="F494" s="310"/>
      <c r="G494" s="310"/>
      <c r="H494" s="310"/>
      <c r="I494" s="310"/>
      <c r="J494" s="310"/>
      <c r="K494" s="310"/>
      <c r="L494" s="310"/>
      <c r="M494" s="310"/>
      <c r="N494" s="310"/>
      <c r="O494" s="310"/>
      <c r="P494" s="310"/>
      <c r="Q494" s="310"/>
      <c r="R494" s="310"/>
      <c r="S494" s="310"/>
      <c r="T494" s="310"/>
    </row>
    <row r="495" spans="1:20">
      <c r="A495" s="310"/>
      <c r="B495" s="446"/>
      <c r="C495" s="310"/>
      <c r="D495" s="310"/>
      <c r="E495" s="310"/>
      <c r="F495" s="310"/>
      <c r="G495" s="310"/>
      <c r="H495" s="310"/>
      <c r="I495" s="310"/>
      <c r="J495" s="310"/>
      <c r="K495" s="310"/>
      <c r="L495" s="310"/>
      <c r="M495" s="310"/>
      <c r="N495" s="310"/>
      <c r="O495" s="310"/>
      <c r="P495" s="310"/>
      <c r="Q495" s="310"/>
      <c r="R495" s="310"/>
      <c r="S495" s="310"/>
      <c r="T495" s="310"/>
    </row>
    <row r="496" spans="1:20">
      <c r="A496" s="310"/>
      <c r="B496" s="446"/>
      <c r="C496" s="310"/>
      <c r="D496" s="310"/>
      <c r="E496" s="310"/>
      <c r="F496" s="310"/>
      <c r="G496" s="310"/>
      <c r="H496" s="310"/>
      <c r="I496" s="310"/>
      <c r="J496" s="310"/>
      <c r="K496" s="310"/>
      <c r="L496" s="310"/>
      <c r="M496" s="310"/>
      <c r="N496" s="310"/>
      <c r="O496" s="310"/>
      <c r="P496" s="310"/>
      <c r="Q496" s="310"/>
      <c r="R496" s="310"/>
      <c r="S496" s="310"/>
      <c r="T496" s="310"/>
    </row>
    <row r="497" spans="1:20">
      <c r="A497" s="310"/>
      <c r="B497" s="446"/>
      <c r="C497" s="310"/>
      <c r="D497" s="310"/>
      <c r="E497" s="310"/>
      <c r="F497" s="310"/>
      <c r="G497" s="310"/>
      <c r="H497" s="310"/>
      <c r="I497" s="310"/>
      <c r="J497" s="310"/>
      <c r="K497" s="310"/>
      <c r="L497" s="310"/>
      <c r="M497" s="310"/>
      <c r="N497" s="310"/>
      <c r="O497" s="310"/>
      <c r="P497" s="310"/>
      <c r="Q497" s="310"/>
      <c r="R497" s="310"/>
      <c r="S497" s="310"/>
      <c r="T497" s="310"/>
    </row>
    <row r="498" spans="1:20">
      <c r="A498" s="310"/>
      <c r="B498" s="446"/>
      <c r="C498" s="310"/>
      <c r="D498" s="310"/>
      <c r="E498" s="310"/>
      <c r="F498" s="310"/>
      <c r="G498" s="310"/>
      <c r="H498" s="310"/>
      <c r="I498" s="310"/>
      <c r="J498" s="310"/>
      <c r="K498" s="310"/>
      <c r="L498" s="310"/>
      <c r="M498" s="310"/>
      <c r="N498" s="310"/>
      <c r="O498" s="310"/>
      <c r="P498" s="310"/>
      <c r="Q498" s="310"/>
      <c r="R498" s="310"/>
      <c r="S498" s="310"/>
      <c r="T498" s="310"/>
    </row>
    <row r="499" spans="1:20">
      <c r="A499" s="310"/>
      <c r="B499" s="446"/>
      <c r="C499" s="310"/>
      <c r="D499" s="310"/>
      <c r="E499" s="310"/>
      <c r="F499" s="310"/>
      <c r="G499" s="310"/>
      <c r="H499" s="310"/>
      <c r="I499" s="310"/>
      <c r="J499" s="310"/>
      <c r="K499" s="310"/>
      <c r="L499" s="310"/>
      <c r="M499" s="310"/>
      <c r="N499" s="310"/>
      <c r="O499" s="310"/>
      <c r="P499" s="310"/>
      <c r="Q499" s="310"/>
      <c r="R499" s="310"/>
      <c r="S499" s="310"/>
      <c r="T499" s="310"/>
    </row>
    <row r="500" spans="1:20">
      <c r="A500" s="310"/>
      <c r="B500" s="446"/>
      <c r="C500" s="310"/>
      <c r="D500" s="310"/>
      <c r="E500" s="310"/>
      <c r="F500" s="310"/>
      <c r="G500" s="310"/>
      <c r="H500" s="310"/>
      <c r="I500" s="310"/>
      <c r="J500" s="310"/>
      <c r="K500" s="310"/>
      <c r="L500" s="310"/>
      <c r="M500" s="310"/>
      <c r="N500" s="310"/>
      <c r="O500" s="310"/>
      <c r="P500" s="310"/>
      <c r="Q500" s="310"/>
      <c r="R500" s="310"/>
      <c r="S500" s="310"/>
      <c r="T500" s="310"/>
    </row>
    <row r="501" spans="1:20">
      <c r="A501" s="310"/>
      <c r="B501" s="446"/>
      <c r="C501" s="310"/>
      <c r="D501" s="310"/>
      <c r="E501" s="310"/>
      <c r="F501" s="310"/>
      <c r="G501" s="310"/>
      <c r="H501" s="310"/>
      <c r="I501" s="310"/>
      <c r="J501" s="310"/>
      <c r="K501" s="310"/>
      <c r="L501" s="310"/>
      <c r="M501" s="310"/>
      <c r="N501" s="310"/>
      <c r="O501" s="310"/>
      <c r="P501" s="310"/>
      <c r="Q501" s="310"/>
      <c r="R501" s="310"/>
      <c r="S501" s="310"/>
      <c r="T501" s="310"/>
    </row>
    <row r="502" spans="1:20">
      <c r="A502" s="310"/>
      <c r="B502" s="446"/>
      <c r="C502" s="310"/>
      <c r="D502" s="310"/>
      <c r="E502" s="310"/>
      <c r="F502" s="310"/>
      <c r="G502" s="310"/>
      <c r="H502" s="310"/>
      <c r="I502" s="310"/>
      <c r="J502" s="310"/>
      <c r="K502" s="310"/>
      <c r="L502" s="310"/>
      <c r="M502" s="310"/>
      <c r="N502" s="310"/>
      <c r="O502" s="310"/>
      <c r="P502" s="310"/>
      <c r="Q502" s="310"/>
      <c r="R502" s="310"/>
      <c r="S502" s="310"/>
      <c r="T502" s="310"/>
    </row>
    <row r="503" spans="1:20">
      <c r="A503" s="310"/>
      <c r="B503" s="446"/>
      <c r="C503" s="310"/>
      <c r="D503" s="310"/>
      <c r="E503" s="310"/>
      <c r="F503" s="310"/>
      <c r="G503" s="310"/>
      <c r="H503" s="310"/>
      <c r="I503" s="310"/>
      <c r="J503" s="310"/>
      <c r="K503" s="310"/>
      <c r="L503" s="310"/>
      <c r="M503" s="310"/>
      <c r="N503" s="310"/>
      <c r="O503" s="310"/>
      <c r="P503" s="310"/>
      <c r="Q503" s="310"/>
      <c r="R503" s="310"/>
      <c r="S503" s="310"/>
      <c r="T503" s="310"/>
    </row>
    <row r="504" spans="1:20">
      <c r="A504" s="310"/>
      <c r="B504" s="446"/>
      <c r="C504" s="310"/>
      <c r="D504" s="310"/>
      <c r="E504" s="310"/>
      <c r="F504" s="310"/>
      <c r="G504" s="310"/>
      <c r="H504" s="310"/>
      <c r="I504" s="310"/>
      <c r="J504" s="310"/>
      <c r="K504" s="310"/>
      <c r="L504" s="310"/>
      <c r="M504" s="310"/>
      <c r="N504" s="310"/>
      <c r="O504" s="310"/>
      <c r="P504" s="310"/>
      <c r="Q504" s="310"/>
      <c r="R504" s="310"/>
      <c r="S504" s="310"/>
      <c r="T504" s="310"/>
    </row>
    <row r="505" spans="1:20">
      <c r="A505" s="310"/>
      <c r="B505" s="446"/>
      <c r="C505" s="310"/>
      <c r="D505" s="310"/>
      <c r="E505" s="310"/>
      <c r="F505" s="310"/>
      <c r="G505" s="310"/>
      <c r="H505" s="310"/>
      <c r="I505" s="310"/>
      <c r="J505" s="310"/>
      <c r="K505" s="310"/>
      <c r="L505" s="310"/>
      <c r="M505" s="310"/>
      <c r="N505" s="310"/>
      <c r="O505" s="310"/>
      <c r="P505" s="310"/>
      <c r="Q505" s="310"/>
      <c r="R505" s="310"/>
      <c r="S505" s="310"/>
      <c r="T505" s="310"/>
    </row>
    <row r="506" spans="1:20">
      <c r="A506" s="310"/>
      <c r="B506" s="446"/>
      <c r="C506" s="310"/>
      <c r="D506" s="310"/>
      <c r="E506" s="310"/>
      <c r="F506" s="310"/>
      <c r="G506" s="310"/>
      <c r="H506" s="310"/>
      <c r="I506" s="310"/>
      <c r="J506" s="310"/>
      <c r="K506" s="310"/>
      <c r="L506" s="310"/>
      <c r="M506" s="310"/>
      <c r="N506" s="310"/>
      <c r="O506" s="310"/>
      <c r="P506" s="310"/>
      <c r="Q506" s="310"/>
      <c r="R506" s="310"/>
      <c r="S506" s="310"/>
      <c r="T506" s="310"/>
    </row>
    <row r="507" spans="1:20">
      <c r="A507" s="310"/>
      <c r="B507" s="446"/>
      <c r="C507" s="310"/>
      <c r="D507" s="310"/>
      <c r="E507" s="310"/>
      <c r="F507" s="310"/>
      <c r="G507" s="310"/>
      <c r="H507" s="310"/>
      <c r="I507" s="310"/>
      <c r="J507" s="310"/>
      <c r="K507" s="310"/>
      <c r="L507" s="310"/>
      <c r="M507" s="310"/>
      <c r="N507" s="310"/>
      <c r="O507" s="310"/>
      <c r="P507" s="310"/>
      <c r="Q507" s="310"/>
      <c r="R507" s="310"/>
      <c r="S507" s="310"/>
      <c r="T507" s="310"/>
    </row>
    <row r="508" spans="1:20">
      <c r="A508" s="310"/>
      <c r="B508" s="446"/>
      <c r="C508" s="310"/>
      <c r="D508" s="310"/>
      <c r="E508" s="310"/>
      <c r="F508" s="310"/>
      <c r="G508" s="310"/>
      <c r="H508" s="310"/>
      <c r="I508" s="310"/>
      <c r="J508" s="310"/>
      <c r="K508" s="310"/>
      <c r="L508" s="310"/>
      <c r="M508" s="310"/>
      <c r="N508" s="310"/>
      <c r="O508" s="310"/>
      <c r="P508" s="310"/>
      <c r="Q508" s="310"/>
      <c r="R508" s="310"/>
      <c r="S508" s="310"/>
      <c r="T508" s="310"/>
    </row>
    <row r="509" spans="1:20">
      <c r="A509" s="310"/>
      <c r="B509" s="446"/>
      <c r="C509" s="310"/>
      <c r="D509" s="310"/>
      <c r="E509" s="310"/>
      <c r="F509" s="310"/>
      <c r="G509" s="310"/>
      <c r="H509" s="310"/>
      <c r="I509" s="310"/>
      <c r="J509" s="310"/>
      <c r="K509" s="310"/>
      <c r="L509" s="310"/>
      <c r="M509" s="310"/>
      <c r="N509" s="310"/>
      <c r="O509" s="310"/>
      <c r="P509" s="310"/>
      <c r="Q509" s="310"/>
      <c r="R509" s="310"/>
      <c r="S509" s="310"/>
      <c r="T509" s="310"/>
    </row>
    <row r="510" spans="1:20">
      <c r="A510" s="310"/>
      <c r="B510" s="446"/>
      <c r="C510" s="310"/>
      <c r="D510" s="310"/>
      <c r="E510" s="310"/>
      <c r="F510" s="310"/>
      <c r="G510" s="310"/>
      <c r="H510" s="310"/>
      <c r="I510" s="310"/>
      <c r="J510" s="310"/>
      <c r="K510" s="310"/>
      <c r="L510" s="310"/>
      <c r="M510" s="310"/>
      <c r="N510" s="310"/>
      <c r="O510" s="310"/>
      <c r="P510" s="310"/>
      <c r="Q510" s="310"/>
      <c r="R510" s="310"/>
      <c r="S510" s="310"/>
      <c r="T510" s="310"/>
    </row>
    <row r="511" spans="1:20">
      <c r="A511" s="310"/>
      <c r="B511" s="446"/>
      <c r="C511" s="310"/>
      <c r="D511" s="310"/>
      <c r="E511" s="310"/>
      <c r="F511" s="310"/>
      <c r="G511" s="310"/>
      <c r="H511" s="310"/>
      <c r="I511" s="310"/>
      <c r="J511" s="310"/>
      <c r="K511" s="310"/>
      <c r="L511" s="310"/>
      <c r="M511" s="310"/>
      <c r="N511" s="310"/>
      <c r="O511" s="310"/>
      <c r="P511" s="310"/>
      <c r="Q511" s="310"/>
      <c r="R511" s="310"/>
      <c r="S511" s="310"/>
      <c r="T511" s="310"/>
    </row>
    <row r="512" spans="1:20">
      <c r="A512" s="310"/>
      <c r="B512" s="446"/>
      <c r="C512" s="310"/>
      <c r="D512" s="310"/>
      <c r="E512" s="310"/>
      <c r="F512" s="310"/>
      <c r="G512" s="310"/>
      <c r="H512" s="310"/>
      <c r="I512" s="310"/>
      <c r="J512" s="310"/>
      <c r="K512" s="310"/>
      <c r="L512" s="310"/>
      <c r="M512" s="310"/>
      <c r="N512" s="310"/>
      <c r="O512" s="310"/>
      <c r="P512" s="310"/>
      <c r="Q512" s="310"/>
      <c r="R512" s="310"/>
      <c r="S512" s="310"/>
      <c r="T512" s="310"/>
    </row>
    <row r="513" spans="1:20">
      <c r="A513" s="310"/>
      <c r="B513" s="446"/>
      <c r="C513" s="310"/>
      <c r="D513" s="310"/>
      <c r="E513" s="310"/>
      <c r="F513" s="310"/>
      <c r="G513" s="310"/>
      <c r="H513" s="310"/>
      <c r="I513" s="310"/>
      <c r="J513" s="310"/>
      <c r="K513" s="310"/>
      <c r="L513" s="310"/>
      <c r="M513" s="310"/>
      <c r="N513" s="310"/>
      <c r="O513" s="310"/>
      <c r="P513" s="310"/>
      <c r="Q513" s="310"/>
      <c r="R513" s="310"/>
      <c r="S513" s="310"/>
      <c r="T513" s="310"/>
    </row>
    <row r="514" spans="1:20">
      <c r="A514" s="310"/>
      <c r="B514" s="446"/>
      <c r="C514" s="310"/>
      <c r="D514" s="310"/>
      <c r="E514" s="310"/>
      <c r="F514" s="310"/>
      <c r="G514" s="310"/>
      <c r="H514" s="310"/>
      <c r="I514" s="310"/>
      <c r="J514" s="310"/>
      <c r="K514" s="310"/>
      <c r="L514" s="310"/>
      <c r="M514" s="310"/>
      <c r="N514" s="310"/>
      <c r="O514" s="310"/>
      <c r="P514" s="310"/>
      <c r="Q514" s="310"/>
      <c r="R514" s="310"/>
      <c r="S514" s="310"/>
      <c r="T514" s="310"/>
    </row>
    <row r="515" spans="1:20">
      <c r="A515" s="310"/>
      <c r="B515" s="446"/>
      <c r="C515" s="310"/>
      <c r="D515" s="310"/>
      <c r="E515" s="310"/>
      <c r="F515" s="310"/>
      <c r="G515" s="310"/>
      <c r="H515" s="310"/>
      <c r="I515" s="310"/>
      <c r="J515" s="310"/>
      <c r="K515" s="310"/>
      <c r="L515" s="310"/>
      <c r="M515" s="310"/>
      <c r="N515" s="310"/>
      <c r="O515" s="310"/>
      <c r="P515" s="310"/>
      <c r="Q515" s="310"/>
      <c r="R515" s="310"/>
      <c r="S515" s="310"/>
      <c r="T515" s="310"/>
    </row>
    <row r="516" spans="1:20">
      <c r="A516" s="310"/>
      <c r="B516" s="446"/>
      <c r="C516" s="310"/>
      <c r="D516" s="310"/>
      <c r="E516" s="310"/>
      <c r="F516" s="310"/>
      <c r="G516" s="310"/>
      <c r="H516" s="310"/>
      <c r="I516" s="310"/>
      <c r="J516" s="310"/>
      <c r="K516" s="310"/>
      <c r="L516" s="310"/>
      <c r="M516" s="310"/>
      <c r="N516" s="310"/>
      <c r="O516" s="310"/>
      <c r="P516" s="310"/>
      <c r="Q516" s="310"/>
      <c r="R516" s="310"/>
      <c r="S516" s="310"/>
      <c r="T516" s="310"/>
    </row>
    <row r="517" spans="1:20">
      <c r="A517" s="310"/>
      <c r="B517" s="446"/>
      <c r="C517" s="310"/>
      <c r="D517" s="310"/>
      <c r="E517" s="310"/>
      <c r="F517" s="310"/>
      <c r="G517" s="310"/>
      <c r="H517" s="310"/>
      <c r="I517" s="310"/>
      <c r="J517" s="310"/>
      <c r="K517" s="310"/>
      <c r="L517" s="310"/>
      <c r="M517" s="310"/>
      <c r="N517" s="310"/>
      <c r="O517" s="310"/>
      <c r="P517" s="310"/>
      <c r="Q517" s="310"/>
      <c r="R517" s="310"/>
      <c r="S517" s="310"/>
      <c r="T517" s="310"/>
    </row>
    <row r="518" spans="1:20">
      <c r="A518" s="310"/>
      <c r="B518" s="446"/>
      <c r="C518" s="310"/>
      <c r="D518" s="310"/>
      <c r="E518" s="310"/>
      <c r="F518" s="310"/>
      <c r="G518" s="310"/>
      <c r="H518" s="310"/>
      <c r="I518" s="310"/>
      <c r="J518" s="310"/>
      <c r="K518" s="310"/>
      <c r="L518" s="310"/>
      <c r="M518" s="310"/>
      <c r="N518" s="310"/>
      <c r="O518" s="310"/>
      <c r="P518" s="310"/>
      <c r="Q518" s="310"/>
      <c r="R518" s="310"/>
      <c r="S518" s="310"/>
      <c r="T518" s="310"/>
    </row>
    <row r="519" spans="1:20">
      <c r="A519" s="310"/>
      <c r="B519" s="446"/>
      <c r="C519" s="310"/>
      <c r="D519" s="310"/>
      <c r="E519" s="310"/>
      <c r="F519" s="310"/>
      <c r="G519" s="310"/>
      <c r="H519" s="310"/>
      <c r="I519" s="310"/>
      <c r="J519" s="310"/>
      <c r="K519" s="310"/>
      <c r="L519" s="310"/>
      <c r="M519" s="310"/>
      <c r="N519" s="310"/>
      <c r="O519" s="310"/>
      <c r="P519" s="310"/>
      <c r="Q519" s="310"/>
      <c r="R519" s="310"/>
      <c r="S519" s="310"/>
      <c r="T519" s="310"/>
    </row>
    <row r="520" spans="1:20">
      <c r="A520" s="310"/>
      <c r="B520" s="446"/>
      <c r="C520" s="310"/>
      <c r="D520" s="310"/>
      <c r="E520" s="310"/>
      <c r="F520" s="310"/>
      <c r="G520" s="310"/>
      <c r="H520" s="310"/>
      <c r="I520" s="310"/>
      <c r="J520" s="310"/>
      <c r="K520" s="310"/>
      <c r="L520" s="310"/>
      <c r="M520" s="310"/>
      <c r="N520" s="310"/>
      <c r="O520" s="310"/>
      <c r="P520" s="310"/>
      <c r="Q520" s="310"/>
      <c r="R520" s="310"/>
      <c r="S520" s="310"/>
      <c r="T520" s="310"/>
    </row>
    <row r="521" spans="1:20">
      <c r="A521" s="310"/>
      <c r="B521" s="446"/>
      <c r="C521" s="310"/>
      <c r="D521" s="310"/>
      <c r="E521" s="310"/>
      <c r="F521" s="310"/>
      <c r="G521" s="310"/>
      <c r="H521" s="310"/>
      <c r="I521" s="310"/>
      <c r="J521" s="310"/>
      <c r="K521" s="310"/>
      <c r="L521" s="310"/>
      <c r="M521" s="310"/>
      <c r="N521" s="310"/>
      <c r="O521" s="310"/>
      <c r="P521" s="310"/>
      <c r="Q521" s="310"/>
      <c r="R521" s="310"/>
      <c r="S521" s="310"/>
      <c r="T521" s="310"/>
    </row>
    <row r="522" spans="1:20">
      <c r="A522" s="310"/>
      <c r="B522" s="446"/>
      <c r="C522" s="310"/>
      <c r="D522" s="310"/>
      <c r="E522" s="310"/>
      <c r="F522" s="310"/>
      <c r="G522" s="310"/>
      <c r="H522" s="310"/>
      <c r="I522" s="310"/>
      <c r="J522" s="310"/>
      <c r="K522" s="310"/>
      <c r="L522" s="310"/>
      <c r="M522" s="310"/>
      <c r="N522" s="310"/>
      <c r="O522" s="310"/>
      <c r="P522" s="310"/>
      <c r="Q522" s="310"/>
      <c r="R522" s="310"/>
      <c r="S522" s="310"/>
      <c r="T522" s="310"/>
    </row>
    <row r="523" spans="1:20">
      <c r="A523" s="310"/>
      <c r="B523" s="446"/>
      <c r="C523" s="310"/>
      <c r="D523" s="310"/>
      <c r="E523" s="310"/>
      <c r="F523" s="310"/>
      <c r="G523" s="310"/>
      <c r="H523" s="310"/>
      <c r="I523" s="310"/>
      <c r="J523" s="310"/>
      <c r="K523" s="310"/>
      <c r="L523" s="310"/>
      <c r="M523" s="310"/>
      <c r="N523" s="310"/>
      <c r="O523" s="310"/>
      <c r="P523" s="310"/>
      <c r="Q523" s="310"/>
      <c r="R523" s="310"/>
      <c r="S523" s="310"/>
      <c r="T523" s="310"/>
    </row>
    <row r="524" spans="1:20">
      <c r="A524" s="310"/>
      <c r="B524" s="446"/>
      <c r="C524" s="310"/>
      <c r="D524" s="310"/>
      <c r="E524" s="310"/>
      <c r="F524" s="310"/>
      <c r="G524" s="310"/>
      <c r="H524" s="310"/>
      <c r="I524" s="310"/>
      <c r="J524" s="310"/>
      <c r="K524" s="310"/>
      <c r="L524" s="310"/>
      <c r="M524" s="310"/>
      <c r="N524" s="310"/>
      <c r="O524" s="310"/>
      <c r="P524" s="310"/>
      <c r="Q524" s="310"/>
      <c r="R524" s="310"/>
      <c r="S524" s="310"/>
      <c r="T524" s="310"/>
    </row>
    <row r="525" spans="1:20">
      <c r="A525" s="310"/>
      <c r="B525" s="446"/>
      <c r="C525" s="310"/>
      <c r="D525" s="310"/>
      <c r="E525" s="310"/>
      <c r="F525" s="310"/>
      <c r="G525" s="310"/>
      <c r="H525" s="310"/>
      <c r="I525" s="310"/>
      <c r="J525" s="310"/>
      <c r="K525" s="310"/>
      <c r="L525" s="310"/>
      <c r="M525" s="310"/>
      <c r="N525" s="310"/>
      <c r="O525" s="310"/>
      <c r="P525" s="310"/>
      <c r="Q525" s="310"/>
      <c r="R525" s="310"/>
      <c r="S525" s="310"/>
      <c r="T525" s="310"/>
    </row>
    <row r="526" spans="1:20">
      <c r="A526" s="310"/>
      <c r="B526" s="446"/>
      <c r="C526" s="310"/>
      <c r="D526" s="310"/>
      <c r="E526" s="310"/>
      <c r="F526" s="310"/>
      <c r="G526" s="310"/>
      <c r="H526" s="310"/>
      <c r="I526" s="310"/>
      <c r="J526" s="310"/>
      <c r="K526" s="310"/>
      <c r="L526" s="310"/>
      <c r="M526" s="310"/>
      <c r="N526" s="310"/>
      <c r="O526" s="310"/>
      <c r="P526" s="310"/>
      <c r="Q526" s="310"/>
      <c r="R526" s="310"/>
      <c r="S526" s="310"/>
      <c r="T526" s="310"/>
    </row>
    <row r="527" spans="1:20">
      <c r="A527" s="310"/>
      <c r="B527" s="446"/>
      <c r="C527" s="310"/>
      <c r="D527" s="310"/>
      <c r="E527" s="310"/>
      <c r="F527" s="310"/>
      <c r="G527" s="310"/>
      <c r="H527" s="310"/>
      <c r="I527" s="310"/>
      <c r="J527" s="310"/>
      <c r="K527" s="310"/>
      <c r="L527" s="310"/>
      <c r="M527" s="310"/>
      <c r="N527" s="310"/>
      <c r="O527" s="310"/>
      <c r="P527" s="310"/>
      <c r="Q527" s="310"/>
      <c r="R527" s="310"/>
      <c r="S527" s="310"/>
      <c r="T527" s="310"/>
    </row>
    <row r="528" spans="1:20">
      <c r="A528" s="310"/>
      <c r="B528" s="446"/>
      <c r="C528" s="310"/>
      <c r="D528" s="310"/>
      <c r="E528" s="310"/>
      <c r="F528" s="310"/>
      <c r="G528" s="310"/>
      <c r="H528" s="310"/>
      <c r="I528" s="310"/>
      <c r="J528" s="310"/>
      <c r="K528" s="310"/>
      <c r="L528" s="310"/>
      <c r="M528" s="310"/>
      <c r="N528" s="310"/>
      <c r="O528" s="310"/>
      <c r="P528" s="310"/>
      <c r="Q528" s="310"/>
      <c r="R528" s="310"/>
      <c r="S528" s="310"/>
      <c r="T528" s="310"/>
    </row>
    <row r="529" spans="1:20">
      <c r="A529" s="310"/>
      <c r="B529" s="446"/>
      <c r="C529" s="310"/>
      <c r="D529" s="310"/>
      <c r="E529" s="310"/>
      <c r="F529" s="310"/>
      <c r="G529" s="310"/>
      <c r="H529" s="310"/>
      <c r="I529" s="310"/>
      <c r="J529" s="310"/>
      <c r="K529" s="310"/>
      <c r="L529" s="310"/>
      <c r="M529" s="310"/>
      <c r="N529" s="310"/>
      <c r="O529" s="310"/>
      <c r="P529" s="310"/>
      <c r="Q529" s="310"/>
      <c r="R529" s="310"/>
      <c r="S529" s="310"/>
      <c r="T529" s="310"/>
    </row>
    <row r="530" spans="1:20">
      <c r="A530" s="310"/>
      <c r="B530" s="446"/>
      <c r="C530" s="310"/>
      <c r="D530" s="310"/>
      <c r="E530" s="310"/>
      <c r="F530" s="310"/>
      <c r="G530" s="310"/>
      <c r="H530" s="310"/>
      <c r="I530" s="310"/>
      <c r="J530" s="310"/>
      <c r="K530" s="310"/>
      <c r="L530" s="310"/>
      <c r="M530" s="310"/>
      <c r="N530" s="310"/>
      <c r="O530" s="310"/>
      <c r="P530" s="310"/>
      <c r="Q530" s="310"/>
      <c r="R530" s="310"/>
      <c r="S530" s="310"/>
      <c r="T530" s="310"/>
    </row>
    <row r="531" spans="1:20">
      <c r="A531" s="310"/>
      <c r="B531" s="446"/>
      <c r="C531" s="310"/>
      <c r="D531" s="310"/>
      <c r="E531" s="310"/>
      <c r="F531" s="310"/>
      <c r="G531" s="310"/>
      <c r="H531" s="310"/>
      <c r="I531" s="310"/>
      <c r="J531" s="310"/>
      <c r="K531" s="310"/>
      <c r="L531" s="310"/>
      <c r="M531" s="310"/>
      <c r="N531" s="310"/>
      <c r="O531" s="310"/>
      <c r="P531" s="310"/>
      <c r="Q531" s="310"/>
      <c r="R531" s="310"/>
      <c r="S531" s="310"/>
      <c r="T531" s="310"/>
    </row>
    <row r="532" spans="1:20">
      <c r="A532" s="310"/>
      <c r="B532" s="446"/>
      <c r="C532" s="310"/>
      <c r="D532" s="310"/>
      <c r="E532" s="310"/>
      <c r="F532" s="310"/>
      <c r="G532" s="310"/>
      <c r="H532" s="310"/>
      <c r="I532" s="310"/>
      <c r="J532" s="310"/>
      <c r="K532" s="310"/>
      <c r="L532" s="310"/>
      <c r="M532" s="310"/>
      <c r="N532" s="310"/>
      <c r="O532" s="310"/>
      <c r="P532" s="310"/>
      <c r="Q532" s="310"/>
      <c r="R532" s="310"/>
      <c r="S532" s="310"/>
      <c r="T532" s="310"/>
    </row>
    <row r="533" spans="1:20">
      <c r="A533" s="310"/>
      <c r="B533" s="446"/>
      <c r="C533" s="310"/>
      <c r="D533" s="310"/>
      <c r="E533" s="310"/>
      <c r="F533" s="310"/>
      <c r="G533" s="310"/>
      <c r="H533" s="310"/>
      <c r="I533" s="310"/>
      <c r="J533" s="310"/>
      <c r="K533" s="310"/>
      <c r="L533" s="310"/>
      <c r="M533" s="310"/>
      <c r="N533" s="310"/>
      <c r="O533" s="310"/>
      <c r="P533" s="310"/>
      <c r="Q533" s="310"/>
      <c r="R533" s="310"/>
      <c r="S533" s="310"/>
      <c r="T533" s="310"/>
    </row>
    <row r="534" spans="1:20">
      <c r="A534" s="310"/>
      <c r="B534" s="446"/>
      <c r="C534" s="310"/>
      <c r="D534" s="310"/>
      <c r="E534" s="310"/>
      <c r="F534" s="310"/>
      <c r="G534" s="310"/>
      <c r="H534" s="310"/>
      <c r="I534" s="310"/>
      <c r="J534" s="310"/>
      <c r="K534" s="310"/>
      <c r="L534" s="310"/>
      <c r="M534" s="310"/>
      <c r="N534" s="310"/>
      <c r="O534" s="310"/>
      <c r="P534" s="310"/>
      <c r="Q534" s="310"/>
      <c r="R534" s="310"/>
      <c r="S534" s="310"/>
      <c r="T534" s="310"/>
    </row>
    <row r="535" spans="1:20">
      <c r="A535" s="310"/>
      <c r="B535" s="446"/>
      <c r="C535" s="310"/>
      <c r="D535" s="310"/>
      <c r="E535" s="310"/>
      <c r="F535" s="310"/>
      <c r="G535" s="310"/>
      <c r="H535" s="310"/>
      <c r="I535" s="310"/>
      <c r="J535" s="310"/>
      <c r="K535" s="310"/>
      <c r="L535" s="310"/>
      <c r="M535" s="310"/>
      <c r="N535" s="310"/>
      <c r="O535" s="310"/>
      <c r="P535" s="310"/>
      <c r="Q535" s="310"/>
      <c r="R535" s="310"/>
      <c r="S535" s="310"/>
      <c r="T535" s="310"/>
    </row>
    <row r="536" spans="1:20">
      <c r="A536" s="310"/>
      <c r="B536" s="446"/>
      <c r="C536" s="310"/>
      <c r="D536" s="310"/>
      <c r="E536" s="310"/>
      <c r="F536" s="310"/>
      <c r="G536" s="310"/>
      <c r="H536" s="310"/>
      <c r="I536" s="310"/>
      <c r="J536" s="310"/>
      <c r="K536" s="310"/>
      <c r="L536" s="310"/>
      <c r="M536" s="310"/>
      <c r="N536" s="310"/>
      <c r="O536" s="310"/>
      <c r="P536" s="310"/>
      <c r="Q536" s="310"/>
      <c r="R536" s="310"/>
      <c r="S536" s="310"/>
      <c r="T536" s="310"/>
    </row>
    <row r="537" spans="1:20">
      <c r="A537" s="310"/>
      <c r="B537" s="446"/>
      <c r="C537" s="310"/>
      <c r="D537" s="310"/>
      <c r="E537" s="310"/>
      <c r="F537" s="310"/>
      <c r="G537" s="310"/>
      <c r="H537" s="310"/>
      <c r="I537" s="310"/>
      <c r="J537" s="310"/>
      <c r="K537" s="310"/>
      <c r="L537" s="310"/>
      <c r="M537" s="310"/>
      <c r="N537" s="310"/>
      <c r="O537" s="310"/>
      <c r="P537" s="310"/>
      <c r="Q537" s="310"/>
      <c r="R537" s="310"/>
      <c r="S537" s="310"/>
      <c r="T537" s="310"/>
    </row>
    <row r="538" spans="1:20">
      <c r="A538" s="310"/>
      <c r="B538" s="446"/>
      <c r="C538" s="310"/>
      <c r="D538" s="310"/>
      <c r="E538" s="310"/>
      <c r="F538" s="310"/>
      <c r="G538" s="310"/>
      <c r="H538" s="310"/>
      <c r="I538" s="310"/>
      <c r="J538" s="310"/>
      <c r="K538" s="310"/>
      <c r="L538" s="310"/>
      <c r="M538" s="310"/>
      <c r="N538" s="310"/>
      <c r="O538" s="310"/>
      <c r="P538" s="310"/>
      <c r="Q538" s="310"/>
      <c r="R538" s="310"/>
      <c r="S538" s="310"/>
      <c r="T538" s="310"/>
    </row>
    <row r="539" spans="1:20">
      <c r="A539" s="310"/>
      <c r="B539" s="446"/>
      <c r="C539" s="310"/>
      <c r="D539" s="310"/>
      <c r="E539" s="310"/>
      <c r="F539" s="310"/>
      <c r="G539" s="310"/>
      <c r="H539" s="310"/>
      <c r="I539" s="310"/>
      <c r="J539" s="310"/>
      <c r="K539" s="310"/>
      <c r="L539" s="310"/>
      <c r="M539" s="310"/>
      <c r="N539" s="310"/>
      <c r="O539" s="310"/>
      <c r="P539" s="310"/>
      <c r="Q539" s="310"/>
      <c r="R539" s="310"/>
      <c r="S539" s="310"/>
      <c r="T539" s="310"/>
    </row>
    <row r="540" spans="1:20">
      <c r="A540" s="310"/>
      <c r="B540" s="446"/>
      <c r="C540" s="310"/>
      <c r="D540" s="310"/>
      <c r="E540" s="310"/>
      <c r="F540" s="310"/>
      <c r="G540" s="310"/>
      <c r="H540" s="310"/>
      <c r="I540" s="310"/>
      <c r="J540" s="310"/>
      <c r="K540" s="310"/>
      <c r="L540" s="310"/>
      <c r="M540" s="310"/>
      <c r="N540" s="310"/>
      <c r="O540" s="310"/>
      <c r="P540" s="310"/>
      <c r="Q540" s="310"/>
      <c r="R540" s="310"/>
      <c r="S540" s="310"/>
      <c r="T540" s="310"/>
    </row>
    <row r="541" spans="1:20">
      <c r="A541" s="310"/>
      <c r="B541" s="446"/>
      <c r="C541" s="310"/>
      <c r="D541" s="310"/>
      <c r="E541" s="310"/>
      <c r="F541" s="310"/>
      <c r="G541" s="310"/>
      <c r="H541" s="310"/>
      <c r="I541" s="310"/>
      <c r="J541" s="310"/>
      <c r="K541" s="310"/>
      <c r="L541" s="310"/>
      <c r="M541" s="310"/>
      <c r="N541" s="310"/>
      <c r="O541" s="310"/>
      <c r="P541" s="310"/>
      <c r="Q541" s="310"/>
      <c r="R541" s="310"/>
      <c r="S541" s="310"/>
      <c r="T541" s="310"/>
    </row>
    <row r="542" spans="1:20">
      <c r="A542" s="310"/>
      <c r="B542" s="446"/>
      <c r="C542" s="310"/>
      <c r="D542" s="310"/>
      <c r="E542" s="310"/>
      <c r="F542" s="310"/>
      <c r="G542" s="310"/>
      <c r="H542" s="310"/>
      <c r="I542" s="310"/>
      <c r="J542" s="310"/>
      <c r="K542" s="310"/>
      <c r="L542" s="310"/>
      <c r="M542" s="310"/>
      <c r="N542" s="310"/>
      <c r="O542" s="310"/>
      <c r="P542" s="310"/>
      <c r="Q542" s="310"/>
      <c r="R542" s="310"/>
      <c r="S542" s="310"/>
      <c r="T542" s="310"/>
    </row>
    <row r="543" spans="1:20">
      <c r="A543" s="310"/>
      <c r="B543" s="446"/>
      <c r="C543" s="310"/>
      <c r="D543" s="310"/>
      <c r="E543" s="310"/>
      <c r="F543" s="310"/>
      <c r="G543" s="310"/>
      <c r="H543" s="310"/>
      <c r="I543" s="310"/>
      <c r="J543" s="310"/>
      <c r="K543" s="310"/>
      <c r="L543" s="310"/>
      <c r="M543" s="310"/>
      <c r="N543" s="310"/>
      <c r="O543" s="310"/>
      <c r="P543" s="310"/>
      <c r="Q543" s="310"/>
      <c r="R543" s="310"/>
      <c r="S543" s="310"/>
      <c r="T543" s="310"/>
    </row>
    <row r="544" spans="1:20">
      <c r="A544" s="310"/>
      <c r="B544" s="446"/>
      <c r="C544" s="310"/>
      <c r="D544" s="310"/>
      <c r="E544" s="310"/>
      <c r="F544" s="310"/>
      <c r="G544" s="310"/>
      <c r="H544" s="310"/>
      <c r="I544" s="310"/>
      <c r="J544" s="310"/>
      <c r="K544" s="310"/>
      <c r="L544" s="310"/>
      <c r="M544" s="310"/>
      <c r="N544" s="310"/>
      <c r="O544" s="310"/>
      <c r="P544" s="310"/>
      <c r="Q544" s="310"/>
      <c r="R544" s="310"/>
      <c r="S544" s="310"/>
      <c r="T544" s="310"/>
    </row>
    <row r="545" spans="1:20">
      <c r="A545" s="310"/>
      <c r="B545" s="446"/>
      <c r="C545" s="310"/>
      <c r="D545" s="310"/>
      <c r="E545" s="310"/>
      <c r="F545" s="310"/>
      <c r="G545" s="310"/>
      <c r="H545" s="310"/>
      <c r="I545" s="310"/>
      <c r="J545" s="310"/>
      <c r="K545" s="310"/>
      <c r="L545" s="310"/>
      <c r="M545" s="310"/>
      <c r="N545" s="310"/>
      <c r="O545" s="310"/>
      <c r="P545" s="310"/>
      <c r="Q545" s="310"/>
      <c r="R545" s="310"/>
      <c r="S545" s="310"/>
      <c r="T545" s="310"/>
    </row>
    <row r="546" spans="1:20">
      <c r="A546" s="310"/>
      <c r="B546" s="446"/>
      <c r="C546" s="310"/>
      <c r="D546" s="310"/>
      <c r="E546" s="310"/>
      <c r="F546" s="310"/>
      <c r="G546" s="310"/>
      <c r="H546" s="310"/>
      <c r="I546" s="310"/>
      <c r="J546" s="310"/>
      <c r="K546" s="310"/>
      <c r="L546" s="310"/>
      <c r="M546" s="310"/>
      <c r="N546" s="310"/>
      <c r="O546" s="310"/>
      <c r="P546" s="310"/>
      <c r="Q546" s="310"/>
      <c r="R546" s="310"/>
      <c r="S546" s="310"/>
      <c r="T546" s="310"/>
    </row>
    <row r="547" spans="1:20">
      <c r="A547" s="310"/>
      <c r="B547" s="446"/>
      <c r="C547" s="310"/>
      <c r="D547" s="310"/>
      <c r="E547" s="310"/>
      <c r="F547" s="310"/>
      <c r="G547" s="310"/>
      <c r="H547" s="310"/>
      <c r="I547" s="310"/>
      <c r="J547" s="310"/>
      <c r="K547" s="310"/>
      <c r="L547" s="310"/>
      <c r="M547" s="310"/>
      <c r="N547" s="310"/>
      <c r="O547" s="310"/>
      <c r="P547" s="310"/>
      <c r="Q547" s="310"/>
      <c r="R547" s="310"/>
      <c r="S547" s="310"/>
      <c r="T547" s="310"/>
    </row>
    <row r="548" spans="1:20">
      <c r="A548" s="310"/>
      <c r="B548" s="446"/>
      <c r="C548" s="310"/>
      <c r="D548" s="310"/>
      <c r="E548" s="310"/>
      <c r="F548" s="310"/>
      <c r="G548" s="310"/>
      <c r="H548" s="310"/>
      <c r="I548" s="310"/>
      <c r="J548" s="310"/>
      <c r="K548" s="310"/>
      <c r="L548" s="310"/>
      <c r="M548" s="310"/>
      <c r="N548" s="310"/>
      <c r="O548" s="310"/>
      <c r="P548" s="310"/>
      <c r="Q548" s="310"/>
      <c r="R548" s="310"/>
      <c r="S548" s="310"/>
      <c r="T548" s="310"/>
    </row>
    <row r="549" spans="1:20">
      <c r="A549" s="310"/>
      <c r="B549" s="446"/>
      <c r="C549" s="310"/>
      <c r="D549" s="310"/>
      <c r="E549" s="310"/>
      <c r="F549" s="310"/>
      <c r="G549" s="310"/>
      <c r="H549" s="310"/>
      <c r="I549" s="310"/>
      <c r="J549" s="310"/>
      <c r="K549" s="310"/>
      <c r="L549" s="310"/>
      <c r="M549" s="310"/>
      <c r="N549" s="310"/>
      <c r="O549" s="310"/>
      <c r="P549" s="310"/>
      <c r="Q549" s="310"/>
      <c r="R549" s="310"/>
      <c r="S549" s="310"/>
      <c r="T549" s="310"/>
    </row>
    <row r="550" spans="1:20">
      <c r="A550" s="310"/>
      <c r="B550" s="446"/>
      <c r="C550" s="310"/>
      <c r="D550" s="310"/>
      <c r="E550" s="310"/>
      <c r="F550" s="310"/>
      <c r="G550" s="310"/>
      <c r="H550" s="310"/>
      <c r="I550" s="310"/>
      <c r="J550" s="310"/>
      <c r="K550" s="310"/>
      <c r="L550" s="310"/>
      <c r="M550" s="310"/>
      <c r="N550" s="310"/>
      <c r="O550" s="310"/>
      <c r="P550" s="310"/>
      <c r="Q550" s="310"/>
      <c r="R550" s="310"/>
      <c r="S550" s="310"/>
      <c r="T550" s="310"/>
    </row>
    <row r="551" spans="1:20">
      <c r="A551" s="310"/>
      <c r="B551" s="446"/>
      <c r="C551" s="310"/>
      <c r="D551" s="310"/>
      <c r="E551" s="310"/>
      <c r="F551" s="310"/>
      <c r="G551" s="310"/>
      <c r="H551" s="310"/>
      <c r="I551" s="310"/>
      <c r="J551" s="310"/>
      <c r="K551" s="310"/>
      <c r="L551" s="310"/>
      <c r="M551" s="310"/>
      <c r="N551" s="310"/>
      <c r="O551" s="310"/>
      <c r="P551" s="310"/>
      <c r="Q551" s="310"/>
      <c r="R551" s="310"/>
      <c r="S551" s="310"/>
      <c r="T551" s="310"/>
    </row>
    <row r="552" spans="1:20">
      <c r="A552" s="310"/>
      <c r="B552" s="446"/>
      <c r="C552" s="310"/>
      <c r="D552" s="310"/>
      <c r="E552" s="310"/>
      <c r="F552" s="310"/>
      <c r="G552" s="310"/>
      <c r="H552" s="310"/>
      <c r="I552" s="310"/>
      <c r="J552" s="310"/>
      <c r="K552" s="310"/>
      <c r="L552" s="310"/>
      <c r="M552" s="310"/>
      <c r="N552" s="310"/>
      <c r="O552" s="310"/>
      <c r="P552" s="310"/>
      <c r="Q552" s="310"/>
      <c r="R552" s="310"/>
      <c r="S552" s="310"/>
      <c r="T552" s="310"/>
    </row>
    <row r="553" spans="1:20">
      <c r="A553" s="310"/>
      <c r="B553" s="446"/>
      <c r="C553" s="310"/>
      <c r="D553" s="310"/>
      <c r="E553" s="310"/>
      <c r="F553" s="310"/>
      <c r="G553" s="310"/>
      <c r="H553" s="310"/>
      <c r="I553" s="310"/>
      <c r="J553" s="310"/>
      <c r="K553" s="310"/>
      <c r="L553" s="310"/>
      <c r="M553" s="310"/>
      <c r="N553" s="310"/>
      <c r="O553" s="310"/>
      <c r="P553" s="310"/>
      <c r="Q553" s="310"/>
      <c r="R553" s="310"/>
      <c r="S553" s="310"/>
      <c r="T553" s="310"/>
    </row>
    <row r="554" spans="1:20">
      <c r="A554" s="310"/>
      <c r="B554" s="446"/>
      <c r="C554" s="310"/>
      <c r="D554" s="310"/>
      <c r="E554" s="310"/>
      <c r="F554" s="310"/>
      <c r="G554" s="310"/>
      <c r="H554" s="310"/>
      <c r="I554" s="310"/>
      <c r="J554" s="310"/>
      <c r="K554" s="310"/>
      <c r="L554" s="310"/>
      <c r="M554" s="310"/>
      <c r="N554" s="310"/>
      <c r="O554" s="310"/>
      <c r="P554" s="310"/>
      <c r="Q554" s="310"/>
      <c r="R554" s="310"/>
      <c r="S554" s="310"/>
      <c r="T554" s="310"/>
    </row>
    <row r="555" spans="1:20">
      <c r="A555" s="310"/>
      <c r="B555" s="446"/>
      <c r="C555" s="310"/>
      <c r="D555" s="310"/>
      <c r="E555" s="310"/>
      <c r="F555" s="310"/>
      <c r="G555" s="310"/>
      <c r="H555" s="310"/>
      <c r="I555" s="310"/>
      <c r="J555" s="310"/>
      <c r="K555" s="310"/>
      <c r="L555" s="310"/>
      <c r="M555" s="310"/>
      <c r="N555" s="310"/>
      <c r="O555" s="310"/>
      <c r="P555" s="310"/>
      <c r="Q555" s="310"/>
      <c r="R555" s="310"/>
      <c r="S555" s="310"/>
      <c r="T555" s="310"/>
    </row>
    <row r="556" spans="1:20">
      <c r="A556" s="310"/>
      <c r="B556" s="446"/>
      <c r="C556" s="310"/>
      <c r="D556" s="310"/>
      <c r="E556" s="310"/>
      <c r="F556" s="310"/>
      <c r="G556" s="310"/>
      <c r="H556" s="310"/>
      <c r="I556" s="310"/>
      <c r="J556" s="310"/>
      <c r="K556" s="310"/>
      <c r="L556" s="310"/>
      <c r="M556" s="310"/>
      <c r="N556" s="310"/>
      <c r="O556" s="310"/>
      <c r="P556" s="310"/>
      <c r="Q556" s="310"/>
      <c r="R556" s="310"/>
      <c r="S556" s="310"/>
      <c r="T556" s="310"/>
    </row>
    <row r="557" spans="1:20">
      <c r="A557" s="310"/>
      <c r="B557" s="446"/>
      <c r="C557" s="310"/>
      <c r="D557" s="310"/>
      <c r="E557" s="310"/>
      <c r="F557" s="310"/>
      <c r="G557" s="310"/>
      <c r="H557" s="310"/>
      <c r="I557" s="310"/>
      <c r="J557" s="310"/>
      <c r="K557" s="310"/>
      <c r="L557" s="310"/>
      <c r="M557" s="310"/>
      <c r="N557" s="310"/>
      <c r="O557" s="310"/>
      <c r="P557" s="310"/>
      <c r="Q557" s="310"/>
      <c r="R557" s="310"/>
      <c r="S557" s="310"/>
      <c r="T557" s="310"/>
    </row>
    <row r="558" spans="1:20">
      <c r="A558" s="310"/>
      <c r="B558" s="446"/>
      <c r="C558" s="310"/>
      <c r="D558" s="310"/>
      <c r="E558" s="310"/>
      <c r="F558" s="310"/>
      <c r="G558" s="310"/>
      <c r="H558" s="310"/>
      <c r="I558" s="310"/>
      <c r="J558" s="310"/>
      <c r="K558" s="310"/>
      <c r="L558" s="310"/>
      <c r="M558" s="310"/>
      <c r="N558" s="310"/>
      <c r="O558" s="310"/>
      <c r="P558" s="310"/>
      <c r="Q558" s="310"/>
      <c r="R558" s="310"/>
      <c r="S558" s="310"/>
      <c r="T558" s="310"/>
    </row>
    <row r="559" spans="1:20">
      <c r="A559" s="310"/>
      <c r="B559" s="446"/>
      <c r="C559" s="310"/>
      <c r="D559" s="310"/>
      <c r="E559" s="310"/>
      <c r="F559" s="310"/>
      <c r="G559" s="310"/>
      <c r="H559" s="310"/>
      <c r="I559" s="310"/>
      <c r="J559" s="310"/>
      <c r="K559" s="310"/>
      <c r="L559" s="310"/>
      <c r="M559" s="310"/>
      <c r="N559" s="310"/>
      <c r="O559" s="310"/>
      <c r="P559" s="310"/>
      <c r="Q559" s="310"/>
      <c r="R559" s="310"/>
      <c r="S559" s="310"/>
      <c r="T559" s="310"/>
    </row>
    <row r="560" spans="1:20">
      <c r="A560" s="310"/>
      <c r="B560" s="446"/>
      <c r="C560" s="310"/>
      <c r="D560" s="310"/>
      <c r="E560" s="310"/>
      <c r="F560" s="310"/>
      <c r="G560" s="310"/>
      <c r="H560" s="310"/>
      <c r="I560" s="310"/>
      <c r="J560" s="310"/>
      <c r="K560" s="310"/>
      <c r="L560" s="310"/>
      <c r="M560" s="310"/>
      <c r="N560" s="310"/>
      <c r="O560" s="310"/>
      <c r="P560" s="310"/>
      <c r="Q560" s="310"/>
      <c r="R560" s="310"/>
      <c r="S560" s="310"/>
      <c r="T560" s="310"/>
    </row>
    <row r="561" spans="1:20">
      <c r="A561" s="310"/>
      <c r="B561" s="446"/>
      <c r="C561" s="310"/>
      <c r="D561" s="310"/>
      <c r="E561" s="310"/>
      <c r="F561" s="310"/>
      <c r="G561" s="310"/>
      <c r="H561" s="310"/>
      <c r="I561" s="310"/>
      <c r="J561" s="310"/>
      <c r="K561" s="310"/>
      <c r="L561" s="310"/>
      <c r="M561" s="310"/>
      <c r="N561" s="310"/>
      <c r="O561" s="310"/>
      <c r="P561" s="310"/>
      <c r="Q561" s="310"/>
      <c r="R561" s="310"/>
      <c r="S561" s="310"/>
      <c r="T561" s="310"/>
    </row>
    <row r="562" spans="1:20">
      <c r="A562" s="310"/>
      <c r="B562" s="446"/>
      <c r="C562" s="310"/>
      <c r="D562" s="310"/>
      <c r="E562" s="310"/>
      <c r="F562" s="310"/>
      <c r="G562" s="310"/>
      <c r="H562" s="310"/>
      <c r="I562" s="310"/>
      <c r="J562" s="310"/>
      <c r="K562" s="310"/>
      <c r="L562" s="310"/>
      <c r="M562" s="310"/>
      <c r="N562" s="310"/>
      <c r="O562" s="310"/>
      <c r="P562" s="310"/>
      <c r="Q562" s="310"/>
      <c r="R562" s="310"/>
      <c r="S562" s="310"/>
      <c r="T562" s="310"/>
    </row>
    <row r="563" spans="1:20">
      <c r="A563" s="310"/>
      <c r="B563" s="446"/>
      <c r="C563" s="310"/>
      <c r="D563" s="310"/>
      <c r="E563" s="310"/>
      <c r="F563" s="310"/>
      <c r="G563" s="310"/>
      <c r="H563" s="310"/>
      <c r="I563" s="310"/>
      <c r="J563" s="310"/>
      <c r="K563" s="310"/>
      <c r="L563" s="310"/>
      <c r="M563" s="310"/>
      <c r="N563" s="310"/>
      <c r="O563" s="310"/>
      <c r="P563" s="310"/>
      <c r="Q563" s="310"/>
      <c r="R563" s="310"/>
      <c r="S563" s="310"/>
      <c r="T563" s="310"/>
    </row>
    <row r="564" spans="1:20">
      <c r="A564" s="310"/>
      <c r="B564" s="446"/>
      <c r="C564" s="310"/>
      <c r="D564" s="310"/>
      <c r="E564" s="310"/>
      <c r="F564" s="310"/>
      <c r="G564" s="310"/>
      <c r="H564" s="310"/>
      <c r="I564" s="310"/>
      <c r="J564" s="310"/>
      <c r="K564" s="310"/>
      <c r="L564" s="310"/>
      <c r="M564" s="310"/>
      <c r="N564" s="310"/>
      <c r="O564" s="310"/>
      <c r="P564" s="310"/>
      <c r="Q564" s="310"/>
      <c r="R564" s="310"/>
      <c r="S564" s="310"/>
      <c r="T564" s="310"/>
    </row>
    <row r="565" spans="1:20">
      <c r="A565" s="310"/>
      <c r="B565" s="446"/>
      <c r="C565" s="310"/>
      <c r="D565" s="310"/>
      <c r="E565" s="310"/>
      <c r="F565" s="310"/>
      <c r="G565" s="310"/>
      <c r="H565" s="310"/>
      <c r="I565" s="310"/>
      <c r="J565" s="310"/>
      <c r="K565" s="310"/>
      <c r="L565" s="310"/>
      <c r="M565" s="310"/>
      <c r="N565" s="310"/>
      <c r="O565" s="310"/>
      <c r="P565" s="310"/>
      <c r="Q565" s="310"/>
      <c r="R565" s="310"/>
      <c r="S565" s="310"/>
      <c r="T565" s="310"/>
    </row>
    <row r="566" spans="1:20">
      <c r="A566" s="310"/>
      <c r="B566" s="446"/>
      <c r="C566" s="310"/>
      <c r="D566" s="310"/>
      <c r="E566" s="310"/>
      <c r="F566" s="310"/>
      <c r="G566" s="310"/>
      <c r="H566" s="310"/>
      <c r="I566" s="310"/>
      <c r="J566" s="310"/>
      <c r="K566" s="310"/>
      <c r="L566" s="310"/>
      <c r="M566" s="310"/>
      <c r="N566" s="310"/>
      <c r="O566" s="310"/>
      <c r="P566" s="310"/>
      <c r="Q566" s="310"/>
      <c r="R566" s="310"/>
      <c r="S566" s="310"/>
      <c r="T566" s="310"/>
    </row>
    <row r="567" spans="1:20">
      <c r="A567" s="310"/>
      <c r="B567" s="446"/>
      <c r="C567" s="310"/>
      <c r="D567" s="310"/>
      <c r="E567" s="310"/>
      <c r="F567" s="310"/>
      <c r="G567" s="310"/>
      <c r="H567" s="310"/>
      <c r="I567" s="310"/>
      <c r="J567" s="310"/>
      <c r="K567" s="310"/>
      <c r="L567" s="310"/>
      <c r="M567" s="310"/>
      <c r="N567" s="310"/>
      <c r="O567" s="310"/>
      <c r="P567" s="310"/>
      <c r="Q567" s="310"/>
      <c r="R567" s="310"/>
      <c r="S567" s="310"/>
      <c r="T567" s="310"/>
    </row>
    <row r="568" spans="1:20">
      <c r="A568" s="310"/>
      <c r="B568" s="446"/>
      <c r="C568" s="310"/>
      <c r="D568" s="310"/>
      <c r="E568" s="310"/>
      <c r="F568" s="310"/>
      <c r="G568" s="310"/>
      <c r="H568" s="310"/>
      <c r="I568" s="310"/>
      <c r="J568" s="310"/>
      <c r="K568" s="310"/>
      <c r="L568" s="310"/>
      <c r="M568" s="310"/>
      <c r="N568" s="310"/>
      <c r="O568" s="310"/>
      <c r="P568" s="310"/>
      <c r="Q568" s="310"/>
      <c r="R568" s="310"/>
      <c r="S568" s="310"/>
      <c r="T568" s="310"/>
    </row>
    <row r="569" spans="1:20">
      <c r="A569" s="310"/>
      <c r="B569" s="446"/>
      <c r="C569" s="310"/>
      <c r="D569" s="310"/>
      <c r="E569" s="310"/>
      <c r="F569" s="310"/>
      <c r="G569" s="310"/>
      <c r="H569" s="310"/>
      <c r="I569" s="310"/>
      <c r="J569" s="310"/>
      <c r="K569" s="310"/>
      <c r="L569" s="310"/>
      <c r="M569" s="310"/>
      <c r="N569" s="310"/>
      <c r="O569" s="310"/>
      <c r="P569" s="310"/>
      <c r="Q569" s="310"/>
      <c r="R569" s="310"/>
      <c r="S569" s="310"/>
      <c r="T569" s="310"/>
    </row>
    <row r="570" spans="1:20">
      <c r="A570" s="310"/>
      <c r="B570" s="446"/>
      <c r="C570" s="310"/>
      <c r="D570" s="310"/>
      <c r="E570" s="310"/>
      <c r="F570" s="310"/>
      <c r="G570" s="310"/>
      <c r="H570" s="310"/>
      <c r="I570" s="310"/>
      <c r="J570" s="310"/>
      <c r="K570" s="310"/>
      <c r="L570" s="310"/>
      <c r="M570" s="310"/>
      <c r="N570" s="310"/>
      <c r="O570" s="310"/>
      <c r="P570" s="310"/>
      <c r="Q570" s="310"/>
      <c r="R570" s="310"/>
      <c r="S570" s="310"/>
      <c r="T570" s="310"/>
    </row>
    <row r="571" spans="1:20">
      <c r="A571" s="310"/>
      <c r="B571" s="446"/>
      <c r="C571" s="310"/>
      <c r="D571" s="310"/>
      <c r="E571" s="310"/>
      <c r="F571" s="310"/>
      <c r="G571" s="310"/>
      <c r="H571" s="310"/>
      <c r="I571" s="310"/>
      <c r="J571" s="310"/>
      <c r="K571" s="310"/>
      <c r="L571" s="310"/>
      <c r="M571" s="310"/>
      <c r="N571" s="310"/>
      <c r="O571" s="310"/>
      <c r="P571" s="310"/>
      <c r="Q571" s="310"/>
      <c r="R571" s="310"/>
      <c r="S571" s="310"/>
      <c r="T571" s="310"/>
    </row>
    <row r="572" spans="1:20">
      <c r="A572" s="310"/>
      <c r="B572" s="446"/>
      <c r="C572" s="310"/>
      <c r="D572" s="310"/>
      <c r="E572" s="310"/>
      <c r="F572" s="310"/>
      <c r="G572" s="310"/>
      <c r="H572" s="310"/>
      <c r="I572" s="310"/>
      <c r="J572" s="310"/>
      <c r="K572" s="310"/>
      <c r="L572" s="310"/>
      <c r="M572" s="310"/>
      <c r="N572" s="310"/>
      <c r="O572" s="310"/>
      <c r="P572" s="310"/>
      <c r="Q572" s="310"/>
      <c r="R572" s="310"/>
      <c r="S572" s="310"/>
      <c r="T572" s="310"/>
    </row>
    <row r="573" spans="1:20">
      <c r="A573" s="310"/>
      <c r="B573" s="446"/>
      <c r="C573" s="310"/>
      <c r="D573" s="310"/>
      <c r="E573" s="310"/>
      <c r="F573" s="310"/>
      <c r="G573" s="310"/>
      <c r="H573" s="310"/>
      <c r="I573" s="310"/>
      <c r="J573" s="310"/>
      <c r="K573" s="310"/>
      <c r="L573" s="310"/>
      <c r="M573" s="310"/>
      <c r="N573" s="310"/>
      <c r="O573" s="310"/>
      <c r="P573" s="310"/>
      <c r="Q573" s="310"/>
      <c r="R573" s="310"/>
      <c r="S573" s="310"/>
      <c r="T573" s="310"/>
    </row>
    <row r="574" spans="1:20">
      <c r="A574" s="310"/>
      <c r="B574" s="446"/>
      <c r="C574" s="310"/>
      <c r="D574" s="310"/>
      <c r="E574" s="310"/>
      <c r="F574" s="310"/>
      <c r="G574" s="310"/>
      <c r="H574" s="310"/>
      <c r="I574" s="310"/>
      <c r="J574" s="310"/>
      <c r="K574" s="310"/>
      <c r="L574" s="310"/>
      <c r="M574" s="310"/>
      <c r="N574" s="310"/>
      <c r="O574" s="310"/>
      <c r="P574" s="310"/>
      <c r="Q574" s="310"/>
      <c r="R574" s="310"/>
      <c r="S574" s="310"/>
      <c r="T574" s="310"/>
    </row>
    <row r="575" spans="1:20">
      <c r="A575" s="310"/>
      <c r="B575" s="446"/>
      <c r="C575" s="310"/>
      <c r="D575" s="310"/>
      <c r="E575" s="310"/>
      <c r="F575" s="310"/>
      <c r="G575" s="310"/>
      <c r="H575" s="310"/>
      <c r="I575" s="310"/>
      <c r="J575" s="310"/>
      <c r="K575" s="310"/>
      <c r="L575" s="310"/>
      <c r="M575" s="310"/>
      <c r="N575" s="310"/>
      <c r="O575" s="310"/>
      <c r="P575" s="310"/>
      <c r="Q575" s="310"/>
      <c r="R575" s="310"/>
      <c r="S575" s="310"/>
      <c r="T575" s="310"/>
    </row>
    <row r="576" spans="1:20">
      <c r="A576" s="310"/>
      <c r="B576" s="446"/>
      <c r="C576" s="310"/>
      <c r="D576" s="310"/>
      <c r="E576" s="310"/>
      <c r="F576" s="310"/>
      <c r="G576" s="310"/>
      <c r="H576" s="310"/>
      <c r="I576" s="310"/>
      <c r="J576" s="310"/>
      <c r="K576" s="310"/>
      <c r="L576" s="310"/>
      <c r="M576" s="310"/>
      <c r="N576" s="310"/>
      <c r="O576" s="310"/>
      <c r="P576" s="310"/>
      <c r="Q576" s="310"/>
      <c r="R576" s="310"/>
      <c r="S576" s="310"/>
      <c r="T576" s="310"/>
    </row>
    <row r="577" spans="1:20">
      <c r="A577" s="310"/>
      <c r="B577" s="446"/>
      <c r="C577" s="310"/>
      <c r="D577" s="310"/>
      <c r="E577" s="310"/>
      <c r="F577" s="310"/>
      <c r="G577" s="310"/>
      <c r="H577" s="310"/>
      <c r="I577" s="310"/>
      <c r="J577" s="310"/>
      <c r="K577" s="310"/>
      <c r="L577" s="310"/>
      <c r="M577" s="310"/>
      <c r="N577" s="310"/>
      <c r="O577" s="310"/>
      <c r="P577" s="310"/>
      <c r="Q577" s="310"/>
      <c r="R577" s="310"/>
      <c r="S577" s="310"/>
      <c r="T577" s="310"/>
    </row>
    <row r="578" spans="1:20">
      <c r="A578" s="310"/>
      <c r="B578" s="446"/>
      <c r="C578" s="310"/>
      <c r="D578" s="310"/>
      <c r="E578" s="310"/>
      <c r="F578" s="310"/>
      <c r="G578" s="310"/>
      <c r="H578" s="310"/>
      <c r="I578" s="310"/>
      <c r="J578" s="310"/>
      <c r="K578" s="310"/>
      <c r="L578" s="310"/>
      <c r="M578" s="310"/>
      <c r="N578" s="310"/>
      <c r="O578" s="310"/>
      <c r="P578" s="310"/>
      <c r="Q578" s="310"/>
      <c r="R578" s="310"/>
      <c r="S578" s="310"/>
      <c r="T578" s="310"/>
    </row>
    <row r="579" spans="1:20">
      <c r="A579" s="310"/>
      <c r="B579" s="446"/>
      <c r="C579" s="310"/>
      <c r="D579" s="310"/>
      <c r="E579" s="310"/>
      <c r="F579" s="310"/>
      <c r="G579" s="310"/>
      <c r="H579" s="310"/>
      <c r="I579" s="310"/>
      <c r="J579" s="310"/>
      <c r="K579" s="310"/>
      <c r="L579" s="310"/>
      <c r="M579" s="310"/>
      <c r="N579" s="310"/>
      <c r="O579" s="310"/>
      <c r="P579" s="310"/>
      <c r="Q579" s="310"/>
      <c r="R579" s="310"/>
      <c r="S579" s="310"/>
      <c r="T579" s="310"/>
    </row>
    <row r="580" spans="1:20">
      <c r="A580" s="310"/>
      <c r="B580" s="446"/>
      <c r="C580" s="310"/>
      <c r="D580" s="310"/>
      <c r="E580" s="310"/>
      <c r="F580" s="310"/>
      <c r="G580" s="310"/>
      <c r="H580" s="310"/>
      <c r="I580" s="310"/>
      <c r="J580" s="310"/>
      <c r="K580" s="310"/>
      <c r="L580" s="310"/>
      <c r="M580" s="310"/>
      <c r="N580" s="310"/>
      <c r="O580" s="310"/>
      <c r="P580" s="310"/>
      <c r="Q580" s="310"/>
      <c r="R580" s="310"/>
      <c r="S580" s="310"/>
      <c r="T580" s="310"/>
    </row>
    <row r="581" spans="1:20">
      <c r="A581" s="310"/>
      <c r="B581" s="446"/>
      <c r="C581" s="310"/>
      <c r="D581" s="310"/>
      <c r="E581" s="310"/>
      <c r="F581" s="310"/>
      <c r="G581" s="310"/>
      <c r="H581" s="310"/>
      <c r="I581" s="310"/>
      <c r="J581" s="310"/>
      <c r="K581" s="310"/>
      <c r="L581" s="310"/>
      <c r="M581" s="310"/>
      <c r="N581" s="310"/>
      <c r="O581" s="310"/>
      <c r="P581" s="310"/>
      <c r="Q581" s="310"/>
      <c r="R581" s="310"/>
      <c r="S581" s="310"/>
      <c r="T581" s="310"/>
    </row>
    <row r="582" spans="1:20">
      <c r="A582" s="310"/>
      <c r="B582" s="446"/>
      <c r="C582" s="310"/>
      <c r="D582" s="310"/>
      <c r="E582" s="310"/>
      <c r="F582" s="310"/>
      <c r="G582" s="310"/>
      <c r="H582" s="310"/>
      <c r="I582" s="310"/>
      <c r="J582" s="310"/>
      <c r="K582" s="310"/>
      <c r="L582" s="310"/>
      <c r="M582" s="310"/>
      <c r="N582" s="310"/>
      <c r="O582" s="310"/>
      <c r="P582" s="310"/>
      <c r="Q582" s="310"/>
      <c r="R582" s="310"/>
      <c r="S582" s="310"/>
      <c r="T582" s="310"/>
    </row>
    <row r="583" spans="1:20">
      <c r="A583" s="310"/>
      <c r="B583" s="446"/>
      <c r="C583" s="310"/>
      <c r="D583" s="310"/>
      <c r="E583" s="310"/>
      <c r="F583" s="310"/>
      <c r="G583" s="310"/>
      <c r="H583" s="310"/>
      <c r="I583" s="310"/>
      <c r="J583" s="310"/>
      <c r="K583" s="310"/>
      <c r="L583" s="310"/>
      <c r="M583" s="310"/>
      <c r="N583" s="310"/>
      <c r="O583" s="310"/>
      <c r="P583" s="310"/>
      <c r="Q583" s="310"/>
      <c r="R583" s="310"/>
      <c r="S583" s="310"/>
      <c r="T583" s="310"/>
    </row>
    <row r="584" spans="1:20">
      <c r="A584" s="310"/>
      <c r="B584" s="446"/>
      <c r="C584" s="310"/>
      <c r="D584" s="310"/>
      <c r="E584" s="310"/>
      <c r="F584" s="310"/>
      <c r="G584" s="310"/>
      <c r="H584" s="310"/>
      <c r="I584" s="310"/>
      <c r="J584" s="310"/>
      <c r="K584" s="310"/>
      <c r="L584" s="310"/>
      <c r="M584" s="310"/>
      <c r="N584" s="310"/>
      <c r="O584" s="310"/>
      <c r="P584" s="310"/>
      <c r="Q584" s="310"/>
      <c r="R584" s="310"/>
      <c r="S584" s="310"/>
      <c r="T584" s="310"/>
    </row>
    <row r="585" spans="1:20">
      <c r="A585" s="310"/>
      <c r="B585" s="446"/>
      <c r="C585" s="310"/>
      <c r="D585" s="310"/>
      <c r="E585" s="310"/>
      <c r="F585" s="310"/>
      <c r="G585" s="310"/>
      <c r="H585" s="310"/>
      <c r="I585" s="310"/>
      <c r="J585" s="310"/>
      <c r="K585" s="310"/>
      <c r="L585" s="310"/>
      <c r="M585" s="310"/>
      <c r="N585" s="310"/>
      <c r="O585" s="310"/>
      <c r="P585" s="310"/>
      <c r="Q585" s="310"/>
      <c r="R585" s="310"/>
      <c r="S585" s="310"/>
      <c r="T585" s="310"/>
    </row>
    <row r="586" spans="1:20">
      <c r="A586" s="310"/>
      <c r="B586" s="446"/>
      <c r="C586" s="310"/>
      <c r="D586" s="310"/>
      <c r="E586" s="310"/>
      <c r="F586" s="310"/>
      <c r="G586" s="310"/>
      <c r="H586" s="310"/>
      <c r="I586" s="310"/>
      <c r="J586" s="310"/>
      <c r="K586" s="310"/>
      <c r="L586" s="310"/>
      <c r="M586" s="310"/>
      <c r="N586" s="310"/>
      <c r="O586" s="310"/>
      <c r="P586" s="310"/>
      <c r="Q586" s="310"/>
      <c r="R586" s="310"/>
      <c r="S586" s="310"/>
      <c r="T586" s="310"/>
    </row>
    <row r="587" spans="1:20">
      <c r="A587" s="310"/>
      <c r="B587" s="446"/>
      <c r="C587" s="310"/>
      <c r="D587" s="310"/>
      <c r="E587" s="310"/>
      <c r="F587" s="310"/>
      <c r="G587" s="310"/>
      <c r="H587" s="310"/>
      <c r="I587" s="310"/>
      <c r="J587" s="310"/>
      <c r="K587" s="310"/>
      <c r="L587" s="310"/>
      <c r="M587" s="310"/>
      <c r="N587" s="310"/>
      <c r="O587" s="310"/>
      <c r="P587" s="310"/>
      <c r="Q587" s="310"/>
      <c r="R587" s="310"/>
      <c r="S587" s="310"/>
      <c r="T587" s="310"/>
    </row>
    <row r="588" spans="1:20">
      <c r="A588" s="310"/>
      <c r="B588" s="446"/>
      <c r="C588" s="310"/>
      <c r="D588" s="310"/>
      <c r="E588" s="310"/>
      <c r="F588" s="310"/>
      <c r="G588" s="310"/>
      <c r="H588" s="310"/>
      <c r="I588" s="310"/>
      <c r="J588" s="310"/>
      <c r="K588" s="310"/>
      <c r="L588" s="310"/>
      <c r="M588" s="310"/>
      <c r="N588" s="310"/>
      <c r="O588" s="310"/>
      <c r="P588" s="310"/>
      <c r="Q588" s="310"/>
      <c r="R588" s="310"/>
      <c r="S588" s="310"/>
      <c r="T588" s="310"/>
    </row>
    <row r="589" spans="1:20">
      <c r="A589" s="310"/>
      <c r="B589" s="446"/>
      <c r="C589" s="310"/>
      <c r="D589" s="310"/>
      <c r="E589" s="310"/>
      <c r="F589" s="310"/>
      <c r="G589" s="310"/>
      <c r="H589" s="310"/>
      <c r="I589" s="310"/>
      <c r="J589" s="310"/>
      <c r="K589" s="310"/>
      <c r="L589" s="310"/>
      <c r="M589" s="310"/>
      <c r="N589" s="310"/>
      <c r="O589" s="310"/>
      <c r="P589" s="310"/>
      <c r="Q589" s="310"/>
      <c r="R589" s="310"/>
      <c r="S589" s="310"/>
      <c r="T589" s="310"/>
    </row>
    <row r="590" spans="1:20">
      <c r="A590" s="310"/>
      <c r="B590" s="446"/>
      <c r="C590" s="310"/>
      <c r="D590" s="310"/>
      <c r="E590" s="310"/>
      <c r="F590" s="310"/>
      <c r="G590" s="310"/>
      <c r="H590" s="310"/>
      <c r="I590" s="310"/>
      <c r="J590" s="310"/>
      <c r="K590" s="310"/>
      <c r="L590" s="310"/>
      <c r="M590" s="310"/>
      <c r="N590" s="310"/>
      <c r="O590" s="310"/>
      <c r="P590" s="310"/>
      <c r="Q590" s="310"/>
      <c r="R590" s="310"/>
      <c r="S590" s="310"/>
      <c r="T590" s="310"/>
    </row>
    <row r="591" spans="1:20">
      <c r="A591" s="310"/>
      <c r="B591" s="446"/>
      <c r="C591" s="310"/>
      <c r="D591" s="310"/>
      <c r="E591" s="310"/>
      <c r="F591" s="310"/>
      <c r="G591" s="310"/>
      <c r="H591" s="310"/>
      <c r="I591" s="310"/>
      <c r="J591" s="310"/>
      <c r="K591" s="310"/>
      <c r="L591" s="310"/>
      <c r="M591" s="310"/>
      <c r="N591" s="310"/>
      <c r="O591" s="310"/>
      <c r="P591" s="310"/>
      <c r="Q591" s="310"/>
      <c r="R591" s="310"/>
      <c r="S591" s="310"/>
      <c r="T591" s="310"/>
    </row>
    <row r="592" spans="1:20">
      <c r="A592" s="310"/>
      <c r="B592" s="446"/>
      <c r="C592" s="310"/>
      <c r="D592" s="310"/>
      <c r="E592" s="310"/>
      <c r="F592" s="310"/>
      <c r="G592" s="310"/>
      <c r="H592" s="310"/>
      <c r="I592" s="310"/>
      <c r="J592" s="310"/>
      <c r="K592" s="310"/>
      <c r="L592" s="310"/>
      <c r="M592" s="310"/>
      <c r="N592" s="310"/>
      <c r="O592" s="310"/>
      <c r="P592" s="310"/>
      <c r="Q592" s="310"/>
      <c r="R592" s="310"/>
      <c r="S592" s="310"/>
      <c r="T592" s="310"/>
    </row>
    <row r="593" spans="1:20">
      <c r="A593" s="310"/>
      <c r="B593" s="446"/>
      <c r="C593" s="310"/>
      <c r="D593" s="310"/>
      <c r="E593" s="310"/>
      <c r="F593" s="310"/>
      <c r="G593" s="310"/>
      <c r="H593" s="310"/>
      <c r="I593" s="310"/>
      <c r="J593" s="310"/>
      <c r="K593" s="310"/>
      <c r="L593" s="310"/>
      <c r="M593" s="310"/>
      <c r="N593" s="310"/>
      <c r="O593" s="310"/>
      <c r="P593" s="310"/>
      <c r="Q593" s="310"/>
      <c r="R593" s="310"/>
      <c r="S593" s="310"/>
      <c r="T593" s="310"/>
    </row>
    <row r="594" spans="1:20">
      <c r="A594" s="310"/>
      <c r="B594" s="446"/>
      <c r="C594" s="310"/>
      <c r="D594" s="310"/>
      <c r="E594" s="310"/>
      <c r="F594" s="310"/>
      <c r="G594" s="310"/>
      <c r="H594" s="310"/>
      <c r="I594" s="310"/>
      <c r="J594" s="310"/>
      <c r="K594" s="310"/>
      <c r="L594" s="310"/>
      <c r="M594" s="310"/>
      <c r="N594" s="310"/>
      <c r="O594" s="310"/>
      <c r="P594" s="310"/>
      <c r="Q594" s="310"/>
      <c r="R594" s="310"/>
      <c r="S594" s="310"/>
      <c r="T594" s="310"/>
    </row>
    <row r="595" spans="1:20">
      <c r="A595" s="310"/>
      <c r="B595" s="446"/>
      <c r="C595" s="310"/>
      <c r="D595" s="310"/>
      <c r="E595" s="310"/>
      <c r="F595" s="310"/>
      <c r="G595" s="310"/>
      <c r="H595" s="310"/>
      <c r="I595" s="310"/>
      <c r="J595" s="310"/>
      <c r="K595" s="310"/>
      <c r="L595" s="310"/>
      <c r="M595" s="310"/>
      <c r="N595" s="310"/>
      <c r="O595" s="310"/>
      <c r="P595" s="310"/>
      <c r="Q595" s="310"/>
      <c r="R595" s="310"/>
      <c r="S595" s="310"/>
      <c r="T595" s="310"/>
    </row>
    <row r="596" spans="1:20">
      <c r="A596" s="310"/>
      <c r="B596" s="446"/>
      <c r="C596" s="310"/>
      <c r="D596" s="310"/>
      <c r="E596" s="310"/>
      <c r="F596" s="310"/>
      <c r="G596" s="310"/>
      <c r="H596" s="310"/>
      <c r="I596" s="310"/>
      <c r="J596" s="310"/>
      <c r="K596" s="310"/>
      <c r="L596" s="310"/>
      <c r="M596" s="310"/>
      <c r="N596" s="310"/>
      <c r="O596" s="310"/>
      <c r="P596" s="310"/>
      <c r="Q596" s="310"/>
      <c r="R596" s="310"/>
      <c r="S596" s="310"/>
      <c r="T596" s="310"/>
    </row>
    <row r="597" spans="1:20">
      <c r="A597" s="310"/>
      <c r="B597" s="446"/>
      <c r="C597" s="310"/>
      <c r="D597" s="310"/>
      <c r="E597" s="310"/>
      <c r="F597" s="310"/>
      <c r="G597" s="310"/>
      <c r="H597" s="310"/>
      <c r="I597" s="310"/>
      <c r="J597" s="310"/>
      <c r="K597" s="310"/>
      <c r="L597" s="310"/>
      <c r="M597" s="310"/>
      <c r="N597" s="310"/>
      <c r="O597" s="310"/>
      <c r="P597" s="310"/>
      <c r="Q597" s="310"/>
      <c r="R597" s="310"/>
      <c r="S597" s="310"/>
      <c r="T597" s="310"/>
    </row>
    <row r="598" spans="1:20">
      <c r="A598" s="310"/>
      <c r="B598" s="446"/>
      <c r="C598" s="310"/>
      <c r="D598" s="310"/>
      <c r="E598" s="310"/>
      <c r="F598" s="310"/>
      <c r="G598" s="310"/>
      <c r="H598" s="310"/>
      <c r="I598" s="310"/>
      <c r="J598" s="310"/>
      <c r="K598" s="310"/>
      <c r="L598" s="310"/>
      <c r="M598" s="310"/>
      <c r="N598" s="310"/>
      <c r="O598" s="310"/>
      <c r="P598" s="310"/>
      <c r="Q598" s="310"/>
      <c r="R598" s="310"/>
      <c r="S598" s="310"/>
      <c r="T598" s="310"/>
    </row>
    <row r="599" spans="1:20">
      <c r="A599" s="310"/>
      <c r="B599" s="446"/>
      <c r="C599" s="310"/>
      <c r="D599" s="310"/>
      <c r="E599" s="310"/>
      <c r="F599" s="310"/>
      <c r="G599" s="310"/>
      <c r="H599" s="310"/>
      <c r="I599" s="310"/>
      <c r="J599" s="310"/>
      <c r="K599" s="310"/>
      <c r="L599" s="310"/>
      <c r="M599" s="310"/>
      <c r="N599" s="310"/>
      <c r="O599" s="310"/>
      <c r="P599" s="310"/>
      <c r="Q599" s="310"/>
      <c r="R599" s="310"/>
      <c r="S599" s="310"/>
      <c r="T599" s="310"/>
    </row>
    <row r="600" spans="1:20">
      <c r="A600" s="310"/>
      <c r="B600" s="446"/>
      <c r="C600" s="310"/>
      <c r="D600" s="310"/>
      <c r="E600" s="310"/>
      <c r="F600" s="310"/>
      <c r="G600" s="310"/>
      <c r="H600" s="310"/>
      <c r="I600" s="310"/>
      <c r="J600" s="310"/>
      <c r="K600" s="310"/>
      <c r="L600" s="310"/>
      <c r="M600" s="310"/>
      <c r="N600" s="310"/>
      <c r="O600" s="310"/>
      <c r="P600" s="310"/>
      <c r="Q600" s="310"/>
      <c r="R600" s="310"/>
      <c r="S600" s="310"/>
      <c r="T600" s="310"/>
    </row>
    <row r="601" spans="1:20">
      <c r="A601" s="310"/>
      <c r="B601" s="446"/>
      <c r="C601" s="310"/>
      <c r="D601" s="310"/>
      <c r="E601" s="310"/>
      <c r="F601" s="310"/>
      <c r="G601" s="310"/>
      <c r="H601" s="310"/>
      <c r="I601" s="310"/>
      <c r="J601" s="310"/>
      <c r="K601" s="310"/>
      <c r="L601" s="310"/>
      <c r="M601" s="310"/>
      <c r="N601" s="310"/>
      <c r="O601" s="310"/>
      <c r="P601" s="310"/>
      <c r="Q601" s="310"/>
      <c r="R601" s="310"/>
      <c r="S601" s="310"/>
      <c r="T601" s="310"/>
    </row>
    <row r="602" spans="1:20">
      <c r="A602" s="310"/>
      <c r="B602" s="446"/>
      <c r="C602" s="310"/>
      <c r="D602" s="310"/>
      <c r="E602" s="310"/>
      <c r="F602" s="310"/>
      <c r="G602" s="310"/>
      <c r="H602" s="310"/>
      <c r="I602" s="310"/>
      <c r="J602" s="310"/>
      <c r="K602" s="310"/>
      <c r="L602" s="310"/>
      <c r="M602" s="310"/>
      <c r="N602" s="310"/>
      <c r="O602" s="310"/>
      <c r="P602" s="310"/>
      <c r="Q602" s="310"/>
      <c r="R602" s="310"/>
      <c r="S602" s="310"/>
      <c r="T602" s="310"/>
    </row>
    <row r="603" spans="1:20">
      <c r="A603" s="310"/>
      <c r="B603" s="446"/>
      <c r="C603" s="310"/>
      <c r="D603" s="310"/>
      <c r="E603" s="310"/>
      <c r="F603" s="310"/>
      <c r="G603" s="310"/>
      <c r="H603" s="310"/>
      <c r="I603" s="310"/>
      <c r="J603" s="310"/>
      <c r="K603" s="310"/>
      <c r="L603" s="310"/>
      <c r="M603" s="310"/>
      <c r="N603" s="310"/>
      <c r="O603" s="310"/>
      <c r="P603" s="310"/>
      <c r="Q603" s="310"/>
      <c r="R603" s="310"/>
      <c r="S603" s="310"/>
      <c r="T603" s="310"/>
    </row>
    <row r="604" spans="1:20">
      <c r="A604" s="310"/>
      <c r="B604" s="446"/>
      <c r="C604" s="310"/>
      <c r="D604" s="310"/>
      <c r="E604" s="310"/>
      <c r="F604" s="310"/>
      <c r="G604" s="310"/>
      <c r="H604" s="310"/>
      <c r="I604" s="310"/>
      <c r="J604" s="310"/>
      <c r="K604" s="310"/>
      <c r="L604" s="310"/>
      <c r="M604" s="310"/>
      <c r="N604" s="310"/>
      <c r="O604" s="310"/>
      <c r="P604" s="310"/>
      <c r="Q604" s="310"/>
      <c r="R604" s="310"/>
      <c r="S604" s="310"/>
      <c r="T604" s="310"/>
    </row>
    <row r="605" spans="1:20">
      <c r="A605" s="310"/>
      <c r="B605" s="446"/>
      <c r="C605" s="310"/>
      <c r="D605" s="310"/>
      <c r="E605" s="310"/>
      <c r="F605" s="310"/>
      <c r="G605" s="310"/>
      <c r="H605" s="310"/>
      <c r="I605" s="310"/>
      <c r="J605" s="310"/>
      <c r="K605" s="310"/>
      <c r="L605" s="310"/>
      <c r="M605" s="310"/>
      <c r="N605" s="310"/>
      <c r="O605" s="310"/>
      <c r="P605" s="310"/>
      <c r="Q605" s="310"/>
      <c r="R605" s="310"/>
      <c r="S605" s="310"/>
      <c r="T605" s="310"/>
    </row>
    <row r="606" spans="1:20">
      <c r="A606" s="310"/>
      <c r="B606" s="446"/>
      <c r="C606" s="310"/>
      <c r="D606" s="310"/>
      <c r="E606" s="310"/>
      <c r="F606" s="310"/>
      <c r="G606" s="310"/>
      <c r="H606" s="310"/>
      <c r="I606" s="310"/>
      <c r="J606" s="310"/>
      <c r="K606" s="310"/>
      <c r="L606" s="310"/>
      <c r="M606" s="310"/>
      <c r="N606" s="310"/>
      <c r="O606" s="310"/>
      <c r="P606" s="310"/>
      <c r="Q606" s="310"/>
      <c r="R606" s="310"/>
      <c r="S606" s="310"/>
      <c r="T606" s="310"/>
    </row>
    <row r="607" spans="1:20">
      <c r="A607" s="310"/>
      <c r="B607" s="446"/>
      <c r="C607" s="310"/>
      <c r="D607" s="310"/>
      <c r="E607" s="310"/>
      <c r="F607" s="310"/>
      <c r="G607" s="310"/>
      <c r="H607" s="310"/>
      <c r="I607" s="310"/>
      <c r="J607" s="310"/>
      <c r="K607" s="310"/>
      <c r="L607" s="310"/>
      <c r="M607" s="310"/>
      <c r="N607" s="310"/>
      <c r="O607" s="310"/>
      <c r="P607" s="310"/>
      <c r="Q607" s="310"/>
      <c r="R607" s="310"/>
      <c r="S607" s="310"/>
      <c r="T607" s="310"/>
    </row>
    <row r="608" spans="1:20">
      <c r="A608" s="310"/>
      <c r="B608" s="446"/>
      <c r="C608" s="310"/>
      <c r="D608" s="310"/>
      <c r="E608" s="310"/>
      <c r="F608" s="310"/>
      <c r="G608" s="310"/>
      <c r="H608" s="310"/>
      <c r="I608" s="310"/>
      <c r="J608" s="310"/>
      <c r="K608" s="310"/>
      <c r="L608" s="310"/>
      <c r="M608" s="310"/>
      <c r="N608" s="310"/>
      <c r="O608" s="310"/>
      <c r="P608" s="310"/>
      <c r="Q608" s="310"/>
      <c r="R608" s="310"/>
      <c r="S608" s="310"/>
      <c r="T608" s="310"/>
    </row>
    <row r="609" spans="1:20">
      <c r="A609" s="310"/>
      <c r="B609" s="446"/>
      <c r="C609" s="310"/>
      <c r="D609" s="310"/>
      <c r="E609" s="310"/>
      <c r="F609" s="310"/>
      <c r="G609" s="310"/>
      <c r="H609" s="310"/>
      <c r="I609" s="310"/>
      <c r="J609" s="310"/>
      <c r="K609" s="310"/>
      <c r="L609" s="310"/>
      <c r="M609" s="310"/>
      <c r="N609" s="310"/>
      <c r="O609" s="310"/>
      <c r="P609" s="310"/>
      <c r="Q609" s="310"/>
      <c r="R609" s="310"/>
      <c r="S609" s="310"/>
      <c r="T609" s="310"/>
    </row>
    <row r="610" spans="1:20">
      <c r="A610" s="310"/>
      <c r="B610" s="446"/>
      <c r="C610" s="310"/>
      <c r="D610" s="310"/>
      <c r="E610" s="310"/>
      <c r="F610" s="310"/>
      <c r="G610" s="310"/>
      <c r="H610" s="310"/>
      <c r="I610" s="310"/>
      <c r="J610" s="310"/>
      <c r="K610" s="310"/>
      <c r="L610" s="310"/>
      <c r="M610" s="310"/>
      <c r="N610" s="310"/>
      <c r="O610" s="310"/>
      <c r="P610" s="310"/>
      <c r="Q610" s="310"/>
      <c r="R610" s="310"/>
      <c r="S610" s="310"/>
      <c r="T610" s="310"/>
    </row>
    <row r="611" spans="1:20">
      <c r="A611" s="310"/>
      <c r="B611" s="446"/>
      <c r="C611" s="310"/>
      <c r="D611" s="310"/>
      <c r="E611" s="310"/>
      <c r="F611" s="310"/>
      <c r="G611" s="310"/>
      <c r="H611" s="310"/>
      <c r="I611" s="310"/>
      <c r="J611" s="310"/>
      <c r="K611" s="310"/>
      <c r="L611" s="310"/>
      <c r="M611" s="310"/>
      <c r="N611" s="310"/>
      <c r="O611" s="310"/>
      <c r="P611" s="310"/>
      <c r="Q611" s="310"/>
      <c r="R611" s="310"/>
      <c r="S611" s="310"/>
      <c r="T611" s="310"/>
    </row>
    <row r="612" spans="1:20">
      <c r="A612" s="310"/>
      <c r="B612" s="446"/>
      <c r="C612" s="310"/>
      <c r="D612" s="310"/>
      <c r="E612" s="310"/>
      <c r="F612" s="310"/>
      <c r="G612" s="310"/>
      <c r="H612" s="310"/>
      <c r="I612" s="310"/>
      <c r="J612" s="310"/>
      <c r="K612" s="310"/>
      <c r="L612" s="310"/>
      <c r="M612" s="310"/>
      <c r="N612" s="310"/>
      <c r="O612" s="310"/>
      <c r="P612" s="310"/>
      <c r="Q612" s="310"/>
      <c r="R612" s="310"/>
      <c r="S612" s="310"/>
      <c r="T612" s="310"/>
    </row>
    <row r="613" spans="1:20">
      <c r="A613" s="310"/>
      <c r="B613" s="446"/>
      <c r="C613" s="310"/>
      <c r="D613" s="310"/>
      <c r="E613" s="310"/>
      <c r="F613" s="310"/>
      <c r="G613" s="310"/>
      <c r="H613" s="310"/>
      <c r="I613" s="310"/>
      <c r="J613" s="310"/>
      <c r="K613" s="310"/>
      <c r="L613" s="310"/>
      <c r="M613" s="310"/>
      <c r="N613" s="310"/>
      <c r="O613" s="310"/>
      <c r="P613" s="310"/>
      <c r="Q613" s="310"/>
      <c r="R613" s="310"/>
      <c r="S613" s="310"/>
      <c r="T613" s="310"/>
    </row>
    <row r="614" spans="1:20">
      <c r="A614" s="310"/>
      <c r="B614" s="446"/>
      <c r="C614" s="310"/>
      <c r="D614" s="310"/>
      <c r="E614" s="310"/>
      <c r="F614" s="310"/>
      <c r="G614" s="310"/>
      <c r="H614" s="310"/>
      <c r="I614" s="310"/>
      <c r="J614" s="310"/>
      <c r="K614" s="310"/>
      <c r="L614" s="310"/>
      <c r="M614" s="310"/>
      <c r="N614" s="310"/>
      <c r="O614" s="310"/>
      <c r="P614" s="310"/>
      <c r="Q614" s="310"/>
      <c r="R614" s="310"/>
      <c r="S614" s="310"/>
      <c r="T614" s="310"/>
    </row>
    <row r="615" spans="1:20">
      <c r="A615" s="310"/>
      <c r="B615" s="446"/>
      <c r="C615" s="310"/>
      <c r="D615" s="310"/>
      <c r="E615" s="310"/>
      <c r="F615" s="310"/>
      <c r="G615" s="310"/>
      <c r="H615" s="310"/>
      <c r="I615" s="310"/>
      <c r="J615" s="310"/>
      <c r="K615" s="310"/>
      <c r="L615" s="310"/>
      <c r="M615" s="310"/>
      <c r="N615" s="310"/>
      <c r="O615" s="310"/>
      <c r="P615" s="310"/>
      <c r="Q615" s="310"/>
      <c r="R615" s="310"/>
      <c r="S615" s="310"/>
      <c r="T615" s="310"/>
    </row>
    <row r="616" spans="1:20">
      <c r="A616" s="310"/>
      <c r="B616" s="446"/>
      <c r="C616" s="310"/>
      <c r="D616" s="310"/>
      <c r="E616" s="310"/>
      <c r="F616" s="310"/>
      <c r="G616" s="310"/>
      <c r="H616" s="310"/>
      <c r="I616" s="310"/>
      <c r="J616" s="310"/>
      <c r="K616" s="310"/>
      <c r="L616" s="310"/>
      <c r="M616" s="310"/>
      <c r="N616" s="310"/>
      <c r="O616" s="310"/>
      <c r="P616" s="310"/>
      <c r="Q616" s="310"/>
      <c r="R616" s="310"/>
      <c r="S616" s="310"/>
      <c r="T616" s="310"/>
    </row>
    <row r="617" spans="1:20">
      <c r="A617" s="310"/>
      <c r="B617" s="446"/>
      <c r="C617" s="310"/>
      <c r="D617" s="310"/>
      <c r="E617" s="310"/>
      <c r="F617" s="310"/>
      <c r="G617" s="310"/>
      <c r="H617" s="310"/>
      <c r="I617" s="310"/>
      <c r="J617" s="310"/>
      <c r="K617" s="310"/>
      <c r="L617" s="310"/>
      <c r="M617" s="310"/>
      <c r="N617" s="310"/>
      <c r="O617" s="310"/>
      <c r="P617" s="310"/>
      <c r="Q617" s="310"/>
      <c r="R617" s="310"/>
      <c r="S617" s="310"/>
      <c r="T617" s="310"/>
    </row>
    <row r="618" spans="1:20">
      <c r="A618" s="310"/>
      <c r="B618" s="446"/>
      <c r="C618" s="310"/>
      <c r="D618" s="310"/>
      <c r="E618" s="310"/>
      <c r="F618" s="310"/>
      <c r="G618" s="310"/>
      <c r="H618" s="310"/>
      <c r="I618" s="310"/>
      <c r="J618" s="310"/>
      <c r="K618" s="310"/>
      <c r="L618" s="310"/>
      <c r="M618" s="310"/>
      <c r="N618" s="310"/>
      <c r="O618" s="310"/>
      <c r="P618" s="310"/>
      <c r="Q618" s="310"/>
      <c r="R618" s="310"/>
      <c r="S618" s="310"/>
      <c r="T618" s="310"/>
    </row>
    <row r="619" spans="1:20">
      <c r="A619" s="310"/>
      <c r="B619" s="446"/>
      <c r="C619" s="310"/>
      <c r="D619" s="310"/>
      <c r="E619" s="310"/>
      <c r="F619" s="310"/>
      <c r="G619" s="310"/>
      <c r="H619" s="310"/>
      <c r="I619" s="310"/>
      <c r="J619" s="310"/>
      <c r="K619" s="310"/>
      <c r="L619" s="310"/>
      <c r="M619" s="310"/>
      <c r="N619" s="310"/>
      <c r="O619" s="310"/>
      <c r="P619" s="310"/>
      <c r="Q619" s="310"/>
      <c r="R619" s="310"/>
      <c r="S619" s="310"/>
      <c r="T619" s="310"/>
    </row>
  </sheetData>
  <mergeCells count="10">
    <mergeCell ref="A49:B49"/>
    <mergeCell ref="A3:F3"/>
    <mergeCell ref="A1:F1"/>
    <mergeCell ref="F5:F7"/>
    <mergeCell ref="B6:B7"/>
    <mergeCell ref="D6:D7"/>
    <mergeCell ref="B5:C5"/>
    <mergeCell ref="D5:E5"/>
    <mergeCell ref="A47:F47"/>
    <mergeCell ref="A48:F4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V102"/>
  <sheetViews>
    <sheetView showGridLines="0" tabSelected="1" view="pageBreakPreview" zoomScale="75" zoomScaleNormal="75" zoomScaleSheetLayoutView="75" workbookViewId="0">
      <selection activeCell="B29" sqref="B29:C29"/>
    </sheetView>
  </sheetViews>
  <sheetFormatPr baseColWidth="10" defaultRowHeight="12.75"/>
  <cols>
    <col min="1" max="1" width="42.28515625" style="235" customWidth="1"/>
    <col min="2" max="13" width="15.7109375" style="235" customWidth="1"/>
    <col min="14" max="18" width="8.5703125" style="235" customWidth="1"/>
    <col min="19" max="16384" width="11.42578125" style="235"/>
  </cols>
  <sheetData>
    <row r="1" spans="1:22" s="229" customFormat="1" ht="18">
      <c r="A1" s="614" t="s">
        <v>115</v>
      </c>
      <c r="B1" s="614"/>
      <c r="C1" s="614"/>
      <c r="D1" s="614"/>
      <c r="E1" s="614"/>
      <c r="F1" s="614"/>
      <c r="G1" s="614"/>
      <c r="H1" s="614"/>
      <c r="I1" s="614"/>
    </row>
    <row r="2" spans="1:22" ht="12.75" customHeight="1">
      <c r="A2" s="234"/>
      <c r="B2" s="234"/>
      <c r="C2" s="234"/>
      <c r="D2" s="234"/>
      <c r="E2" s="234"/>
      <c r="F2" s="234"/>
      <c r="G2" s="234"/>
      <c r="H2" s="234"/>
      <c r="I2" s="234"/>
    </row>
    <row r="3" spans="1:22" ht="15" customHeight="1">
      <c r="A3" s="615" t="s">
        <v>284</v>
      </c>
      <c r="B3" s="615"/>
      <c r="C3" s="615"/>
      <c r="D3" s="615"/>
      <c r="E3" s="615"/>
      <c r="F3" s="615"/>
      <c r="G3" s="615"/>
      <c r="H3" s="615"/>
      <c r="I3" s="615"/>
    </row>
    <row r="4" spans="1:22" ht="13.5" customHeight="1" thickBot="1">
      <c r="A4" s="616"/>
      <c r="B4" s="616"/>
      <c r="C4" s="616"/>
      <c r="D4" s="616"/>
      <c r="E4" s="616"/>
      <c r="F4" s="616"/>
      <c r="G4" s="616"/>
      <c r="H4" s="616"/>
      <c r="I4" s="616"/>
    </row>
    <row r="5" spans="1:22" s="237" customFormat="1" ht="33" customHeight="1">
      <c r="A5" s="236"/>
      <c r="B5" s="617" t="s">
        <v>73</v>
      </c>
      <c r="C5" s="618"/>
      <c r="D5" s="618"/>
      <c r="E5" s="618"/>
      <c r="F5" s="618"/>
      <c r="G5" s="618"/>
      <c r="H5" s="618"/>
      <c r="I5" s="618"/>
    </row>
    <row r="6" spans="1:22" s="237" customFormat="1" ht="33" customHeight="1">
      <c r="A6" s="238" t="s">
        <v>51</v>
      </c>
      <c r="B6" s="619" t="s">
        <v>76</v>
      </c>
      <c r="C6" s="620"/>
      <c r="D6" s="619" t="s">
        <v>290</v>
      </c>
      <c r="E6" s="620"/>
      <c r="F6" s="619" t="s">
        <v>75</v>
      </c>
      <c r="G6" s="620"/>
      <c r="H6" s="619" t="s">
        <v>291</v>
      </c>
      <c r="I6" s="621"/>
    </row>
    <row r="7" spans="1:22" s="237" customFormat="1" ht="33" customHeight="1" thickBot="1">
      <c r="A7" s="239"/>
      <c r="B7" s="240">
        <v>2015</v>
      </c>
      <c r="C7" s="240">
        <v>2016</v>
      </c>
      <c r="D7" s="240">
        <v>2015</v>
      </c>
      <c r="E7" s="240">
        <v>2016</v>
      </c>
      <c r="F7" s="240">
        <v>2015</v>
      </c>
      <c r="G7" s="240">
        <v>2016</v>
      </c>
      <c r="H7" s="240">
        <v>2015</v>
      </c>
      <c r="I7" s="240">
        <v>2016</v>
      </c>
    </row>
    <row r="8" spans="1:22" ht="22.5" customHeight="1">
      <c r="A8" s="241" t="s">
        <v>216</v>
      </c>
      <c r="B8" s="242">
        <v>13.626332</v>
      </c>
      <c r="C8" s="242">
        <v>12.59301</v>
      </c>
      <c r="D8" s="242">
        <v>40.604143999999998</v>
      </c>
      <c r="E8" s="242">
        <v>41.092236</v>
      </c>
      <c r="F8" s="242">
        <v>9.2909830000000007</v>
      </c>
      <c r="G8" s="242">
        <v>9.3216470000000005</v>
      </c>
      <c r="H8" s="242">
        <v>11.506887000000001</v>
      </c>
      <c r="I8" s="243">
        <v>11.548204</v>
      </c>
    </row>
    <row r="9" spans="1:22">
      <c r="A9" s="244" t="s">
        <v>217</v>
      </c>
      <c r="B9" s="245">
        <v>28.613105999999998</v>
      </c>
      <c r="C9" s="245">
        <v>27.998484000000001</v>
      </c>
      <c r="D9" s="245">
        <v>41.666801</v>
      </c>
      <c r="E9" s="245">
        <v>41.778511000000002</v>
      </c>
      <c r="F9" s="245">
        <v>12.19876</v>
      </c>
      <c r="G9" s="245">
        <v>11.876113999999999</v>
      </c>
      <c r="H9" s="245">
        <v>8.0241699999999998</v>
      </c>
      <c r="I9" s="246">
        <v>8.8351570000000006</v>
      </c>
      <c r="O9" s="247"/>
      <c r="P9" s="247"/>
      <c r="Q9" s="247"/>
      <c r="R9" s="247"/>
      <c r="S9" s="247"/>
      <c r="T9" s="247"/>
      <c r="U9" s="247"/>
      <c r="V9" s="247"/>
    </row>
    <row r="10" spans="1:22">
      <c r="A10" s="244" t="s">
        <v>55</v>
      </c>
      <c r="B10" s="245">
        <v>29.039370999999999</v>
      </c>
      <c r="C10" s="245">
        <v>28.310181</v>
      </c>
      <c r="D10" s="245">
        <v>46.286929000000001</v>
      </c>
      <c r="E10" s="245">
        <v>46.443716999999999</v>
      </c>
      <c r="F10" s="245">
        <v>12.585412</v>
      </c>
      <c r="G10" s="245">
        <v>12.321873</v>
      </c>
      <c r="H10" s="245">
        <v>7.5309220000000003</v>
      </c>
      <c r="I10" s="246">
        <v>8.4210440000000002</v>
      </c>
      <c r="O10" s="247"/>
      <c r="P10" s="247"/>
      <c r="Q10" s="247"/>
      <c r="R10" s="247"/>
      <c r="S10" s="247"/>
      <c r="T10" s="247"/>
      <c r="U10" s="247"/>
      <c r="V10" s="247"/>
    </row>
    <row r="11" spans="1:22">
      <c r="A11" s="244" t="s">
        <v>39</v>
      </c>
      <c r="B11" s="245">
        <v>1.88367</v>
      </c>
      <c r="C11" s="245">
        <v>1.605375</v>
      </c>
      <c r="D11" s="245">
        <v>54.044367000000001</v>
      </c>
      <c r="E11" s="245">
        <v>53.498761999999999</v>
      </c>
      <c r="F11" s="245">
        <v>19.295552000000001</v>
      </c>
      <c r="G11" s="245">
        <v>18.453672999999998</v>
      </c>
      <c r="H11" s="245">
        <v>18.684989999999999</v>
      </c>
      <c r="I11" s="246">
        <v>19.200092999999999</v>
      </c>
      <c r="O11" s="247"/>
      <c r="P11" s="247"/>
      <c r="Q11" s="247"/>
      <c r="R11" s="247"/>
      <c r="S11" s="247"/>
      <c r="T11" s="247"/>
      <c r="U11" s="247"/>
      <c r="V11" s="247"/>
    </row>
    <row r="12" spans="1:22">
      <c r="A12" s="244" t="s">
        <v>89</v>
      </c>
      <c r="B12" s="245">
        <v>29.530542000000001</v>
      </c>
      <c r="C12" s="245">
        <v>33.295454999999997</v>
      </c>
      <c r="D12" s="245">
        <v>28.787068999999999</v>
      </c>
      <c r="E12" s="245">
        <v>26.224588000000001</v>
      </c>
      <c r="F12" s="245">
        <v>20.447006999999999</v>
      </c>
      <c r="G12" s="245">
        <v>18.379877</v>
      </c>
      <c r="H12" s="245">
        <v>10.327303000000001</v>
      </c>
      <c r="I12" s="246">
        <v>8.8794109999999993</v>
      </c>
      <c r="O12" s="247"/>
      <c r="P12" s="247"/>
      <c r="Q12" s="247"/>
      <c r="R12" s="247"/>
      <c r="S12" s="247"/>
      <c r="T12" s="247"/>
      <c r="U12" s="247"/>
      <c r="V12" s="247"/>
    </row>
    <row r="13" spans="1:22">
      <c r="A13" s="244" t="s">
        <v>40</v>
      </c>
      <c r="B13" s="245">
        <v>4.1012589999999998</v>
      </c>
      <c r="C13" s="245">
        <v>4.1865610000000002</v>
      </c>
      <c r="D13" s="245">
        <v>54.280569999999997</v>
      </c>
      <c r="E13" s="245">
        <v>54.861142000000001</v>
      </c>
      <c r="F13" s="245">
        <v>17.175172</v>
      </c>
      <c r="G13" s="245">
        <v>16.252751</v>
      </c>
      <c r="H13" s="245">
        <v>19.473215</v>
      </c>
      <c r="I13" s="246">
        <v>19.248691999999998</v>
      </c>
      <c r="O13" s="247"/>
      <c r="P13" s="247"/>
      <c r="Q13" s="247"/>
      <c r="R13" s="247"/>
      <c r="S13" s="247"/>
      <c r="T13" s="247"/>
      <c r="U13" s="247"/>
      <c r="V13" s="247"/>
    </row>
    <row r="14" spans="1:22">
      <c r="A14" s="244" t="s">
        <v>41</v>
      </c>
      <c r="B14" s="245">
        <v>42.656053999999997</v>
      </c>
      <c r="C14" s="245">
        <v>41.421207000000003</v>
      </c>
      <c r="D14" s="245">
        <v>33.746406</v>
      </c>
      <c r="E14" s="245">
        <v>33.970821999999998</v>
      </c>
      <c r="F14" s="245">
        <v>7.5470990000000002</v>
      </c>
      <c r="G14" s="245">
        <v>7.298629</v>
      </c>
      <c r="H14" s="245">
        <v>9.5389700000000008</v>
      </c>
      <c r="I14" s="246">
        <v>10.312189</v>
      </c>
      <c r="O14" s="247"/>
      <c r="P14" s="247"/>
      <c r="Q14" s="247"/>
      <c r="R14" s="247"/>
      <c r="S14" s="247"/>
      <c r="T14" s="247"/>
      <c r="U14" s="247"/>
      <c r="V14" s="247"/>
    </row>
    <row r="15" spans="1:22">
      <c r="A15" s="244" t="s">
        <v>218</v>
      </c>
      <c r="B15" s="245">
        <v>10.41107</v>
      </c>
      <c r="C15" s="245">
        <v>10.195097000000001</v>
      </c>
      <c r="D15" s="245">
        <v>48.314843000000003</v>
      </c>
      <c r="E15" s="245">
        <v>48.825369999999999</v>
      </c>
      <c r="F15" s="245">
        <v>18.055478999999998</v>
      </c>
      <c r="G15" s="245">
        <v>17.05086</v>
      </c>
      <c r="H15" s="245">
        <v>17.832709000000001</v>
      </c>
      <c r="I15" s="246">
        <v>17.842378</v>
      </c>
      <c r="O15" s="247"/>
      <c r="P15" s="247"/>
      <c r="Q15" s="247"/>
      <c r="R15" s="247"/>
      <c r="S15" s="247"/>
      <c r="T15" s="247"/>
      <c r="U15" s="247"/>
      <c r="V15" s="247"/>
    </row>
    <row r="16" spans="1:22">
      <c r="A16" s="244" t="s">
        <v>219</v>
      </c>
      <c r="B16" s="245">
        <v>1.503512</v>
      </c>
      <c r="C16" s="245">
        <v>1.2911189999999999</v>
      </c>
      <c r="D16" s="245">
        <v>49.161307000000001</v>
      </c>
      <c r="E16" s="245">
        <v>49.808079999999997</v>
      </c>
      <c r="F16" s="245">
        <v>22.966099</v>
      </c>
      <c r="G16" s="245">
        <v>21.714580999999999</v>
      </c>
      <c r="H16" s="245">
        <v>20.954453000000001</v>
      </c>
      <c r="I16" s="246">
        <v>20.698523999999999</v>
      </c>
      <c r="O16" s="247"/>
      <c r="P16" s="247"/>
      <c r="Q16" s="247"/>
      <c r="R16" s="247"/>
      <c r="S16" s="247"/>
      <c r="T16" s="247"/>
      <c r="U16" s="247"/>
      <c r="V16" s="247"/>
    </row>
    <row r="17" spans="1:22">
      <c r="A17" s="244" t="s">
        <v>220</v>
      </c>
      <c r="B17" s="245">
        <v>2.503638</v>
      </c>
      <c r="C17" s="245">
        <v>2.727341</v>
      </c>
      <c r="D17" s="245">
        <v>47.085754000000001</v>
      </c>
      <c r="E17" s="245">
        <v>46.103122999999997</v>
      </c>
      <c r="F17" s="245">
        <v>21.617632</v>
      </c>
      <c r="G17" s="245">
        <v>20.352350000000001</v>
      </c>
      <c r="H17" s="245">
        <v>13.882633999999999</v>
      </c>
      <c r="I17" s="246">
        <v>13.702472</v>
      </c>
      <c r="O17" s="247"/>
      <c r="P17" s="247"/>
      <c r="Q17" s="247"/>
      <c r="R17" s="247"/>
      <c r="S17" s="247"/>
      <c r="T17" s="247"/>
      <c r="U17" s="247"/>
      <c r="V17" s="247"/>
    </row>
    <row r="18" spans="1:22">
      <c r="A18" s="244" t="s">
        <v>42</v>
      </c>
      <c r="B18" s="245">
        <v>3.2403749999999998</v>
      </c>
      <c r="C18" s="245">
        <v>3.12229</v>
      </c>
      <c r="D18" s="245">
        <v>54.417535000000001</v>
      </c>
      <c r="E18" s="245">
        <v>54.991624000000002</v>
      </c>
      <c r="F18" s="245">
        <v>18.071771999999999</v>
      </c>
      <c r="G18" s="245">
        <v>16.991019000000001</v>
      </c>
      <c r="H18" s="245">
        <v>16.572772000000001</v>
      </c>
      <c r="I18" s="246">
        <v>16.845345999999999</v>
      </c>
      <c r="O18" s="247"/>
      <c r="P18" s="247"/>
      <c r="Q18" s="247"/>
      <c r="R18" s="247"/>
      <c r="S18" s="247"/>
      <c r="T18" s="247"/>
      <c r="U18" s="247"/>
      <c r="V18" s="247"/>
    </row>
    <row r="19" spans="1:22">
      <c r="A19" s="244" t="s">
        <v>30</v>
      </c>
      <c r="B19" s="245">
        <v>1.271288</v>
      </c>
      <c r="C19" s="245">
        <v>1.4431940000000001</v>
      </c>
      <c r="D19" s="245">
        <v>52.582061000000003</v>
      </c>
      <c r="E19" s="245">
        <v>51.418643000000003</v>
      </c>
      <c r="F19" s="245">
        <v>22.933278000000001</v>
      </c>
      <c r="G19" s="245">
        <v>21.765371999999999</v>
      </c>
      <c r="H19" s="245">
        <v>17.80198</v>
      </c>
      <c r="I19" s="246">
        <v>18.832754000000001</v>
      </c>
      <c r="O19" s="247"/>
      <c r="P19" s="247"/>
      <c r="Q19" s="247"/>
      <c r="R19" s="247"/>
      <c r="S19" s="247"/>
      <c r="T19" s="247"/>
      <c r="U19" s="247"/>
      <c r="V19" s="247"/>
    </row>
    <row r="20" spans="1:22">
      <c r="A20" s="244" t="s">
        <v>221</v>
      </c>
      <c r="B20" s="245">
        <v>1.708609</v>
      </c>
      <c r="C20" s="245">
        <v>2.195627</v>
      </c>
      <c r="D20" s="245">
        <v>56.662911999999999</v>
      </c>
      <c r="E20" s="245">
        <v>54.485585999999998</v>
      </c>
      <c r="F20" s="245">
        <v>16.134623999999999</v>
      </c>
      <c r="G20" s="245">
        <v>16.372699000000001</v>
      </c>
      <c r="H20" s="245">
        <v>20.851082000000002</v>
      </c>
      <c r="I20" s="246">
        <v>21.14939</v>
      </c>
      <c r="O20" s="247"/>
      <c r="P20" s="247"/>
      <c r="Q20" s="247"/>
      <c r="R20" s="247"/>
      <c r="S20" s="247"/>
      <c r="T20" s="247"/>
      <c r="U20" s="247"/>
      <c r="V20" s="247"/>
    </row>
    <row r="21" spans="1:22">
      <c r="A21" s="244" t="s">
        <v>56</v>
      </c>
      <c r="B21" s="245">
        <v>16.850217000000001</v>
      </c>
      <c r="C21" s="245">
        <v>16.904457000000001</v>
      </c>
      <c r="D21" s="245">
        <v>42.147775000000003</v>
      </c>
      <c r="E21" s="245">
        <v>42.875039999999998</v>
      </c>
      <c r="F21" s="245">
        <v>15.056656</v>
      </c>
      <c r="G21" s="245">
        <v>14.224129</v>
      </c>
      <c r="H21" s="245">
        <v>14.465137</v>
      </c>
      <c r="I21" s="246">
        <v>15.035792000000001</v>
      </c>
      <c r="O21" s="247"/>
      <c r="P21" s="247"/>
      <c r="Q21" s="247"/>
      <c r="R21" s="247"/>
      <c r="S21" s="247"/>
      <c r="T21" s="247"/>
      <c r="U21" s="247"/>
      <c r="V21" s="247"/>
    </row>
    <row r="22" spans="1:22">
      <c r="A22" s="244" t="s">
        <v>44</v>
      </c>
      <c r="B22" s="245">
        <v>1.5886549999999999</v>
      </c>
      <c r="C22" s="245">
        <v>1.631645</v>
      </c>
      <c r="D22" s="245">
        <v>48.149755999999996</v>
      </c>
      <c r="E22" s="245">
        <v>46.369804000000002</v>
      </c>
      <c r="F22" s="245">
        <v>24.963086000000001</v>
      </c>
      <c r="G22" s="245">
        <v>24.022071</v>
      </c>
      <c r="H22" s="245">
        <v>16.017935000000001</v>
      </c>
      <c r="I22" s="246">
        <v>17.89451</v>
      </c>
      <c r="O22" s="247"/>
      <c r="P22" s="247"/>
      <c r="Q22" s="247"/>
      <c r="R22" s="247"/>
      <c r="S22" s="247"/>
      <c r="T22" s="247"/>
      <c r="U22" s="247"/>
      <c r="V22" s="247"/>
    </row>
    <row r="23" spans="1:22">
      <c r="A23" s="248" t="s">
        <v>222</v>
      </c>
      <c r="B23" s="245">
        <v>1.5928020000000001</v>
      </c>
      <c r="C23" s="245">
        <v>1.569088</v>
      </c>
      <c r="D23" s="245">
        <v>47.769778000000002</v>
      </c>
      <c r="E23" s="245">
        <v>45.407653000000003</v>
      </c>
      <c r="F23" s="245">
        <v>25.952805999999999</v>
      </c>
      <c r="G23" s="245">
        <v>24.896685000000002</v>
      </c>
      <c r="H23" s="245">
        <v>14.691751</v>
      </c>
      <c r="I23" s="246">
        <v>17.302662999999999</v>
      </c>
      <c r="O23" s="247"/>
      <c r="P23" s="247"/>
      <c r="Q23" s="247"/>
      <c r="R23" s="247"/>
      <c r="S23" s="247"/>
      <c r="T23" s="247"/>
      <c r="U23" s="247"/>
      <c r="V23" s="247"/>
    </row>
    <row r="24" spans="1:22">
      <c r="A24" s="244" t="s">
        <v>223</v>
      </c>
      <c r="B24" s="245">
        <v>0.66909300000000005</v>
      </c>
      <c r="C24" s="245">
        <v>0.90966999999999998</v>
      </c>
      <c r="D24" s="245">
        <v>43.646569999999997</v>
      </c>
      <c r="E24" s="245">
        <v>48.093865999999998</v>
      </c>
      <c r="F24" s="245">
        <v>22.260401999999999</v>
      </c>
      <c r="G24" s="245">
        <v>21.022223</v>
      </c>
      <c r="H24" s="245">
        <v>28.874195</v>
      </c>
      <c r="I24" s="246">
        <v>25.341743000000001</v>
      </c>
      <c r="O24" s="247"/>
      <c r="P24" s="247"/>
      <c r="Q24" s="247"/>
      <c r="R24" s="247"/>
      <c r="S24" s="247"/>
      <c r="T24" s="247"/>
      <c r="U24" s="247"/>
      <c r="V24" s="247"/>
    </row>
    <row r="25" spans="1:22">
      <c r="A25" s="244" t="s">
        <v>45</v>
      </c>
      <c r="B25" s="245">
        <v>1.1173500000000001</v>
      </c>
      <c r="C25" s="245">
        <v>0.99230499999999999</v>
      </c>
      <c r="D25" s="245">
        <v>53.882714999999997</v>
      </c>
      <c r="E25" s="245">
        <v>55.839731</v>
      </c>
      <c r="F25" s="245">
        <v>19.353922000000001</v>
      </c>
      <c r="G25" s="245">
        <v>18.390843</v>
      </c>
      <c r="H25" s="245">
        <v>21.909628000000001</v>
      </c>
      <c r="I25" s="246">
        <v>20.647247</v>
      </c>
      <c r="O25" s="247"/>
      <c r="P25" s="247"/>
      <c r="Q25" s="247"/>
      <c r="R25" s="247"/>
      <c r="S25" s="247"/>
      <c r="T25" s="247"/>
      <c r="U25" s="247"/>
      <c r="V25" s="247"/>
    </row>
    <row r="26" spans="1:22">
      <c r="A26" s="244" t="s">
        <v>224</v>
      </c>
      <c r="B26" s="245">
        <v>31.879702000000002</v>
      </c>
      <c r="C26" s="245">
        <v>31.456797000000002</v>
      </c>
      <c r="D26" s="245">
        <v>27.828265999999999</v>
      </c>
      <c r="E26" s="245">
        <v>29.285985</v>
      </c>
      <c r="F26" s="245">
        <v>8.0211260000000006</v>
      </c>
      <c r="G26" s="245">
        <v>7.7081379999999999</v>
      </c>
      <c r="H26" s="245">
        <v>8.6629349999999992</v>
      </c>
      <c r="I26" s="246">
        <v>9.8052309999999991</v>
      </c>
      <c r="O26" s="247"/>
      <c r="P26" s="247"/>
      <c r="Q26" s="247"/>
      <c r="R26" s="247"/>
      <c r="S26" s="247"/>
      <c r="T26" s="247"/>
      <c r="U26" s="247"/>
      <c r="V26" s="247"/>
    </row>
    <row r="27" spans="1:22">
      <c r="A27" s="244" t="s">
        <v>225</v>
      </c>
      <c r="B27" s="245">
        <v>4.5954879999999996</v>
      </c>
      <c r="C27" s="245">
        <v>4.3167980000000004</v>
      </c>
      <c r="D27" s="245">
        <v>55.565213999999997</v>
      </c>
      <c r="E27" s="245">
        <v>57.328986999999998</v>
      </c>
      <c r="F27" s="245">
        <v>13.816736000000001</v>
      </c>
      <c r="G27" s="245">
        <v>13.663335</v>
      </c>
      <c r="H27" s="245">
        <v>21.041283</v>
      </c>
      <c r="I27" s="246">
        <v>19.302035</v>
      </c>
      <c r="O27" s="247"/>
      <c r="P27" s="247"/>
      <c r="Q27" s="247"/>
      <c r="R27" s="247"/>
      <c r="S27" s="247"/>
      <c r="T27" s="247"/>
      <c r="U27" s="247"/>
      <c r="V27" s="247"/>
    </row>
    <row r="28" spans="1:22">
      <c r="A28" s="244" t="s">
        <v>226</v>
      </c>
      <c r="B28" s="245">
        <v>2.7908330000000001</v>
      </c>
      <c r="C28" s="245">
        <v>2.5467439999999999</v>
      </c>
      <c r="D28" s="245">
        <v>51.388677999999999</v>
      </c>
      <c r="E28" s="245">
        <v>52.616287999999997</v>
      </c>
      <c r="F28" s="245">
        <v>21.957273000000001</v>
      </c>
      <c r="G28" s="245">
        <v>20.941942000000001</v>
      </c>
      <c r="H28" s="245">
        <v>18.423639000000001</v>
      </c>
      <c r="I28" s="246">
        <v>18.047495000000001</v>
      </c>
      <c r="O28" s="247"/>
      <c r="P28" s="247"/>
      <c r="Q28" s="247"/>
      <c r="R28" s="247"/>
      <c r="S28" s="247"/>
      <c r="T28" s="247"/>
      <c r="U28" s="247"/>
      <c r="V28" s="247"/>
    </row>
    <row r="29" spans="1:22">
      <c r="A29" s="244" t="s">
        <v>227</v>
      </c>
      <c r="B29" s="245">
        <v>31.421558000000001</v>
      </c>
      <c r="C29" s="245">
        <v>29.490272999999998</v>
      </c>
      <c r="D29" s="245">
        <v>30.465375999999999</v>
      </c>
      <c r="E29" s="245">
        <v>32.190863999999998</v>
      </c>
      <c r="F29" s="245">
        <v>8.2910979999999999</v>
      </c>
      <c r="G29" s="245">
        <v>8.0001630000000006</v>
      </c>
      <c r="H29" s="245">
        <v>9.2632700000000003</v>
      </c>
      <c r="I29" s="246">
        <v>9.9405450000000002</v>
      </c>
      <c r="O29" s="247"/>
      <c r="P29" s="247"/>
      <c r="Q29" s="247"/>
      <c r="R29" s="247"/>
      <c r="S29" s="247"/>
      <c r="T29" s="247"/>
      <c r="U29" s="247"/>
      <c r="V29" s="247"/>
    </row>
    <row r="30" spans="1:22">
      <c r="A30" s="244" t="s">
        <v>46</v>
      </c>
      <c r="B30" s="245">
        <v>37.817509999999999</v>
      </c>
      <c r="C30" s="245">
        <v>36.419871000000001</v>
      </c>
      <c r="D30" s="245">
        <v>29.007418999999999</v>
      </c>
      <c r="E30" s="245">
        <v>31.380552999999999</v>
      </c>
      <c r="F30" s="245">
        <v>8.2321019999999994</v>
      </c>
      <c r="G30" s="245">
        <v>8.2240110000000008</v>
      </c>
      <c r="H30" s="245">
        <v>9.0975830000000002</v>
      </c>
      <c r="I30" s="246">
        <v>9.8792659999999994</v>
      </c>
      <c r="O30" s="247"/>
      <c r="P30" s="247"/>
      <c r="Q30" s="247"/>
      <c r="R30" s="247"/>
      <c r="S30" s="247"/>
      <c r="T30" s="247"/>
      <c r="U30" s="247"/>
      <c r="V30" s="247"/>
    </row>
    <row r="31" spans="1:22">
      <c r="A31" s="244" t="s">
        <v>47</v>
      </c>
      <c r="B31" s="245">
        <v>16.170026</v>
      </c>
      <c r="C31" s="245">
        <v>14.413408</v>
      </c>
      <c r="D31" s="245">
        <v>39.640982999999999</v>
      </c>
      <c r="E31" s="245">
        <v>41.043377999999997</v>
      </c>
      <c r="F31" s="245">
        <v>11.779348000000001</v>
      </c>
      <c r="G31" s="245">
        <v>10.688043</v>
      </c>
      <c r="H31" s="245">
        <v>12.137053999999999</v>
      </c>
      <c r="I31" s="246">
        <v>11.609537</v>
      </c>
      <c r="O31" s="247"/>
      <c r="P31" s="247"/>
      <c r="Q31" s="247"/>
      <c r="R31" s="247"/>
      <c r="S31" s="247"/>
      <c r="T31" s="247"/>
      <c r="U31" s="247"/>
      <c r="V31" s="247"/>
    </row>
    <row r="32" spans="1:22">
      <c r="A32" s="244" t="s">
        <v>48</v>
      </c>
      <c r="B32" s="245">
        <v>12.674970999999999</v>
      </c>
      <c r="C32" s="245">
        <v>11.804907</v>
      </c>
      <c r="D32" s="245">
        <v>44.042743000000002</v>
      </c>
      <c r="E32" s="245">
        <v>46.080495999999997</v>
      </c>
      <c r="F32" s="245">
        <v>11.221719</v>
      </c>
      <c r="G32" s="245">
        <v>10.879483</v>
      </c>
      <c r="H32" s="245">
        <v>13.365356999999999</v>
      </c>
      <c r="I32" s="246">
        <v>15.192449999999999</v>
      </c>
      <c r="O32" s="247"/>
      <c r="P32" s="247"/>
      <c r="Q32" s="247"/>
      <c r="R32" s="247"/>
      <c r="S32" s="247"/>
      <c r="T32" s="247"/>
      <c r="U32" s="247"/>
      <c r="V32" s="247"/>
    </row>
    <row r="33" spans="1:22" ht="12.75" customHeight="1">
      <c r="A33" s="244" t="s">
        <v>52</v>
      </c>
      <c r="B33" s="245">
        <v>4.3513260000000002</v>
      </c>
      <c r="C33" s="245">
        <v>4.2735289999999999</v>
      </c>
      <c r="D33" s="245">
        <v>52.807630000000003</v>
      </c>
      <c r="E33" s="245">
        <v>53.803120999999997</v>
      </c>
      <c r="F33" s="245">
        <v>17.769245999999999</v>
      </c>
      <c r="G33" s="245">
        <v>16.664480999999999</v>
      </c>
      <c r="H33" s="245">
        <v>19.050754000000001</v>
      </c>
      <c r="I33" s="246">
        <v>18.719901</v>
      </c>
      <c r="O33" s="247"/>
      <c r="P33" s="247"/>
      <c r="Q33" s="247"/>
      <c r="R33" s="247"/>
      <c r="S33" s="247"/>
      <c r="T33" s="247"/>
      <c r="U33" s="247"/>
      <c r="V33" s="247"/>
    </row>
    <row r="34" spans="1:22">
      <c r="A34" s="244" t="s">
        <v>114</v>
      </c>
      <c r="B34" s="245">
        <v>6.1028960000000003</v>
      </c>
      <c r="C34" s="245">
        <v>6.0119600000000002</v>
      </c>
      <c r="D34" s="245">
        <v>48.175161000000003</v>
      </c>
      <c r="E34" s="245">
        <v>48.762526999999999</v>
      </c>
      <c r="F34" s="245">
        <v>18.152854999999999</v>
      </c>
      <c r="G34" s="245">
        <v>17.175242999999998</v>
      </c>
      <c r="H34" s="245">
        <v>15.772523</v>
      </c>
      <c r="I34" s="246">
        <v>16.043271000000001</v>
      </c>
      <c r="O34" s="247"/>
      <c r="P34" s="247"/>
      <c r="Q34" s="247"/>
      <c r="R34" s="247"/>
      <c r="S34" s="247"/>
      <c r="T34" s="247"/>
      <c r="U34" s="247"/>
      <c r="V34" s="247"/>
    </row>
    <row r="35" spans="1:22">
      <c r="A35" s="244" t="s">
        <v>90</v>
      </c>
      <c r="B35" s="245">
        <v>1.366663</v>
      </c>
      <c r="C35" s="245">
        <v>1.4353689999999999</v>
      </c>
      <c r="D35" s="245">
        <v>52.856763000000001</v>
      </c>
      <c r="E35" s="245">
        <v>52.781686999999998</v>
      </c>
      <c r="F35" s="245">
        <v>23.552074000000001</v>
      </c>
      <c r="G35" s="245">
        <v>22.315726999999999</v>
      </c>
      <c r="H35" s="245">
        <v>17.222094999999999</v>
      </c>
      <c r="I35" s="246">
        <v>17.411152999999999</v>
      </c>
      <c r="O35" s="247"/>
      <c r="P35" s="247"/>
      <c r="Q35" s="247"/>
      <c r="R35" s="247"/>
      <c r="S35" s="247"/>
      <c r="T35" s="247"/>
      <c r="U35" s="247"/>
      <c r="V35" s="247"/>
    </row>
    <row r="36" spans="1:22">
      <c r="A36" s="244" t="s">
        <v>292</v>
      </c>
      <c r="B36" s="245">
        <v>3.2804000000000002</v>
      </c>
      <c r="C36" s="245">
        <v>3.142633</v>
      </c>
      <c r="D36" s="245">
        <v>46.407885</v>
      </c>
      <c r="E36" s="245">
        <v>46.574762</v>
      </c>
      <c r="F36" s="245">
        <v>24.965609000000001</v>
      </c>
      <c r="G36" s="245">
        <v>22.646806000000002</v>
      </c>
      <c r="H36" s="245">
        <v>15.261196999999999</v>
      </c>
      <c r="I36" s="246">
        <v>15.342909000000001</v>
      </c>
      <c r="O36" s="247"/>
      <c r="P36" s="247"/>
      <c r="Q36" s="247"/>
      <c r="R36" s="247"/>
      <c r="S36" s="247"/>
      <c r="T36" s="247"/>
      <c r="U36" s="247"/>
      <c r="V36" s="247"/>
    </row>
    <row r="37" spans="1:22">
      <c r="A37" s="249" t="s">
        <v>293</v>
      </c>
      <c r="B37" s="245">
        <v>5.6851589999999996</v>
      </c>
      <c r="C37" s="245">
        <v>4.3801480000000002</v>
      </c>
      <c r="D37" s="245">
        <v>44.803944000000001</v>
      </c>
      <c r="E37" s="245">
        <v>47.744990000000001</v>
      </c>
      <c r="F37" s="245">
        <v>24.795128999999999</v>
      </c>
      <c r="G37" s="245">
        <v>23.176438999999998</v>
      </c>
      <c r="H37" s="245">
        <v>8.5306920000000002</v>
      </c>
      <c r="I37" s="246">
        <v>8.4633289999999999</v>
      </c>
      <c r="O37" s="247"/>
      <c r="P37" s="247"/>
      <c r="Q37" s="247"/>
      <c r="R37" s="247"/>
      <c r="S37" s="247"/>
      <c r="T37" s="247"/>
      <c r="U37" s="247"/>
      <c r="V37" s="247"/>
    </row>
    <row r="38" spans="1:22">
      <c r="A38" s="244" t="s">
        <v>294</v>
      </c>
      <c r="B38" s="245">
        <v>2.4998550000000002</v>
      </c>
      <c r="C38" s="245">
        <v>2.954644</v>
      </c>
      <c r="D38" s="245">
        <v>40.281225999999997</v>
      </c>
      <c r="E38" s="245">
        <v>41.735908999999999</v>
      </c>
      <c r="F38" s="245">
        <v>33.640186</v>
      </c>
      <c r="G38" s="245">
        <v>31.475187999999999</v>
      </c>
      <c r="H38" s="245">
        <v>15.658595</v>
      </c>
      <c r="I38" s="246">
        <v>11.021188</v>
      </c>
      <c r="O38" s="247"/>
      <c r="P38" s="247"/>
      <c r="Q38" s="247"/>
      <c r="R38" s="247"/>
      <c r="S38" s="247"/>
      <c r="T38" s="247"/>
      <c r="U38" s="247"/>
      <c r="V38" s="247"/>
    </row>
    <row r="39" spans="1:22">
      <c r="A39" s="244" t="s">
        <v>295</v>
      </c>
      <c r="B39" s="245">
        <v>16.645685</v>
      </c>
      <c r="C39" s="245">
        <v>17.721551000000002</v>
      </c>
      <c r="D39" s="245">
        <v>39.015250000000002</v>
      </c>
      <c r="E39" s="245">
        <v>39.854568</v>
      </c>
      <c r="F39" s="245">
        <v>10.213483</v>
      </c>
      <c r="G39" s="245">
        <v>9.7841699999999996</v>
      </c>
      <c r="H39" s="245">
        <v>13.652079000000001</v>
      </c>
      <c r="I39" s="246">
        <v>12.391851000000001</v>
      </c>
      <c r="O39" s="247"/>
      <c r="P39" s="247"/>
      <c r="Q39" s="247"/>
      <c r="R39" s="247"/>
      <c r="S39" s="247"/>
      <c r="T39" s="247"/>
      <c r="U39" s="247"/>
      <c r="V39" s="247"/>
    </row>
    <row r="40" spans="1:22">
      <c r="A40" s="244" t="s">
        <v>49</v>
      </c>
      <c r="B40" s="245">
        <v>1.1073299999999999</v>
      </c>
      <c r="C40" s="245">
        <v>0.98910200000000004</v>
      </c>
      <c r="D40" s="245">
        <v>49.382738000000003</v>
      </c>
      <c r="E40" s="245">
        <v>49.185471</v>
      </c>
      <c r="F40" s="245">
        <v>24.968133000000002</v>
      </c>
      <c r="G40" s="245">
        <v>24.331637000000001</v>
      </c>
      <c r="H40" s="245">
        <v>19.896892000000001</v>
      </c>
      <c r="I40" s="246">
        <v>19.154679999999999</v>
      </c>
      <c r="O40" s="247"/>
      <c r="P40" s="247"/>
      <c r="Q40" s="247"/>
      <c r="R40" s="247"/>
      <c r="S40" s="247"/>
      <c r="T40" s="247"/>
      <c r="U40" s="247"/>
      <c r="V40" s="247"/>
    </row>
    <row r="41" spans="1:22">
      <c r="A41" s="244" t="s">
        <v>285</v>
      </c>
      <c r="B41" s="245">
        <v>5.9179719999999998</v>
      </c>
      <c r="C41" s="245">
        <v>6.083545</v>
      </c>
      <c r="D41" s="245">
        <v>45.023480999999997</v>
      </c>
      <c r="E41" s="245">
        <v>46.201120000000003</v>
      </c>
      <c r="F41" s="245">
        <v>26.262281999999999</v>
      </c>
      <c r="G41" s="245">
        <v>25.013159999999999</v>
      </c>
      <c r="H41" s="245">
        <v>10.832983</v>
      </c>
      <c r="I41" s="246">
        <v>10.544497</v>
      </c>
      <c r="O41" s="247"/>
      <c r="P41" s="247"/>
      <c r="Q41" s="247"/>
      <c r="R41" s="247"/>
      <c r="S41" s="247"/>
      <c r="T41" s="247"/>
      <c r="U41" s="247"/>
      <c r="V41" s="247"/>
    </row>
    <row r="42" spans="1:22">
      <c r="A42" s="244" t="s">
        <v>296</v>
      </c>
      <c r="B42" s="245">
        <v>2.1730239999999998</v>
      </c>
      <c r="C42" s="245">
        <v>1.512483</v>
      </c>
      <c r="D42" s="245">
        <v>54.343415999999998</v>
      </c>
      <c r="E42" s="245">
        <v>54.956318000000003</v>
      </c>
      <c r="F42" s="245">
        <v>17.689668999999999</v>
      </c>
      <c r="G42" s="245">
        <v>16.821221999999999</v>
      </c>
      <c r="H42" s="245">
        <v>20.875775000000001</v>
      </c>
      <c r="I42" s="246">
        <v>21.054803</v>
      </c>
      <c r="O42" s="247"/>
      <c r="P42" s="247"/>
      <c r="Q42" s="247"/>
      <c r="R42" s="247"/>
      <c r="S42" s="247"/>
      <c r="T42" s="247"/>
      <c r="U42" s="247"/>
      <c r="V42" s="247"/>
    </row>
    <row r="43" spans="1:22">
      <c r="A43" s="244" t="s">
        <v>297</v>
      </c>
      <c r="B43" s="245">
        <v>3.5437690000000002</v>
      </c>
      <c r="C43" s="245">
        <v>2.9864199999999999</v>
      </c>
      <c r="D43" s="245">
        <v>53.153767999999999</v>
      </c>
      <c r="E43" s="245">
        <v>53.768599999999999</v>
      </c>
      <c r="F43" s="245">
        <v>20.913053999999999</v>
      </c>
      <c r="G43" s="245">
        <v>19.409220000000001</v>
      </c>
      <c r="H43" s="245">
        <v>14.663207</v>
      </c>
      <c r="I43" s="246">
        <v>14.164574</v>
      </c>
      <c r="O43" s="247"/>
      <c r="P43" s="247"/>
      <c r="Q43" s="247"/>
      <c r="R43" s="247"/>
      <c r="S43" s="247"/>
      <c r="T43" s="247"/>
      <c r="U43" s="247"/>
      <c r="V43" s="247"/>
    </row>
    <row r="44" spans="1:22">
      <c r="A44" s="244" t="s">
        <v>53</v>
      </c>
      <c r="B44" s="245">
        <v>1.261325</v>
      </c>
      <c r="C44" s="245">
        <v>1.3933679999999999</v>
      </c>
      <c r="D44" s="245">
        <v>50.131141999999997</v>
      </c>
      <c r="E44" s="245">
        <v>51.197093000000002</v>
      </c>
      <c r="F44" s="245">
        <v>21.828113999999999</v>
      </c>
      <c r="G44" s="245">
        <v>20.409631999999998</v>
      </c>
      <c r="H44" s="245">
        <v>20.647311999999999</v>
      </c>
      <c r="I44" s="246">
        <v>19.266559000000001</v>
      </c>
      <c r="O44" s="247"/>
      <c r="P44" s="247"/>
      <c r="Q44" s="247"/>
      <c r="R44" s="247"/>
      <c r="S44" s="247"/>
      <c r="T44" s="247"/>
      <c r="U44" s="247"/>
      <c r="V44" s="247"/>
    </row>
    <row r="45" spans="1:22">
      <c r="A45" s="244" t="s">
        <v>298</v>
      </c>
      <c r="B45" s="245">
        <v>7.1375479999999998</v>
      </c>
      <c r="C45" s="245">
        <v>6.3977310000000003</v>
      </c>
      <c r="D45" s="245">
        <v>45.932411000000002</v>
      </c>
      <c r="E45" s="245">
        <v>47.685262999999999</v>
      </c>
      <c r="F45" s="245">
        <v>19.196906999999999</v>
      </c>
      <c r="G45" s="245">
        <v>17.738099999999999</v>
      </c>
      <c r="H45" s="245">
        <v>20.825161000000001</v>
      </c>
      <c r="I45" s="246">
        <v>20.613036000000001</v>
      </c>
      <c r="O45" s="247"/>
      <c r="P45" s="247"/>
      <c r="Q45" s="247"/>
      <c r="R45" s="247"/>
      <c r="S45" s="247"/>
      <c r="T45" s="247"/>
      <c r="U45" s="247"/>
      <c r="V45" s="247"/>
    </row>
    <row r="46" spans="1:22">
      <c r="A46" s="244" t="s">
        <v>299</v>
      </c>
      <c r="B46" s="245">
        <v>4.9616369999999996</v>
      </c>
      <c r="C46" s="245">
        <v>3.5701299999999998</v>
      </c>
      <c r="D46" s="245">
        <v>52.400385</v>
      </c>
      <c r="E46" s="245">
        <v>51.559764000000001</v>
      </c>
      <c r="F46" s="245">
        <v>22.829526999999999</v>
      </c>
      <c r="G46" s="245">
        <v>20.312260999999999</v>
      </c>
      <c r="H46" s="245">
        <v>11.665953999999999</v>
      </c>
      <c r="I46" s="246">
        <v>16.829903999999999</v>
      </c>
      <c r="O46" s="247"/>
      <c r="P46" s="247"/>
      <c r="Q46" s="247"/>
      <c r="R46" s="247"/>
      <c r="S46" s="247"/>
      <c r="T46" s="247"/>
      <c r="U46" s="247"/>
      <c r="V46" s="247"/>
    </row>
    <row r="47" spans="1:22">
      <c r="A47" s="244"/>
      <c r="B47" s="245"/>
      <c r="C47" s="245"/>
      <c r="D47" s="245"/>
      <c r="E47" s="245"/>
      <c r="F47" s="245"/>
      <c r="G47" s="245"/>
      <c r="H47" s="245"/>
      <c r="I47" s="246"/>
      <c r="O47" s="247"/>
      <c r="P47" s="247"/>
      <c r="Q47" s="247"/>
      <c r="R47" s="247"/>
      <c r="S47" s="247"/>
      <c r="T47" s="247"/>
      <c r="U47" s="247"/>
      <c r="V47" s="247"/>
    </row>
    <row r="48" spans="1:22" ht="13.5" thickBot="1">
      <c r="A48" s="230" t="s">
        <v>54</v>
      </c>
      <c r="B48" s="231">
        <v>20.486298000000001</v>
      </c>
      <c r="C48" s="231">
        <v>19.755481</v>
      </c>
      <c r="D48" s="231">
        <v>43.405050000000003</v>
      </c>
      <c r="E48" s="231">
        <v>43.908515000000001</v>
      </c>
      <c r="F48" s="231">
        <v>14.285520999999999</v>
      </c>
      <c r="G48" s="231">
        <v>13.748904</v>
      </c>
      <c r="H48" s="231">
        <v>12.240641999999999</v>
      </c>
      <c r="I48" s="232">
        <v>12.787877</v>
      </c>
    </row>
    <row r="49" spans="1:19">
      <c r="A49" s="250" t="s">
        <v>77</v>
      </c>
      <c r="B49" s="251"/>
      <c r="C49" s="250"/>
      <c r="D49" s="250"/>
      <c r="E49" s="252"/>
      <c r="F49" s="252"/>
      <c r="G49" s="252"/>
      <c r="H49" s="252"/>
      <c r="I49" s="252"/>
    </row>
    <row r="50" spans="1:19">
      <c r="A50" s="253"/>
      <c r="B50" s="253"/>
      <c r="C50" s="253"/>
      <c r="D50" s="253"/>
      <c r="E50" s="253"/>
      <c r="F50" s="253"/>
      <c r="G50" s="253"/>
      <c r="H50" s="253"/>
      <c r="I50" s="253"/>
    </row>
    <row r="51" spans="1:19" ht="13.5" thickBot="1">
      <c r="A51" s="254"/>
      <c r="B51" s="254"/>
      <c r="C51" s="254"/>
      <c r="D51" s="254"/>
      <c r="E51" s="254"/>
      <c r="F51" s="254"/>
      <c r="G51" s="254"/>
      <c r="H51" s="254"/>
      <c r="I51" s="254"/>
    </row>
    <row r="52" spans="1:19" s="237" customFormat="1" ht="33" customHeight="1">
      <c r="A52" s="236"/>
      <c r="B52" s="603" t="s">
        <v>300</v>
      </c>
      <c r="C52" s="604"/>
      <c r="D52" s="604"/>
      <c r="E52" s="604"/>
      <c r="F52" s="604"/>
      <c r="G52" s="604"/>
      <c r="H52" s="604"/>
      <c r="I52" s="604"/>
      <c r="J52" s="604"/>
      <c r="K52" s="604"/>
      <c r="L52" s="604"/>
      <c r="M52" s="604"/>
    </row>
    <row r="53" spans="1:19" s="237" customFormat="1" ht="33" customHeight="1">
      <c r="A53" s="238" t="s">
        <v>51</v>
      </c>
      <c r="B53" s="599" t="s">
        <v>301</v>
      </c>
      <c r="C53" s="600"/>
      <c r="D53" s="605" t="s">
        <v>302</v>
      </c>
      <c r="E53" s="606"/>
      <c r="F53" s="599" t="s">
        <v>303</v>
      </c>
      <c r="G53" s="600"/>
      <c r="H53" s="605" t="s">
        <v>131</v>
      </c>
      <c r="I53" s="609"/>
      <c r="J53" s="599" t="s">
        <v>304</v>
      </c>
      <c r="K53" s="600"/>
      <c r="L53" s="605" t="s">
        <v>305</v>
      </c>
      <c r="M53" s="612"/>
    </row>
    <row r="54" spans="1:19" s="237" customFormat="1" ht="16.5" customHeight="1">
      <c r="A54" s="255"/>
      <c r="B54" s="601"/>
      <c r="C54" s="602"/>
      <c r="D54" s="607"/>
      <c r="E54" s="608"/>
      <c r="F54" s="601"/>
      <c r="G54" s="602"/>
      <c r="H54" s="610"/>
      <c r="I54" s="611"/>
      <c r="J54" s="601"/>
      <c r="K54" s="602"/>
      <c r="L54" s="610"/>
      <c r="M54" s="613"/>
    </row>
    <row r="55" spans="1:19" s="237" customFormat="1" ht="33" customHeight="1" thickBot="1">
      <c r="A55" s="239"/>
      <c r="B55" s="240">
        <v>2015</v>
      </c>
      <c r="C55" s="240">
        <v>2016</v>
      </c>
      <c r="D55" s="240">
        <v>2015</v>
      </c>
      <c r="E55" s="240">
        <v>2016</v>
      </c>
      <c r="F55" s="240">
        <v>2015</v>
      </c>
      <c r="G55" s="240">
        <v>2016</v>
      </c>
      <c r="H55" s="240">
        <v>2015</v>
      </c>
      <c r="I55" s="240">
        <v>2016</v>
      </c>
      <c r="J55" s="240">
        <v>2015</v>
      </c>
      <c r="K55" s="240">
        <v>2016</v>
      </c>
      <c r="L55" s="240">
        <v>2015</v>
      </c>
      <c r="M55" s="240">
        <v>2016</v>
      </c>
    </row>
    <row r="56" spans="1:19" ht="19.5" customHeight="1">
      <c r="A56" s="241" t="s">
        <v>216</v>
      </c>
      <c r="B56" s="242">
        <v>0.15603600000000001</v>
      </c>
      <c r="C56" s="242">
        <v>0.16245899999999999</v>
      </c>
      <c r="D56" s="242">
        <v>1.062087</v>
      </c>
      <c r="E56" s="242">
        <v>1.1501729999999999</v>
      </c>
      <c r="F56" s="242">
        <v>1.382711</v>
      </c>
      <c r="G56" s="242">
        <v>1.267622</v>
      </c>
      <c r="H56" s="242">
        <v>12.926449</v>
      </c>
      <c r="I56" s="243">
        <v>12.977088999999999</v>
      </c>
      <c r="J56" s="242">
        <v>2.7941820000000002</v>
      </c>
      <c r="K56" s="242">
        <v>2.8852169999999999</v>
      </c>
      <c r="L56" s="242">
        <v>24.971655999999999</v>
      </c>
      <c r="M56" s="243">
        <v>25.444908999999999</v>
      </c>
    </row>
    <row r="57" spans="1:19">
      <c r="A57" s="244" t="s">
        <v>217</v>
      </c>
      <c r="B57" s="245">
        <v>0.156754</v>
      </c>
      <c r="C57" s="245">
        <v>0.178759</v>
      </c>
      <c r="D57" s="245">
        <v>0.210622</v>
      </c>
      <c r="E57" s="245">
        <v>0.21079800000000001</v>
      </c>
      <c r="F57" s="245">
        <v>0.16430400000000001</v>
      </c>
      <c r="G57" s="245">
        <v>0.179344</v>
      </c>
      <c r="H57" s="245">
        <v>2.3167249999999999</v>
      </c>
      <c r="I57" s="246">
        <v>2.492772</v>
      </c>
      <c r="J57" s="245">
        <v>0.64663999999999999</v>
      </c>
      <c r="K57" s="245">
        <v>0.65986400000000001</v>
      </c>
      <c r="L57" s="245">
        <v>9.4971639999999997</v>
      </c>
      <c r="M57" s="246">
        <v>9.5117360000000009</v>
      </c>
      <c r="N57" s="247"/>
      <c r="O57" s="247"/>
      <c r="P57" s="247"/>
      <c r="Q57" s="247"/>
      <c r="R57" s="247"/>
      <c r="S57" s="247"/>
    </row>
    <row r="58" spans="1:19">
      <c r="A58" s="244" t="s">
        <v>55</v>
      </c>
      <c r="B58" s="245">
        <v>0.17733499999999999</v>
      </c>
      <c r="C58" s="245">
        <v>0.16853099999999999</v>
      </c>
      <c r="D58" s="245">
        <v>0.28837200000000002</v>
      </c>
      <c r="E58" s="245">
        <v>0.247255</v>
      </c>
      <c r="F58" s="245">
        <v>0.70585399999999998</v>
      </c>
      <c r="G58" s="245">
        <v>0.65082399999999996</v>
      </c>
      <c r="H58" s="245">
        <v>0.28315899999999999</v>
      </c>
      <c r="I58" s="246">
        <v>0.15421299999999999</v>
      </c>
      <c r="J58" s="245">
        <v>0.129439</v>
      </c>
      <c r="K58" s="245">
        <v>0.149954</v>
      </c>
      <c r="L58" s="245">
        <v>4.5573680000000003</v>
      </c>
      <c r="M58" s="246">
        <v>4.5031869999999996</v>
      </c>
      <c r="N58" s="247"/>
      <c r="O58" s="247"/>
      <c r="P58" s="247"/>
      <c r="Q58" s="247"/>
      <c r="R58" s="247"/>
      <c r="S58" s="247"/>
    </row>
    <row r="59" spans="1:19">
      <c r="A59" s="244" t="s">
        <v>39</v>
      </c>
      <c r="B59" s="245">
        <v>0.24929200000000001</v>
      </c>
      <c r="C59" s="245">
        <v>0.34153600000000001</v>
      </c>
      <c r="D59" s="245">
        <v>1.2666999999999999E-2</v>
      </c>
      <c r="E59" s="245">
        <v>6.1029999999999999E-3</v>
      </c>
      <c r="F59" s="245">
        <v>0.57933199999999996</v>
      </c>
      <c r="G59" s="245">
        <v>0.59399100000000005</v>
      </c>
      <c r="H59" s="245">
        <v>0.44789499999999999</v>
      </c>
      <c r="I59" s="246">
        <v>0.27757900000000002</v>
      </c>
      <c r="J59" s="245">
        <v>0.11092399999999999</v>
      </c>
      <c r="K59" s="245">
        <v>7.3879E-2</v>
      </c>
      <c r="L59" s="245">
        <v>6.0914200000000003</v>
      </c>
      <c r="M59" s="246">
        <v>7.2420949999999999</v>
      </c>
      <c r="N59" s="247"/>
      <c r="O59" s="247"/>
      <c r="P59" s="247"/>
      <c r="Q59" s="247"/>
      <c r="R59" s="247"/>
      <c r="S59" s="247"/>
    </row>
    <row r="60" spans="1:19">
      <c r="A60" s="244" t="s">
        <v>89</v>
      </c>
      <c r="B60" s="245">
        <v>8.3047999999999997E-2</v>
      </c>
      <c r="C60" s="245">
        <v>0.107256</v>
      </c>
      <c r="D60" s="245">
        <v>0</v>
      </c>
      <c r="E60" s="245">
        <v>3.0209999999999998E-3</v>
      </c>
      <c r="F60" s="245">
        <v>1.7328E-2</v>
      </c>
      <c r="G60" s="245">
        <v>0.17868100000000001</v>
      </c>
      <c r="H60" s="245">
        <v>0</v>
      </c>
      <c r="I60" s="246">
        <v>4.4986999999999999E-2</v>
      </c>
      <c r="J60" s="245">
        <v>0</v>
      </c>
      <c r="K60" s="245">
        <v>2.0861999999999999E-2</v>
      </c>
      <c r="L60" s="245">
        <v>10.908077</v>
      </c>
      <c r="M60" s="246">
        <v>13.22067</v>
      </c>
      <c r="N60" s="247"/>
      <c r="O60" s="247"/>
      <c r="P60" s="247"/>
      <c r="Q60" s="247"/>
      <c r="R60" s="247"/>
      <c r="S60" s="247"/>
    </row>
    <row r="61" spans="1:19">
      <c r="A61" s="244" t="s">
        <v>40</v>
      </c>
      <c r="B61" s="245">
        <v>0.158915</v>
      </c>
      <c r="C61" s="245">
        <v>0.193718</v>
      </c>
      <c r="D61" s="245">
        <v>0.18198900000000001</v>
      </c>
      <c r="E61" s="245">
        <v>0.22856299999999999</v>
      </c>
      <c r="F61" s="245">
        <v>0.36455599999999999</v>
      </c>
      <c r="G61" s="245">
        <v>0.36615300000000001</v>
      </c>
      <c r="H61" s="245">
        <v>1.583E-2</v>
      </c>
      <c r="I61" s="246">
        <v>2.6002000000000001E-2</v>
      </c>
      <c r="J61" s="245">
        <v>0.39913700000000002</v>
      </c>
      <c r="K61" s="245">
        <v>0.30308200000000002</v>
      </c>
      <c r="L61" s="245">
        <v>4.9697880000000003</v>
      </c>
      <c r="M61" s="246">
        <v>5.4508539999999996</v>
      </c>
      <c r="N61" s="247"/>
      <c r="O61" s="247"/>
      <c r="P61" s="247"/>
      <c r="Q61" s="247"/>
      <c r="R61" s="247"/>
      <c r="S61" s="247"/>
    </row>
    <row r="62" spans="1:19">
      <c r="A62" s="244" t="s">
        <v>41</v>
      </c>
      <c r="B62" s="245">
        <v>0.20183799999999999</v>
      </c>
      <c r="C62" s="245">
        <v>0.23335400000000001</v>
      </c>
      <c r="D62" s="245">
        <v>0.149281</v>
      </c>
      <c r="E62" s="245">
        <v>0.110586</v>
      </c>
      <c r="F62" s="245">
        <v>3.0256989999999999</v>
      </c>
      <c r="G62" s="245">
        <v>3.173054</v>
      </c>
      <c r="H62" s="245">
        <v>3.4508999999999998E-2</v>
      </c>
      <c r="I62" s="246">
        <v>5.2172000000000003E-2</v>
      </c>
      <c r="J62" s="245">
        <v>0.127748</v>
      </c>
      <c r="K62" s="245">
        <v>0.116423</v>
      </c>
      <c r="L62" s="245">
        <v>6.5114720000000004</v>
      </c>
      <c r="M62" s="246">
        <v>6.9971569999999996</v>
      </c>
      <c r="N62" s="247"/>
      <c r="O62" s="247"/>
      <c r="P62" s="247"/>
      <c r="Q62" s="247"/>
      <c r="R62" s="247"/>
      <c r="S62" s="247"/>
    </row>
    <row r="63" spans="1:19">
      <c r="A63" s="244" t="s">
        <v>218</v>
      </c>
      <c r="B63" s="245">
        <v>0.21057500000000001</v>
      </c>
      <c r="C63" s="245">
        <v>0.186304</v>
      </c>
      <c r="D63" s="245">
        <v>0.23653099999999999</v>
      </c>
      <c r="E63" s="245">
        <v>0.221108</v>
      </c>
      <c r="F63" s="245">
        <v>0.15712699999999999</v>
      </c>
      <c r="G63" s="245">
        <v>0.180955</v>
      </c>
      <c r="H63" s="245">
        <v>5.62E-2</v>
      </c>
      <c r="I63" s="246">
        <v>6.6323999999999994E-2</v>
      </c>
      <c r="J63" s="245">
        <v>0.246724</v>
      </c>
      <c r="K63" s="245">
        <v>0.15865799999999999</v>
      </c>
      <c r="L63" s="245">
        <v>5.3859009999999996</v>
      </c>
      <c r="M63" s="246">
        <v>6.0862970000000001</v>
      </c>
      <c r="N63" s="247"/>
      <c r="O63" s="247"/>
      <c r="P63" s="247"/>
      <c r="Q63" s="247"/>
      <c r="R63" s="247"/>
      <c r="S63" s="247"/>
    </row>
    <row r="64" spans="1:19">
      <c r="A64" s="244" t="s">
        <v>219</v>
      </c>
      <c r="B64" s="245">
        <v>0.248499</v>
      </c>
      <c r="C64" s="245">
        <v>0.29727999999999999</v>
      </c>
      <c r="D64" s="245">
        <v>3.0044000000000001E-2</v>
      </c>
      <c r="E64" s="245">
        <v>7.2599999999999998E-2</v>
      </c>
      <c r="F64" s="245">
        <v>9.1148999999999994E-2</v>
      </c>
      <c r="G64" s="245">
        <v>7.5965000000000005E-2</v>
      </c>
      <c r="H64" s="245">
        <v>1.1365E-2</v>
      </c>
      <c r="I64" s="246">
        <v>5.2350000000000001E-3</v>
      </c>
      <c r="J64" s="245">
        <v>7.8607999999999997E-2</v>
      </c>
      <c r="K64" s="245">
        <v>5.2557E-2</v>
      </c>
      <c r="L64" s="245">
        <v>5.4146349999999996</v>
      </c>
      <c r="M64" s="246">
        <v>6.4876959999999997</v>
      </c>
      <c r="N64" s="247"/>
      <c r="O64" s="247"/>
      <c r="P64" s="247"/>
      <c r="Q64" s="247"/>
      <c r="R64" s="247"/>
      <c r="S64" s="247"/>
    </row>
    <row r="65" spans="1:19">
      <c r="A65" s="244" t="s">
        <v>220</v>
      </c>
      <c r="B65" s="245">
        <v>0.33515299999999998</v>
      </c>
      <c r="C65" s="245">
        <v>0.26878099999999999</v>
      </c>
      <c r="D65" s="245">
        <v>3.8156000000000002E-2</v>
      </c>
      <c r="E65" s="245">
        <v>6.7035999999999998E-2</v>
      </c>
      <c r="F65" s="245">
        <v>0.248247</v>
      </c>
      <c r="G65" s="245">
        <v>0.245478</v>
      </c>
      <c r="H65" s="245">
        <v>1.4956000000000001E-2</v>
      </c>
      <c r="I65" s="246">
        <v>2.5912000000000001E-2</v>
      </c>
      <c r="J65" s="245">
        <v>0.182007</v>
      </c>
      <c r="K65" s="245">
        <v>6.3649999999999998E-2</v>
      </c>
      <c r="L65" s="245">
        <v>14.910342999999999</v>
      </c>
      <c r="M65" s="246">
        <v>17.114716999999999</v>
      </c>
      <c r="N65" s="247"/>
      <c r="O65" s="247"/>
      <c r="P65" s="247"/>
      <c r="Q65" s="247"/>
      <c r="R65" s="247"/>
      <c r="S65" s="247"/>
    </row>
    <row r="66" spans="1:19">
      <c r="A66" s="244" t="s">
        <v>42</v>
      </c>
      <c r="B66" s="245">
        <v>0.18215500000000001</v>
      </c>
      <c r="C66" s="245">
        <v>0.181947</v>
      </c>
      <c r="D66" s="245">
        <v>4.15E-3</v>
      </c>
      <c r="E66" s="245">
        <v>3.5462E-2</v>
      </c>
      <c r="F66" s="245">
        <v>1.351345</v>
      </c>
      <c r="G66" s="245">
        <v>0.93296599999999996</v>
      </c>
      <c r="H66" s="245">
        <v>0</v>
      </c>
      <c r="I66" s="246">
        <v>6.8820000000000001E-3</v>
      </c>
      <c r="J66" s="245">
        <v>0.11172700000000001</v>
      </c>
      <c r="K66" s="245">
        <v>0.128803</v>
      </c>
      <c r="L66" s="245">
        <v>7.6975490000000004</v>
      </c>
      <c r="M66" s="246">
        <v>8.049728</v>
      </c>
      <c r="N66" s="247"/>
      <c r="O66" s="247"/>
      <c r="P66" s="247"/>
      <c r="Q66" s="247"/>
      <c r="R66" s="247"/>
      <c r="S66" s="247"/>
    </row>
    <row r="67" spans="1:19">
      <c r="A67" s="244" t="s">
        <v>30</v>
      </c>
      <c r="B67" s="245">
        <v>0.162188</v>
      </c>
      <c r="C67" s="245">
        <v>0.14696100000000001</v>
      </c>
      <c r="D67" s="245">
        <v>4.5310000000000003E-2</v>
      </c>
      <c r="E67" s="245">
        <v>1.6365000000000001E-2</v>
      </c>
      <c r="F67" s="245">
        <v>6.2842999999999996E-2</v>
      </c>
      <c r="G67" s="245">
        <v>0.112516</v>
      </c>
      <c r="H67" s="245">
        <v>1.1150000000000001E-3</v>
      </c>
      <c r="I67" s="246">
        <v>2.9529999999999999E-3</v>
      </c>
      <c r="J67" s="245">
        <v>1.56E-3</v>
      </c>
      <c r="K67" s="245">
        <v>1.4505000000000001E-2</v>
      </c>
      <c r="L67" s="245">
        <v>5.4113939999999996</v>
      </c>
      <c r="M67" s="246">
        <v>6.5400400000000003</v>
      </c>
      <c r="N67" s="247"/>
      <c r="O67" s="247"/>
      <c r="P67" s="247"/>
      <c r="Q67" s="247"/>
      <c r="R67" s="247"/>
      <c r="S67" s="247"/>
    </row>
    <row r="68" spans="1:19">
      <c r="A68" s="244" t="s">
        <v>221</v>
      </c>
      <c r="B68" s="245">
        <v>0.29571700000000001</v>
      </c>
      <c r="C68" s="245">
        <v>0.21189</v>
      </c>
      <c r="D68" s="245">
        <v>3.1147999999999999E-2</v>
      </c>
      <c r="E68" s="245">
        <v>3.3241E-2</v>
      </c>
      <c r="F68" s="245">
        <v>2.2173999999999999E-2</v>
      </c>
      <c r="G68" s="245">
        <v>6.0340999999999999E-2</v>
      </c>
      <c r="H68" s="245">
        <v>1.4289999999999999E-3</v>
      </c>
      <c r="I68" s="246">
        <v>0</v>
      </c>
      <c r="J68" s="245">
        <v>1.5339E-2</v>
      </c>
      <c r="K68" s="245">
        <v>0</v>
      </c>
      <c r="L68" s="245">
        <v>4.6427699999999996</v>
      </c>
      <c r="M68" s="246">
        <v>5.7967009999999997</v>
      </c>
      <c r="N68" s="247"/>
      <c r="O68" s="247"/>
      <c r="P68" s="247"/>
      <c r="Q68" s="247"/>
      <c r="R68" s="247"/>
      <c r="S68" s="247"/>
    </row>
    <row r="69" spans="1:19">
      <c r="A69" s="244" t="s">
        <v>56</v>
      </c>
      <c r="B69" s="245">
        <v>0.36903200000000003</v>
      </c>
      <c r="C69" s="245">
        <v>0.56306999999999996</v>
      </c>
      <c r="D69" s="245">
        <v>1.704061</v>
      </c>
      <c r="E69" s="245">
        <v>1.4764219999999999</v>
      </c>
      <c r="F69" s="245">
        <v>0.24477599999999999</v>
      </c>
      <c r="G69" s="245">
        <v>0.13616</v>
      </c>
      <c r="H69" s="245">
        <v>2.1755070000000001</v>
      </c>
      <c r="I69" s="246">
        <v>1.722418</v>
      </c>
      <c r="J69" s="245">
        <v>0.65962299999999996</v>
      </c>
      <c r="K69" s="245">
        <v>0.59809299999999999</v>
      </c>
      <c r="L69" s="245">
        <v>11.480218000000001</v>
      </c>
      <c r="M69" s="246">
        <v>10.96058</v>
      </c>
      <c r="N69" s="247"/>
      <c r="O69" s="247"/>
      <c r="P69" s="247"/>
      <c r="Q69" s="247"/>
      <c r="R69" s="247"/>
      <c r="S69" s="247"/>
    </row>
    <row r="70" spans="1:19">
      <c r="A70" s="244" t="s">
        <v>44</v>
      </c>
      <c r="B70" s="245">
        <v>1.593845</v>
      </c>
      <c r="C70" s="245">
        <v>2.138404</v>
      </c>
      <c r="D70" s="245">
        <v>6.4441999999999999E-2</v>
      </c>
      <c r="E70" s="245">
        <v>3.6505000000000003E-2</v>
      </c>
      <c r="F70" s="245">
        <v>0.39337</v>
      </c>
      <c r="G70" s="245">
        <v>0.359568</v>
      </c>
      <c r="H70" s="245">
        <v>0.64489200000000002</v>
      </c>
      <c r="I70" s="246">
        <v>0.56972100000000003</v>
      </c>
      <c r="J70" s="245">
        <v>0.64371999999999996</v>
      </c>
      <c r="K70" s="245">
        <v>0.55356799999999995</v>
      </c>
      <c r="L70" s="245">
        <v>9.2805689999999998</v>
      </c>
      <c r="M70" s="246">
        <v>10.081967000000001</v>
      </c>
      <c r="N70" s="247"/>
      <c r="O70" s="247"/>
      <c r="P70" s="247"/>
      <c r="Q70" s="247"/>
      <c r="R70" s="247"/>
      <c r="S70" s="247"/>
    </row>
    <row r="71" spans="1:19">
      <c r="A71" s="248" t="s">
        <v>222</v>
      </c>
      <c r="B71" s="245">
        <v>1.857434</v>
      </c>
      <c r="C71" s="245">
        <v>2.47648</v>
      </c>
      <c r="D71" s="245">
        <v>7.6351000000000002E-2</v>
      </c>
      <c r="E71" s="245">
        <v>4.2641999999999999E-2</v>
      </c>
      <c r="F71" s="245">
        <v>0.45511099999999999</v>
      </c>
      <c r="G71" s="245">
        <v>0.41787999999999997</v>
      </c>
      <c r="H71" s="245">
        <v>0.76406799999999997</v>
      </c>
      <c r="I71" s="246">
        <v>0.66549800000000003</v>
      </c>
      <c r="J71" s="245">
        <v>0.75304700000000002</v>
      </c>
      <c r="K71" s="245">
        <v>0.64663000000000004</v>
      </c>
      <c r="L71" s="245">
        <v>9.9928629999999998</v>
      </c>
      <c r="M71" s="246">
        <v>10.823909</v>
      </c>
      <c r="N71" s="247"/>
      <c r="O71" s="247"/>
      <c r="P71" s="247"/>
      <c r="Q71" s="247"/>
      <c r="R71" s="247"/>
      <c r="S71" s="247"/>
    </row>
    <row r="72" spans="1:19">
      <c r="A72" s="244" t="s">
        <v>223</v>
      </c>
      <c r="B72" s="245">
        <v>0.22531200000000001</v>
      </c>
      <c r="C72" s="245">
        <v>0.16956599999999999</v>
      </c>
      <c r="D72" s="245">
        <v>0</v>
      </c>
      <c r="E72" s="245">
        <v>0</v>
      </c>
      <c r="F72" s="245">
        <v>3.7824999999999998E-2</v>
      </c>
      <c r="G72" s="245">
        <v>5.8830000000000002E-3</v>
      </c>
      <c r="H72" s="245">
        <v>0</v>
      </c>
      <c r="I72" s="246">
        <v>0</v>
      </c>
      <c r="J72" s="245">
        <v>7.1433999999999997E-2</v>
      </c>
      <c r="K72" s="245">
        <v>0</v>
      </c>
      <c r="L72" s="245">
        <v>4.5497449999999997</v>
      </c>
      <c r="M72" s="246">
        <v>4.6324899999999998</v>
      </c>
      <c r="N72" s="247"/>
      <c r="O72" s="247"/>
      <c r="P72" s="247"/>
      <c r="Q72" s="247"/>
      <c r="R72" s="247"/>
      <c r="S72" s="247"/>
    </row>
    <row r="73" spans="1:19">
      <c r="A73" s="244" t="s">
        <v>45</v>
      </c>
      <c r="B73" s="245">
        <v>0.210648</v>
      </c>
      <c r="C73" s="245">
        <v>0.13295199999999999</v>
      </c>
      <c r="D73" s="245">
        <v>6.7590000000000003E-3</v>
      </c>
      <c r="E73" s="245">
        <v>1.3535999999999999E-2</v>
      </c>
      <c r="F73" s="245">
        <v>6.6911999999999999E-2</v>
      </c>
      <c r="G73" s="245">
        <v>4.6997999999999998E-2</v>
      </c>
      <c r="H73" s="245">
        <v>0</v>
      </c>
      <c r="I73" s="246">
        <v>0</v>
      </c>
      <c r="J73" s="245">
        <v>0</v>
      </c>
      <c r="K73" s="245">
        <v>0</v>
      </c>
      <c r="L73" s="245">
        <v>3.736389</v>
      </c>
      <c r="M73" s="246">
        <v>4.1298779999999997</v>
      </c>
      <c r="N73" s="247"/>
      <c r="O73" s="247"/>
      <c r="P73" s="247"/>
      <c r="Q73" s="247"/>
      <c r="R73" s="247"/>
      <c r="S73" s="247"/>
    </row>
    <row r="74" spans="1:19">
      <c r="A74" s="244" t="s">
        <v>224</v>
      </c>
      <c r="B74" s="245">
        <v>0.64524899999999996</v>
      </c>
      <c r="C74" s="245">
        <v>1.0087159999999999</v>
      </c>
      <c r="D74" s="245">
        <v>3.020451</v>
      </c>
      <c r="E74" s="245">
        <v>3.2348219999999999</v>
      </c>
      <c r="F74" s="245">
        <v>0.82093400000000005</v>
      </c>
      <c r="G74" s="245">
        <v>0.74118399999999995</v>
      </c>
      <c r="H74" s="245">
        <v>11.995609</v>
      </c>
      <c r="I74" s="246">
        <v>10.285467000000001</v>
      </c>
      <c r="J74" s="245">
        <v>1.5773379999999999</v>
      </c>
      <c r="K74" s="245">
        <v>1.317571</v>
      </c>
      <c r="L74" s="245">
        <v>23.607976000000001</v>
      </c>
      <c r="M74" s="246">
        <v>21.743850999999999</v>
      </c>
      <c r="N74" s="247"/>
      <c r="O74" s="247"/>
      <c r="P74" s="247"/>
      <c r="Q74" s="247"/>
      <c r="R74" s="247"/>
      <c r="S74" s="247"/>
    </row>
    <row r="75" spans="1:19">
      <c r="A75" s="244" t="s">
        <v>225</v>
      </c>
      <c r="B75" s="245">
        <v>0.122491</v>
      </c>
      <c r="C75" s="245">
        <v>1.8397E-2</v>
      </c>
      <c r="D75" s="245">
        <v>2.7481999999999999E-2</v>
      </c>
      <c r="E75" s="245">
        <v>0</v>
      </c>
      <c r="F75" s="245">
        <v>1.7075849999999999</v>
      </c>
      <c r="G75" s="245">
        <v>1.2122889999999999</v>
      </c>
      <c r="H75" s="245">
        <v>7.247E-3</v>
      </c>
      <c r="I75" s="246">
        <v>0</v>
      </c>
      <c r="J75" s="245">
        <v>6.7429999999999999E-3</v>
      </c>
      <c r="K75" s="245">
        <v>1.0812E-2</v>
      </c>
      <c r="L75" s="245">
        <v>4.9812760000000003</v>
      </c>
      <c r="M75" s="246">
        <v>5.3888429999999996</v>
      </c>
      <c r="N75" s="247"/>
      <c r="O75" s="247"/>
      <c r="P75" s="247"/>
      <c r="Q75" s="247"/>
      <c r="R75" s="247"/>
      <c r="S75" s="247"/>
    </row>
    <row r="76" spans="1:19">
      <c r="A76" s="244" t="s">
        <v>226</v>
      </c>
      <c r="B76" s="245">
        <v>0.15768399999999999</v>
      </c>
      <c r="C76" s="245">
        <v>0.17316100000000001</v>
      </c>
      <c r="D76" s="245">
        <v>7.7349000000000001E-2</v>
      </c>
      <c r="E76" s="245">
        <v>3.73E-2</v>
      </c>
      <c r="F76" s="245">
        <v>4.5924E-2</v>
      </c>
      <c r="G76" s="245">
        <v>3.5242999999999997E-2</v>
      </c>
      <c r="H76" s="245">
        <v>0</v>
      </c>
      <c r="I76" s="246">
        <v>0</v>
      </c>
      <c r="J76" s="245">
        <v>0.135794</v>
      </c>
      <c r="K76" s="245">
        <v>0.13216900000000001</v>
      </c>
      <c r="L76" s="245">
        <v>5.439584</v>
      </c>
      <c r="M76" s="246">
        <v>5.8475299999999999</v>
      </c>
      <c r="N76" s="247"/>
      <c r="O76" s="247"/>
      <c r="P76" s="247"/>
      <c r="Q76" s="247"/>
      <c r="R76" s="247"/>
      <c r="S76" s="247"/>
    </row>
    <row r="77" spans="1:19">
      <c r="A77" s="244" t="s">
        <v>227</v>
      </c>
      <c r="B77" s="245">
        <v>0.19816400000000001</v>
      </c>
      <c r="C77" s="245">
        <v>0.26602900000000002</v>
      </c>
      <c r="D77" s="245">
        <v>4.3064900000000002</v>
      </c>
      <c r="E77" s="245">
        <v>4.0319469999999997</v>
      </c>
      <c r="F77" s="245">
        <v>0.24151500000000001</v>
      </c>
      <c r="G77" s="245">
        <v>0.16034300000000001</v>
      </c>
      <c r="H77" s="245">
        <v>11.385201</v>
      </c>
      <c r="I77" s="246">
        <v>11.545814999999999</v>
      </c>
      <c r="J77" s="245">
        <v>0.70204699999999998</v>
      </c>
      <c r="K77" s="245">
        <v>0.69267900000000004</v>
      </c>
      <c r="L77" s="245">
        <v>20.558700999999999</v>
      </c>
      <c r="M77" s="246">
        <v>20.378156000000001</v>
      </c>
      <c r="N77" s="247"/>
      <c r="O77" s="247"/>
      <c r="P77" s="247"/>
      <c r="Q77" s="247"/>
      <c r="R77" s="247"/>
      <c r="S77" s="247"/>
    </row>
    <row r="78" spans="1:19">
      <c r="A78" s="244" t="s">
        <v>46</v>
      </c>
      <c r="B78" s="245">
        <v>0.36715599999999998</v>
      </c>
      <c r="C78" s="245">
        <v>0.36588300000000001</v>
      </c>
      <c r="D78" s="245">
        <v>4.7976710000000002</v>
      </c>
      <c r="E78" s="245">
        <v>4.4380990000000002</v>
      </c>
      <c r="F78" s="245">
        <v>0.31844899999999998</v>
      </c>
      <c r="G78" s="245">
        <v>0.38390200000000002</v>
      </c>
      <c r="H78" s="245">
        <v>6.116873</v>
      </c>
      <c r="I78" s="246">
        <v>4.7167950000000003</v>
      </c>
      <c r="J78" s="245">
        <v>0.44161699999999998</v>
      </c>
      <c r="K78" s="245">
        <v>0.37049199999999999</v>
      </c>
      <c r="L78" s="245">
        <v>15.845388</v>
      </c>
      <c r="M78" s="246">
        <v>14.096303000000001</v>
      </c>
      <c r="N78" s="247"/>
      <c r="O78" s="247"/>
      <c r="P78" s="247"/>
      <c r="Q78" s="247"/>
      <c r="R78" s="247"/>
      <c r="S78" s="247"/>
    </row>
    <row r="79" spans="1:19">
      <c r="A79" s="244" t="s">
        <v>47</v>
      </c>
      <c r="B79" s="245">
        <v>0.16278699999999999</v>
      </c>
      <c r="C79" s="245">
        <v>0.35047</v>
      </c>
      <c r="D79" s="245">
        <v>2.3874</v>
      </c>
      <c r="E79" s="245">
        <v>2.3377970000000001</v>
      </c>
      <c r="F79" s="245">
        <v>0.112882</v>
      </c>
      <c r="G79" s="245">
        <v>0.17089699999999999</v>
      </c>
      <c r="H79" s="245">
        <v>12.712479999999999</v>
      </c>
      <c r="I79" s="246">
        <v>14.125883</v>
      </c>
      <c r="J79" s="245">
        <v>0.108989</v>
      </c>
      <c r="K79" s="245">
        <v>9.6069000000000002E-2</v>
      </c>
      <c r="L79" s="245">
        <v>20.272589</v>
      </c>
      <c r="M79" s="246">
        <v>22.245630999999999</v>
      </c>
      <c r="N79" s="247"/>
      <c r="O79" s="247"/>
      <c r="P79" s="247"/>
      <c r="Q79" s="247"/>
      <c r="R79" s="247"/>
      <c r="S79" s="247"/>
    </row>
    <row r="80" spans="1:19">
      <c r="A80" s="244" t="s">
        <v>48</v>
      </c>
      <c r="B80" s="245">
        <v>0.20810899999999999</v>
      </c>
      <c r="C80" s="245">
        <v>0.25880799999999998</v>
      </c>
      <c r="D80" s="245">
        <v>2.9272</v>
      </c>
      <c r="E80" s="245">
        <v>2.4399860000000002</v>
      </c>
      <c r="F80" s="245">
        <v>0.106354</v>
      </c>
      <c r="G80" s="245">
        <v>5.0152000000000002E-2</v>
      </c>
      <c r="H80" s="245">
        <v>7.3710259999999996</v>
      </c>
      <c r="I80" s="246">
        <v>5.215986</v>
      </c>
      <c r="J80" s="245">
        <v>0.23202999999999999</v>
      </c>
      <c r="K80" s="245">
        <v>0.258936</v>
      </c>
      <c r="L80" s="245">
        <v>18.695208999999998</v>
      </c>
      <c r="M80" s="246">
        <v>16.042666000000001</v>
      </c>
      <c r="N80" s="247"/>
      <c r="O80" s="247"/>
      <c r="P80" s="247"/>
      <c r="Q80" s="247"/>
      <c r="R80" s="247"/>
      <c r="S80" s="247"/>
    </row>
    <row r="81" spans="1:19">
      <c r="A81" s="244" t="s">
        <v>52</v>
      </c>
      <c r="B81" s="245">
        <v>0.187859</v>
      </c>
      <c r="C81" s="245">
        <v>0.25345299999999998</v>
      </c>
      <c r="D81" s="245">
        <v>0.115327</v>
      </c>
      <c r="E81" s="245">
        <v>9.1815999999999995E-2</v>
      </c>
      <c r="F81" s="245">
        <v>0.76599499999999998</v>
      </c>
      <c r="G81" s="245">
        <v>0.884548</v>
      </c>
      <c r="H81" s="245">
        <v>0.55521200000000004</v>
      </c>
      <c r="I81" s="246">
        <v>0.152754</v>
      </c>
      <c r="J81" s="245">
        <v>4.4134E-2</v>
      </c>
      <c r="K81" s="245">
        <v>8.5304000000000005E-2</v>
      </c>
      <c r="L81" s="245">
        <v>6.0210419999999996</v>
      </c>
      <c r="M81" s="246">
        <v>6.5389710000000001</v>
      </c>
      <c r="N81" s="247"/>
      <c r="O81" s="247"/>
      <c r="P81" s="247"/>
      <c r="Q81" s="247"/>
      <c r="R81" s="247"/>
      <c r="S81" s="247"/>
    </row>
    <row r="82" spans="1:19">
      <c r="A82" s="244" t="s">
        <v>114</v>
      </c>
      <c r="B82" s="245">
        <v>0.168181</v>
      </c>
      <c r="C82" s="245">
        <v>0.154913</v>
      </c>
      <c r="D82" s="245">
        <v>0.10587000000000001</v>
      </c>
      <c r="E82" s="245">
        <v>8.0502000000000004E-2</v>
      </c>
      <c r="F82" s="245">
        <v>3.2622550000000001</v>
      </c>
      <c r="G82" s="245">
        <v>3.0725720000000001</v>
      </c>
      <c r="H82" s="245">
        <v>4.9459999999999999E-3</v>
      </c>
      <c r="I82" s="246">
        <v>7.2890000000000003E-3</v>
      </c>
      <c r="J82" s="245">
        <v>0.135765</v>
      </c>
      <c r="K82" s="245">
        <v>0.123596</v>
      </c>
      <c r="L82" s="245">
        <v>11.796569999999999</v>
      </c>
      <c r="M82" s="246">
        <v>12.006997999999999</v>
      </c>
      <c r="N82" s="247"/>
      <c r="O82" s="247"/>
      <c r="P82" s="247"/>
      <c r="Q82" s="247"/>
      <c r="R82" s="247"/>
      <c r="S82" s="247"/>
    </row>
    <row r="83" spans="1:19">
      <c r="A83" s="244" t="s">
        <v>90</v>
      </c>
      <c r="B83" s="245">
        <v>0.15767</v>
      </c>
      <c r="C83" s="245">
        <v>0.20902299999999999</v>
      </c>
      <c r="D83" s="245">
        <v>5.9119999999999997E-3</v>
      </c>
      <c r="E83" s="245">
        <v>1.725E-3</v>
      </c>
      <c r="F83" s="245">
        <v>8.3899000000000001E-2</v>
      </c>
      <c r="G83" s="245">
        <v>4.9752999999999999E-2</v>
      </c>
      <c r="H83" s="245">
        <v>2.3479999999999998E-3</v>
      </c>
      <c r="I83" s="246">
        <v>5.9400000000000002E-4</v>
      </c>
      <c r="J83" s="245">
        <v>9.4809999999999998E-3</v>
      </c>
      <c r="K83" s="245">
        <v>1.6913999999999998E-2</v>
      </c>
      <c r="L83" s="245">
        <v>5.0024040000000003</v>
      </c>
      <c r="M83" s="246">
        <v>6.0560710000000002</v>
      </c>
      <c r="N83" s="247"/>
      <c r="O83" s="247"/>
      <c r="P83" s="247"/>
      <c r="Q83" s="247"/>
      <c r="R83" s="247"/>
      <c r="S83" s="247"/>
    </row>
    <row r="84" spans="1:19">
      <c r="A84" s="244" t="s">
        <v>292</v>
      </c>
      <c r="B84" s="245">
        <v>0.64446099999999995</v>
      </c>
      <c r="C84" s="245">
        <v>0.64940900000000001</v>
      </c>
      <c r="D84" s="245">
        <v>2.2828000000000001E-2</v>
      </c>
      <c r="E84" s="245">
        <v>1.15E-2</v>
      </c>
      <c r="F84" s="245">
        <v>0.320573</v>
      </c>
      <c r="G84" s="245">
        <v>1.5131650000000001</v>
      </c>
      <c r="H84" s="245">
        <v>5.8659999999999997E-3</v>
      </c>
      <c r="I84" s="246">
        <v>4.5880000000000001E-3</v>
      </c>
      <c r="J84" s="245">
        <v>0.51317299999999999</v>
      </c>
      <c r="K84" s="245">
        <v>0.30035899999999999</v>
      </c>
      <c r="L84" s="245">
        <v>10.084906999999999</v>
      </c>
      <c r="M84" s="246">
        <v>12.292888</v>
      </c>
      <c r="N84" s="247"/>
      <c r="O84" s="247"/>
      <c r="P84" s="247"/>
      <c r="Q84" s="247"/>
      <c r="R84" s="247"/>
      <c r="S84" s="247"/>
    </row>
    <row r="85" spans="1:19">
      <c r="A85" s="249" t="s">
        <v>293</v>
      </c>
      <c r="B85" s="245">
        <v>0.36651800000000001</v>
      </c>
      <c r="C85" s="245">
        <v>0.86607900000000004</v>
      </c>
      <c r="D85" s="245">
        <v>6.2040000000000003E-3</v>
      </c>
      <c r="E85" s="245">
        <v>3.3403000000000002E-2</v>
      </c>
      <c r="F85" s="245">
        <v>0.23949000000000001</v>
      </c>
      <c r="G85" s="245">
        <v>0.29045500000000002</v>
      </c>
      <c r="H85" s="245">
        <v>2.7518999999999998E-2</v>
      </c>
      <c r="I85" s="246">
        <v>1.0621E-2</v>
      </c>
      <c r="J85" s="245">
        <v>1.4866600000000001</v>
      </c>
      <c r="K85" s="245">
        <v>0.65183800000000003</v>
      </c>
      <c r="L85" s="245">
        <v>16.185071000000001</v>
      </c>
      <c r="M85" s="246">
        <v>16.235092999999999</v>
      </c>
      <c r="N85" s="247"/>
      <c r="O85" s="247"/>
      <c r="P85" s="247"/>
      <c r="Q85" s="247"/>
      <c r="R85" s="247"/>
      <c r="S85" s="247"/>
    </row>
    <row r="86" spans="1:19">
      <c r="A86" s="244" t="s">
        <v>294</v>
      </c>
      <c r="B86" s="245">
        <v>8.7568999999999994E-2</v>
      </c>
      <c r="C86" s="245">
        <v>0.81984699999999999</v>
      </c>
      <c r="D86" s="245">
        <v>0</v>
      </c>
      <c r="E86" s="245">
        <v>0</v>
      </c>
      <c r="F86" s="245">
        <v>0</v>
      </c>
      <c r="G86" s="245">
        <v>0</v>
      </c>
      <c r="H86" s="245">
        <v>0</v>
      </c>
      <c r="I86" s="246">
        <v>0</v>
      </c>
      <c r="J86" s="245">
        <v>2.1787999999999998E-2</v>
      </c>
      <c r="K86" s="245">
        <v>0.50950200000000001</v>
      </c>
      <c r="L86" s="245">
        <v>7.9201370000000004</v>
      </c>
      <c r="M86" s="246">
        <v>12.813067999999999</v>
      </c>
      <c r="N86" s="247"/>
      <c r="O86" s="247"/>
      <c r="P86" s="247"/>
      <c r="Q86" s="247"/>
      <c r="R86" s="247"/>
      <c r="S86" s="247"/>
    </row>
    <row r="87" spans="1:19">
      <c r="A87" s="244" t="s">
        <v>295</v>
      </c>
      <c r="B87" s="245">
        <v>2.3395800000000002</v>
      </c>
      <c r="C87" s="245">
        <v>3.4183940000000002</v>
      </c>
      <c r="D87" s="245">
        <v>0.45383699999999999</v>
      </c>
      <c r="E87" s="245">
        <v>0.283692</v>
      </c>
      <c r="F87" s="245">
        <v>1.489587</v>
      </c>
      <c r="G87" s="245">
        <v>1.705468</v>
      </c>
      <c r="H87" s="245">
        <v>0.28508800000000001</v>
      </c>
      <c r="I87" s="246">
        <v>0.193684</v>
      </c>
      <c r="J87" s="245">
        <v>1.703848</v>
      </c>
      <c r="K87" s="245">
        <v>1.7002379999999999</v>
      </c>
      <c r="L87" s="245">
        <v>20.473502</v>
      </c>
      <c r="M87" s="246">
        <v>20.247852999999999</v>
      </c>
      <c r="N87" s="247"/>
      <c r="O87" s="247"/>
      <c r="P87" s="247"/>
      <c r="Q87" s="247"/>
      <c r="R87" s="247"/>
      <c r="S87" s="247"/>
    </row>
    <row r="88" spans="1:19">
      <c r="A88" s="244" t="s">
        <v>49</v>
      </c>
      <c r="B88" s="245">
        <v>0.15878600000000001</v>
      </c>
      <c r="C88" s="245">
        <v>0.25193900000000002</v>
      </c>
      <c r="D88" s="245">
        <v>1.9740000000000001E-3</v>
      </c>
      <c r="E88" s="245">
        <v>1.2426E-2</v>
      </c>
      <c r="F88" s="245">
        <v>0.22484100000000001</v>
      </c>
      <c r="G88" s="245">
        <v>0.30507200000000001</v>
      </c>
      <c r="H88" s="245">
        <v>9.5699999999999995E-4</v>
      </c>
      <c r="I88" s="246">
        <v>0</v>
      </c>
      <c r="J88" s="245">
        <v>2.1736999999999999E-2</v>
      </c>
      <c r="K88" s="245">
        <v>1.0093E-2</v>
      </c>
      <c r="L88" s="245">
        <v>4.6449059999999998</v>
      </c>
      <c r="M88" s="246">
        <v>6.3391130000000002</v>
      </c>
      <c r="N88" s="247"/>
      <c r="O88" s="247"/>
      <c r="P88" s="247"/>
      <c r="Q88" s="247"/>
      <c r="R88" s="247"/>
      <c r="S88" s="247"/>
    </row>
    <row r="89" spans="1:19">
      <c r="A89" s="244" t="s">
        <v>285</v>
      </c>
      <c r="B89" s="245">
        <v>0.40795599999999999</v>
      </c>
      <c r="C89" s="245">
        <v>0.43185899999999999</v>
      </c>
      <c r="D89" s="245">
        <v>2.1979999999999999E-3</v>
      </c>
      <c r="E89" s="245">
        <v>3.1775999999999999E-2</v>
      </c>
      <c r="F89" s="245">
        <v>0.188862</v>
      </c>
      <c r="G89" s="245">
        <v>0.19639200000000001</v>
      </c>
      <c r="H89" s="245">
        <v>3.0825999999999999E-2</v>
      </c>
      <c r="I89" s="246">
        <v>1.557E-3</v>
      </c>
      <c r="J89" s="245">
        <v>9.1673000000000004E-2</v>
      </c>
      <c r="K89" s="245">
        <v>0.20820900000000001</v>
      </c>
      <c r="L89" s="245">
        <v>11.963285000000001</v>
      </c>
      <c r="M89" s="246">
        <v>12.157678000000001</v>
      </c>
      <c r="N89" s="247"/>
      <c r="O89" s="247"/>
      <c r="P89" s="247"/>
      <c r="Q89" s="247"/>
      <c r="R89" s="247"/>
      <c r="S89" s="247"/>
    </row>
    <row r="90" spans="1:19">
      <c r="A90" s="244" t="s">
        <v>296</v>
      </c>
      <c r="B90" s="245">
        <v>0.139511</v>
      </c>
      <c r="C90" s="245">
        <v>0.209006</v>
      </c>
      <c r="D90" s="245">
        <v>2.6136E-2</v>
      </c>
      <c r="E90" s="245">
        <v>1.9938999999999998E-2</v>
      </c>
      <c r="F90" s="245">
        <v>2.6749999999999999E-2</v>
      </c>
      <c r="G90" s="245">
        <v>1.9866000000000002E-2</v>
      </c>
      <c r="H90" s="245">
        <v>8.1899999999999996E-4</v>
      </c>
      <c r="I90" s="246">
        <v>1.8799999999999999E-4</v>
      </c>
      <c r="J90" s="245">
        <v>0</v>
      </c>
      <c r="K90" s="245">
        <v>1.3122E-2</v>
      </c>
      <c r="L90" s="245">
        <v>4.9181179999999998</v>
      </c>
      <c r="M90" s="246">
        <v>5.6551729999999996</v>
      </c>
      <c r="N90" s="247"/>
      <c r="O90" s="247"/>
      <c r="P90" s="247"/>
      <c r="Q90" s="247"/>
      <c r="R90" s="247"/>
      <c r="S90" s="247"/>
    </row>
    <row r="91" spans="1:19">
      <c r="A91" s="244" t="s">
        <v>297</v>
      </c>
      <c r="B91" s="245">
        <v>0.17377899999999999</v>
      </c>
      <c r="C91" s="245">
        <v>0.24974399999999999</v>
      </c>
      <c r="D91" s="245">
        <v>7.6210000000000002E-3</v>
      </c>
      <c r="E91" s="245">
        <v>3.6135E-2</v>
      </c>
      <c r="F91" s="245">
        <v>1.9845489999999999</v>
      </c>
      <c r="G91" s="245">
        <v>2.1877110000000002</v>
      </c>
      <c r="H91" s="245">
        <v>2.1713E-2</v>
      </c>
      <c r="I91" s="246">
        <v>1.6584000000000002E-2</v>
      </c>
      <c r="J91" s="245">
        <v>8.7797E-2</v>
      </c>
      <c r="K91" s="245">
        <v>0.15013000000000001</v>
      </c>
      <c r="L91" s="245">
        <v>7.7262060000000004</v>
      </c>
      <c r="M91" s="246">
        <v>9.6711869999999998</v>
      </c>
      <c r="N91" s="247"/>
      <c r="O91" s="247"/>
      <c r="P91" s="247"/>
      <c r="Q91" s="247"/>
      <c r="R91" s="247"/>
      <c r="S91" s="247"/>
    </row>
    <row r="92" spans="1:19">
      <c r="A92" s="244" t="s">
        <v>53</v>
      </c>
      <c r="B92" s="245">
        <v>0.23710500000000001</v>
      </c>
      <c r="C92" s="245">
        <v>0.29173700000000002</v>
      </c>
      <c r="D92" s="245">
        <v>1.1335E-2</v>
      </c>
      <c r="E92" s="245">
        <v>1.7350000000000001E-2</v>
      </c>
      <c r="F92" s="245">
        <v>0.10714700000000001</v>
      </c>
      <c r="G92" s="245">
        <v>0.11887200000000001</v>
      </c>
      <c r="H92" s="245">
        <v>2.5300000000000001E-3</v>
      </c>
      <c r="I92" s="246">
        <v>6.1739999999999998E-3</v>
      </c>
      <c r="J92" s="245">
        <v>9.2429999999999995E-3</v>
      </c>
      <c r="K92" s="245">
        <v>4.6909999999999999E-3</v>
      </c>
      <c r="L92" s="245">
        <v>6.1321099999999999</v>
      </c>
      <c r="M92" s="246">
        <v>7.733352</v>
      </c>
      <c r="N92" s="247"/>
      <c r="O92" s="247"/>
      <c r="P92" s="247"/>
      <c r="Q92" s="247"/>
      <c r="R92" s="247"/>
      <c r="S92" s="247"/>
    </row>
    <row r="93" spans="1:19">
      <c r="A93" s="244" t="s">
        <v>298</v>
      </c>
      <c r="B93" s="245">
        <v>7.6482999999999995E-2</v>
      </c>
      <c r="C93" s="245">
        <v>0.19486300000000001</v>
      </c>
      <c r="D93" s="245">
        <v>0.17232800000000001</v>
      </c>
      <c r="E93" s="245">
        <v>0.21613399999999999</v>
      </c>
      <c r="F93" s="245">
        <v>1.9643520000000001</v>
      </c>
      <c r="G93" s="245">
        <v>1.4821880000000001</v>
      </c>
      <c r="H93" s="245">
        <v>1.8580000000000001E-3</v>
      </c>
      <c r="I93" s="246">
        <v>9.1470000000000006E-3</v>
      </c>
      <c r="J93" s="245">
        <v>2.3623000000000002E-2</v>
      </c>
      <c r="K93" s="245">
        <v>7.8561000000000006E-2</v>
      </c>
      <c r="L93" s="245">
        <v>6.9079750000000004</v>
      </c>
      <c r="M93" s="246">
        <v>7.5658770000000004</v>
      </c>
      <c r="N93" s="247"/>
      <c r="O93" s="247"/>
      <c r="P93" s="247"/>
      <c r="Q93" s="247"/>
      <c r="R93" s="247"/>
      <c r="S93" s="247"/>
    </row>
    <row r="94" spans="1:19">
      <c r="A94" s="244" t="s">
        <v>299</v>
      </c>
      <c r="B94" s="245">
        <v>0.54583300000000001</v>
      </c>
      <c r="C94" s="245">
        <v>0.57921500000000004</v>
      </c>
      <c r="D94" s="245">
        <v>0</v>
      </c>
      <c r="E94" s="245">
        <v>1.2359999999999999E-3</v>
      </c>
      <c r="F94" s="245">
        <v>0.84703200000000001</v>
      </c>
      <c r="G94" s="245">
        <v>0.124755</v>
      </c>
      <c r="H94" s="245">
        <v>0</v>
      </c>
      <c r="I94" s="246">
        <v>3.6427000000000001E-2</v>
      </c>
      <c r="J94" s="245">
        <v>9.4686000000000006E-2</v>
      </c>
      <c r="K94" s="245">
        <v>5.9189999999999998E-3</v>
      </c>
      <c r="L94" s="245">
        <v>8.1424959999999995</v>
      </c>
      <c r="M94" s="246">
        <v>7.7279410000000004</v>
      </c>
      <c r="N94" s="247"/>
      <c r="O94" s="247"/>
      <c r="P94" s="247"/>
      <c r="Q94" s="247"/>
      <c r="R94" s="247"/>
      <c r="S94" s="247"/>
    </row>
    <row r="95" spans="1:19">
      <c r="A95" s="244"/>
      <c r="B95" s="245"/>
      <c r="C95" s="245"/>
      <c r="D95" s="245"/>
      <c r="E95" s="245"/>
      <c r="F95" s="245"/>
      <c r="G95" s="245"/>
      <c r="H95" s="245"/>
      <c r="I95" s="246"/>
      <c r="J95" s="245"/>
      <c r="K95" s="245"/>
      <c r="L95" s="245"/>
      <c r="M95" s="246"/>
      <c r="N95" s="247"/>
      <c r="O95" s="247"/>
      <c r="P95" s="247"/>
      <c r="Q95" s="247"/>
      <c r="R95" s="247"/>
      <c r="S95" s="247"/>
    </row>
    <row r="96" spans="1:19" ht="13.5" thickBot="1">
      <c r="A96" s="230" t="s">
        <v>54</v>
      </c>
      <c r="B96" s="231">
        <v>0.25193199999999999</v>
      </c>
      <c r="C96" s="231">
        <v>0.30093599999999998</v>
      </c>
      <c r="D96" s="231">
        <v>0.95577500000000004</v>
      </c>
      <c r="E96" s="231">
        <v>0.91589799999999999</v>
      </c>
      <c r="F96" s="231">
        <v>0.62785400000000002</v>
      </c>
      <c r="G96" s="231">
        <v>0.63546100000000005</v>
      </c>
      <c r="H96" s="231">
        <v>2.3417690000000002</v>
      </c>
      <c r="I96" s="232">
        <v>2.2069589999999999</v>
      </c>
      <c r="J96" s="231">
        <v>0.40717199999999998</v>
      </c>
      <c r="K96" s="231">
        <v>0.38458900000000001</v>
      </c>
      <c r="L96" s="231">
        <v>9.5824920000000002</v>
      </c>
      <c r="M96" s="232">
        <v>9.7992260000000009</v>
      </c>
    </row>
    <row r="97" spans="1:9" ht="24" customHeight="1">
      <c r="A97" s="256"/>
      <c r="B97" s="257"/>
      <c r="C97" s="258"/>
      <c r="D97" s="257"/>
      <c r="E97" s="259"/>
      <c r="F97" s="252"/>
      <c r="G97" s="259"/>
      <c r="H97" s="252"/>
      <c r="I97" s="252"/>
    </row>
    <row r="98" spans="1:9" ht="23.25">
      <c r="A98" s="260"/>
      <c r="B98" s="234"/>
      <c r="C98" s="234"/>
      <c r="D98" s="234"/>
      <c r="E98" s="253"/>
      <c r="F98" s="253"/>
      <c r="G98" s="253"/>
    </row>
    <row r="99" spans="1:9">
      <c r="A99" s="261"/>
    </row>
    <row r="100" spans="1:9">
      <c r="A100" s="261"/>
    </row>
    <row r="101" spans="1:9">
      <c r="A101" s="233"/>
    </row>
    <row r="102" spans="1:9">
      <c r="A102" s="233"/>
    </row>
  </sheetData>
  <mergeCells count="15">
    <mergeCell ref="A1:I1"/>
    <mergeCell ref="A3:I3"/>
    <mergeCell ref="A4:I4"/>
    <mergeCell ref="B5:I5"/>
    <mergeCell ref="B6:C6"/>
    <mergeCell ref="D6:E6"/>
    <mergeCell ref="F6:G6"/>
    <mergeCell ref="H6:I6"/>
    <mergeCell ref="F53:G54"/>
    <mergeCell ref="B52:M52"/>
    <mergeCell ref="B53:C54"/>
    <mergeCell ref="D53:E54"/>
    <mergeCell ref="H53:I54"/>
    <mergeCell ref="J53:K54"/>
    <mergeCell ref="L53:M54"/>
  </mergeCells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44"/>
  <sheetViews>
    <sheetView showGridLines="0" tabSelected="1" view="pageBreakPreview" zoomScale="90" zoomScaleNormal="75" zoomScaleSheetLayoutView="90" workbookViewId="0">
      <selection activeCell="B29" sqref="B29:C29"/>
    </sheetView>
  </sheetViews>
  <sheetFormatPr baseColWidth="10" defaultColWidth="8.42578125" defaultRowHeight="12.75"/>
  <cols>
    <col min="1" max="1" width="79.28515625" style="301" customWidth="1"/>
    <col min="2" max="2" width="20.140625" style="302" customWidth="1"/>
    <col min="3" max="5" width="16.7109375" style="302" customWidth="1"/>
    <col min="6" max="6" width="16.7109375" style="290" customWidth="1"/>
    <col min="7" max="7" width="9.28515625" style="301" hidden="1" customWidth="1"/>
    <col min="8" max="8" width="9.28515625" style="301" customWidth="1"/>
    <col min="9" max="9" width="9.28515625" style="327" customWidth="1"/>
    <col min="10" max="10" width="8.42578125" style="301" customWidth="1"/>
    <col min="11" max="11" width="8.42578125" style="327" customWidth="1"/>
    <col min="12" max="16384" width="8.42578125" style="301"/>
  </cols>
  <sheetData>
    <row r="1" spans="1:11" s="21" customFormat="1" ht="18">
      <c r="A1" s="451" t="s">
        <v>115</v>
      </c>
      <c r="B1" s="451"/>
      <c r="C1" s="451"/>
      <c r="D1" s="451"/>
      <c r="E1" s="451"/>
      <c r="F1" s="451"/>
      <c r="G1" s="356"/>
      <c r="H1" s="327"/>
      <c r="I1" s="42"/>
      <c r="K1" s="42"/>
    </row>
    <row r="2" spans="1:11" ht="13.15" customHeight="1">
      <c r="A2" s="282"/>
      <c r="B2" s="321"/>
      <c r="C2" s="321"/>
      <c r="D2" s="321"/>
      <c r="E2" s="321"/>
      <c r="F2" s="321"/>
      <c r="G2" s="357"/>
      <c r="H2" s="327"/>
    </row>
    <row r="3" spans="1:11" ht="15" customHeight="1">
      <c r="A3" s="463" t="s">
        <v>334</v>
      </c>
      <c r="B3" s="463"/>
      <c r="C3" s="463"/>
      <c r="D3" s="463"/>
      <c r="E3" s="463"/>
      <c r="F3" s="463"/>
      <c r="G3" s="358"/>
      <c r="H3" s="359"/>
      <c r="J3" s="327"/>
      <c r="K3" s="301"/>
    </row>
    <row r="4" spans="1:11" ht="13.5" thickBot="1">
      <c r="A4" s="360"/>
      <c r="B4" s="361"/>
      <c r="C4" s="361"/>
      <c r="D4" s="361"/>
      <c r="E4" s="361"/>
      <c r="F4" s="362"/>
      <c r="G4" s="363"/>
      <c r="H4" s="364"/>
    </row>
    <row r="5" spans="1:11" ht="32.25" customHeight="1">
      <c r="A5" s="452" t="s">
        <v>21</v>
      </c>
      <c r="B5" s="461" t="s">
        <v>1</v>
      </c>
      <c r="C5" s="462"/>
      <c r="D5" s="461" t="s">
        <v>2</v>
      </c>
      <c r="E5" s="462" t="s">
        <v>2</v>
      </c>
      <c r="F5" s="262" t="s">
        <v>306</v>
      </c>
      <c r="G5" s="365"/>
      <c r="H5" s="366"/>
    </row>
    <row r="6" spans="1:11" ht="13.15" customHeight="1">
      <c r="A6" s="453"/>
      <c r="B6" s="459" t="s">
        <v>3</v>
      </c>
      <c r="C6" s="457" t="s">
        <v>88</v>
      </c>
      <c r="D6" s="459" t="s">
        <v>3</v>
      </c>
      <c r="E6" s="457" t="s">
        <v>88</v>
      </c>
      <c r="F6" s="263" t="s">
        <v>79</v>
      </c>
      <c r="G6" s="365"/>
      <c r="H6" s="366"/>
    </row>
    <row r="7" spans="1:11" ht="24" customHeight="1" thickBot="1">
      <c r="A7" s="454"/>
      <c r="B7" s="460"/>
      <c r="C7" s="458"/>
      <c r="D7" s="460"/>
      <c r="E7" s="458"/>
      <c r="F7" s="264" t="s">
        <v>91</v>
      </c>
      <c r="G7" s="365"/>
      <c r="H7" s="366"/>
    </row>
    <row r="8" spans="1:11" ht="24.75" customHeight="1">
      <c r="A8" s="294" t="s">
        <v>335</v>
      </c>
      <c r="B8" s="335">
        <v>3810</v>
      </c>
      <c r="C8" s="266">
        <f t="shared" ref="C8:C15" si="0">(B8/$B$17)*100</f>
        <v>18.829692596619552</v>
      </c>
      <c r="D8" s="335">
        <v>4626</v>
      </c>
      <c r="E8" s="266">
        <f t="shared" ref="E8:E15" si="1">(D8/$D$17)*100</f>
        <v>19.266972094960433</v>
      </c>
      <c r="F8" s="336">
        <v>18.815913624893128</v>
      </c>
      <c r="G8" s="363"/>
      <c r="H8" s="366"/>
      <c r="J8" s="327"/>
    </row>
    <row r="9" spans="1:11" ht="12.75" customHeight="1">
      <c r="A9" s="296" t="s">
        <v>336</v>
      </c>
      <c r="B9" s="268">
        <v>632</v>
      </c>
      <c r="C9" s="269">
        <f t="shared" si="0"/>
        <v>3.1234555698329545</v>
      </c>
      <c r="D9" s="268">
        <v>837</v>
      </c>
      <c r="E9" s="269">
        <f t="shared" si="1"/>
        <v>3.4860474802165768</v>
      </c>
      <c r="F9" s="284">
        <v>3.3618136143933754</v>
      </c>
      <c r="G9" s="143"/>
      <c r="H9" s="366"/>
      <c r="J9" s="327"/>
    </row>
    <row r="10" spans="1:11" ht="12.75" customHeight="1">
      <c r="A10" s="296" t="s">
        <v>337</v>
      </c>
      <c r="B10" s="268">
        <v>1401</v>
      </c>
      <c r="C10" s="269">
        <f t="shared" si="0"/>
        <v>6.9239893248986855</v>
      </c>
      <c r="D10" s="268">
        <v>1715</v>
      </c>
      <c r="E10" s="269">
        <f t="shared" si="1"/>
        <v>7.1428571428571423</v>
      </c>
      <c r="F10" s="284">
        <v>15.097358419408685</v>
      </c>
      <c r="G10" s="143"/>
      <c r="H10" s="366"/>
      <c r="J10" s="327"/>
    </row>
    <row r="11" spans="1:11" ht="12.75" customHeight="1">
      <c r="A11" s="296" t="s">
        <v>338</v>
      </c>
      <c r="B11" s="268">
        <v>1577</v>
      </c>
      <c r="C11" s="269">
        <f t="shared" si="0"/>
        <v>7.7938123949787483</v>
      </c>
      <c r="D11" s="268">
        <v>1841</v>
      </c>
      <c r="E11" s="269">
        <f t="shared" si="1"/>
        <v>7.667638483965014</v>
      </c>
      <c r="F11" s="284">
        <v>6.0827137646041205</v>
      </c>
      <c r="G11" s="363"/>
      <c r="H11" s="366"/>
      <c r="J11" s="327"/>
    </row>
    <row r="12" spans="1:11" ht="12.75" customHeight="1">
      <c r="A12" s="296" t="s">
        <v>339</v>
      </c>
      <c r="B12" s="268">
        <v>1558</v>
      </c>
      <c r="C12" s="269">
        <f t="shared" si="0"/>
        <v>7.6999110408223785</v>
      </c>
      <c r="D12" s="268">
        <v>1809</v>
      </c>
      <c r="E12" s="269">
        <f t="shared" si="1"/>
        <v>7.53436068304873</v>
      </c>
      <c r="F12" s="284">
        <v>3.3030292857382646</v>
      </c>
      <c r="G12" s="363"/>
      <c r="H12" s="366"/>
      <c r="J12" s="327"/>
    </row>
    <row r="13" spans="1:11" ht="12.75" customHeight="1">
      <c r="A13" s="296" t="s">
        <v>340</v>
      </c>
      <c r="B13" s="268">
        <v>454</v>
      </c>
      <c r="C13" s="269">
        <f t="shared" si="0"/>
        <v>2.2437481466837994</v>
      </c>
      <c r="D13" s="268">
        <v>564</v>
      </c>
      <c r="E13" s="269">
        <f t="shared" si="1"/>
        <v>2.3490212411495208</v>
      </c>
      <c r="F13" s="284">
        <v>1.5423565015967482</v>
      </c>
      <c r="G13" s="363"/>
      <c r="H13" s="366"/>
      <c r="J13" s="327"/>
    </row>
    <row r="14" spans="1:11" ht="12.75" customHeight="1">
      <c r="A14" s="296" t="s">
        <v>341</v>
      </c>
      <c r="B14" s="268">
        <v>10009</v>
      </c>
      <c r="C14" s="269">
        <f t="shared" si="0"/>
        <v>49.466244934269056</v>
      </c>
      <c r="D14" s="268">
        <v>11585</v>
      </c>
      <c r="E14" s="269">
        <f t="shared" si="1"/>
        <v>48.250728862973766</v>
      </c>
      <c r="F14" s="284">
        <v>8.4869785212205713</v>
      </c>
      <c r="G14" s="363"/>
      <c r="H14" s="366"/>
      <c r="J14" s="327"/>
    </row>
    <row r="15" spans="1:11" ht="12.75" customHeight="1">
      <c r="A15" s="296" t="s">
        <v>343</v>
      </c>
      <c r="B15" s="268">
        <v>793</v>
      </c>
      <c r="C15" s="269">
        <f t="shared" si="0"/>
        <v>3.9191459918948306</v>
      </c>
      <c r="D15" s="268">
        <v>1033</v>
      </c>
      <c r="E15" s="269">
        <f t="shared" si="1"/>
        <v>4.3023740108288218</v>
      </c>
      <c r="F15" s="284">
        <v>4.9167769616859038</v>
      </c>
      <c r="G15" s="25"/>
      <c r="H15" s="327"/>
      <c r="J15" s="327"/>
    </row>
    <row r="16" spans="1:11" ht="12.75" customHeight="1">
      <c r="A16" s="296"/>
      <c r="B16" s="268"/>
      <c r="C16" s="269"/>
      <c r="D16" s="268"/>
      <c r="E16" s="269"/>
      <c r="F16" s="284"/>
      <c r="G16" s="25"/>
      <c r="H16" s="327"/>
      <c r="J16" s="327"/>
    </row>
    <row r="17" spans="1:10" ht="12.75" customHeight="1" thickBot="1">
      <c r="A17" s="337" t="s">
        <v>116</v>
      </c>
      <c r="B17" s="338">
        <f>SUM(B8:B15)</f>
        <v>20234</v>
      </c>
      <c r="C17" s="339">
        <f>SUM(C8:C15)</f>
        <v>100.00000000000001</v>
      </c>
      <c r="D17" s="338">
        <f>SUM(D8:D15)</f>
        <v>24010</v>
      </c>
      <c r="E17" s="339">
        <v>100</v>
      </c>
      <c r="F17" s="340">
        <f>SUM(F8:F15)</f>
        <v>61.6069406935408</v>
      </c>
      <c r="H17" s="327"/>
      <c r="J17" s="327"/>
    </row>
    <row r="18" spans="1:10" ht="12.75" customHeight="1">
      <c r="A18" s="348" t="s">
        <v>348</v>
      </c>
      <c r="B18" s="280"/>
      <c r="C18" s="280"/>
      <c r="D18" s="80"/>
      <c r="E18" s="80"/>
      <c r="F18" s="288"/>
      <c r="H18" s="327"/>
      <c r="J18" s="327"/>
    </row>
    <row r="19" spans="1:10" ht="12.75" customHeight="1">
      <c r="A19" s="282" t="s">
        <v>349</v>
      </c>
      <c r="B19" s="289"/>
      <c r="C19" s="353"/>
      <c r="D19" s="289"/>
      <c r="E19" s="353"/>
      <c r="F19" s="353"/>
      <c r="H19" s="327"/>
      <c r="J19" s="327"/>
    </row>
    <row r="20" spans="1:10" ht="12.75" customHeight="1">
      <c r="A20" s="282" t="s">
        <v>350</v>
      </c>
      <c r="B20" s="289"/>
      <c r="C20" s="353"/>
      <c r="D20" s="289"/>
      <c r="E20" s="353"/>
      <c r="F20" s="353"/>
      <c r="H20" s="327"/>
      <c r="J20" s="327"/>
    </row>
    <row r="21" spans="1:10" ht="12.75" customHeight="1">
      <c r="A21" s="282" t="s">
        <v>151</v>
      </c>
      <c r="B21" s="289"/>
      <c r="C21" s="353"/>
      <c r="D21" s="289"/>
      <c r="E21" s="353"/>
      <c r="F21" s="353"/>
    </row>
    <row r="22" spans="1:10" ht="22.5" customHeight="1">
      <c r="A22"/>
      <c r="B22" s="353"/>
      <c r="C22" s="353"/>
      <c r="D22" s="353"/>
      <c r="E22" s="353"/>
    </row>
    <row r="23" spans="1:10" ht="19.5" customHeight="1">
      <c r="A23" s="2"/>
      <c r="B23" s="349"/>
      <c r="C23" s="349"/>
      <c r="F23" s="350"/>
    </row>
    <row r="24" spans="1:10" ht="12.75" customHeight="1">
      <c r="A24" s="2"/>
      <c r="B24" s="349"/>
      <c r="C24" s="349"/>
      <c r="F24" s="350"/>
    </row>
    <row r="25" spans="1:10" ht="12.75" customHeight="1">
      <c r="A25" s="2"/>
      <c r="B25" s="291"/>
      <c r="C25" s="481"/>
      <c r="D25" s="481"/>
      <c r="E25" s="481"/>
      <c r="F25" s="350"/>
    </row>
    <row r="26" spans="1:10" ht="12.75" customHeight="1">
      <c r="A26" s="2"/>
      <c r="B26" s="298"/>
      <c r="C26" s="298"/>
      <c r="F26" s="350"/>
    </row>
    <row r="27" spans="1:10" ht="12.75" customHeight="1">
      <c r="A27" s="145"/>
      <c r="B27" s="349"/>
      <c r="C27" s="349"/>
      <c r="F27" s="350"/>
    </row>
    <row r="28" spans="1:10" ht="12.75" customHeight="1">
      <c r="A28" s="2"/>
      <c r="B28" s="349"/>
      <c r="C28" s="349"/>
      <c r="F28" s="350"/>
    </row>
    <row r="29" spans="1:10" ht="12.75" customHeight="1">
      <c r="A29" s="2"/>
      <c r="B29" s="300"/>
      <c r="C29" s="482"/>
      <c r="D29" s="482"/>
      <c r="F29" s="350"/>
    </row>
    <row r="30" spans="1:10" ht="12.75" customHeight="1">
      <c r="A30" s="367"/>
      <c r="B30" s="350"/>
      <c r="C30" s="350"/>
      <c r="F30" s="350"/>
    </row>
    <row r="31" spans="1:10" ht="12.75" customHeight="1">
      <c r="A31" s="367"/>
      <c r="B31" s="350"/>
      <c r="C31" s="350"/>
      <c r="F31" s="350"/>
    </row>
    <row r="32" spans="1:10" ht="12.75" customHeight="1">
      <c r="A32"/>
      <c r="F32" s="350"/>
    </row>
    <row r="33" spans="1:13">
      <c r="A33"/>
      <c r="F33" s="350"/>
    </row>
    <row r="34" spans="1:13">
      <c r="A34" s="302"/>
      <c r="B34" s="290"/>
      <c r="C34" s="290"/>
      <c r="D34" s="367"/>
      <c r="E34" s="367"/>
      <c r="F34" s="48"/>
      <c r="G34" s="48"/>
      <c r="H34" s="48"/>
      <c r="I34" s="49"/>
      <c r="J34" s="48"/>
      <c r="K34" s="49"/>
      <c r="L34" s="48"/>
      <c r="M34" s="48"/>
    </row>
    <row r="35" spans="1:13">
      <c r="A35" s="302"/>
      <c r="B35" s="290"/>
      <c r="C35" s="290"/>
      <c r="D35" s="367"/>
      <c r="E35" s="367"/>
      <c r="F35" s="301"/>
    </row>
    <row r="36" spans="1:13">
      <c r="A36" s="302"/>
      <c r="B36" s="290"/>
      <c r="C36" s="290"/>
      <c r="D36" s="367"/>
      <c r="E36" s="367"/>
      <c r="F36" s="301"/>
    </row>
    <row r="37" spans="1:13">
      <c r="A37" s="302"/>
      <c r="B37" s="290"/>
      <c r="C37" s="290"/>
      <c r="D37" s="367"/>
      <c r="E37" s="367"/>
      <c r="F37" s="301"/>
    </row>
    <row r="38" spans="1:13">
      <c r="A38" s="302"/>
      <c r="B38" s="290"/>
      <c r="C38" s="290"/>
      <c r="D38" s="367"/>
      <c r="E38" s="367"/>
      <c r="F38" s="301"/>
    </row>
    <row r="39" spans="1:13">
      <c r="A39" s="302"/>
      <c r="B39" s="290"/>
      <c r="C39" s="290"/>
      <c r="D39" s="367"/>
      <c r="E39" s="367"/>
      <c r="F39" s="301"/>
    </row>
    <row r="40" spans="1:13">
      <c r="A40" s="302"/>
      <c r="B40" s="290"/>
      <c r="C40" s="290"/>
      <c r="D40" s="367"/>
      <c r="E40" s="367"/>
      <c r="F40" s="301"/>
    </row>
    <row r="41" spans="1:13">
      <c r="A41" s="302"/>
      <c r="B41" s="290"/>
      <c r="C41" s="290"/>
      <c r="D41" s="367"/>
      <c r="E41" s="367"/>
      <c r="F41" s="301"/>
    </row>
    <row r="42" spans="1:13">
      <c r="A42" s="302"/>
      <c r="B42" s="290"/>
      <c r="C42" s="290"/>
      <c r="D42" s="367"/>
      <c r="E42" s="367"/>
      <c r="F42" s="301"/>
    </row>
    <row r="43" spans="1:13">
      <c r="A43" s="302"/>
      <c r="B43" s="290"/>
      <c r="C43" s="290"/>
      <c r="D43" s="367"/>
      <c r="E43" s="367"/>
      <c r="F43" s="301"/>
    </row>
    <row r="44" spans="1:13">
      <c r="A44" s="302"/>
      <c r="B44" s="290"/>
      <c r="C44" s="290"/>
      <c r="D44" s="367"/>
      <c r="E44" s="367"/>
      <c r="F44" s="301"/>
    </row>
  </sheetData>
  <mergeCells count="11">
    <mergeCell ref="C25:E25"/>
    <mergeCell ref="C29:D29"/>
    <mergeCell ref="A1:F1"/>
    <mergeCell ref="A5:A7"/>
    <mergeCell ref="D5:E5"/>
    <mergeCell ref="D6:D7"/>
    <mergeCell ref="B6:B7"/>
    <mergeCell ref="C6:C7"/>
    <mergeCell ref="E6:E7"/>
    <mergeCell ref="B5:C5"/>
    <mergeCell ref="A3:F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53"/>
  <sheetViews>
    <sheetView showGridLines="0" tabSelected="1" view="pageBreakPreview" zoomScale="75" zoomScaleNormal="60" zoomScaleSheetLayoutView="75" workbookViewId="0">
      <selection activeCell="B29" sqref="B29:C29"/>
    </sheetView>
  </sheetViews>
  <sheetFormatPr baseColWidth="10" defaultColWidth="8.42578125" defaultRowHeight="12.75"/>
  <cols>
    <col min="1" max="1" width="97.28515625" style="301" bestFit="1" customWidth="1"/>
    <col min="2" max="5" width="16.7109375" style="302" customWidth="1"/>
    <col min="6" max="6" width="16.7109375" style="290" customWidth="1"/>
    <col min="7" max="7" width="9.28515625" style="301" hidden="1" customWidth="1"/>
    <col min="8" max="8" width="9.28515625" style="301" customWidth="1"/>
    <col min="9" max="9" width="9.28515625" style="327" customWidth="1"/>
    <col min="10" max="10" width="8.42578125" style="301" customWidth="1"/>
    <col min="11" max="11" width="8.42578125" style="327" customWidth="1"/>
    <col min="12" max="16384" width="8.42578125" style="301"/>
  </cols>
  <sheetData>
    <row r="1" spans="1:11" s="21" customFormat="1" ht="18">
      <c r="A1" s="451" t="s">
        <v>115</v>
      </c>
      <c r="B1" s="451"/>
      <c r="C1" s="451"/>
      <c r="D1" s="451"/>
      <c r="E1" s="451"/>
      <c r="F1" s="451"/>
      <c r="G1" s="356"/>
      <c r="H1" s="327"/>
      <c r="I1" s="42"/>
      <c r="K1" s="42"/>
    </row>
    <row r="2" spans="1:11" ht="13.15" customHeight="1">
      <c r="A2" s="282"/>
      <c r="B2" s="321"/>
      <c r="C2" s="321"/>
      <c r="D2" s="321"/>
      <c r="E2" s="321"/>
      <c r="F2" s="321"/>
      <c r="G2" s="357"/>
      <c r="H2" s="327"/>
    </row>
    <row r="3" spans="1:11" ht="15" customHeight="1">
      <c r="A3" s="463" t="s">
        <v>322</v>
      </c>
      <c r="B3" s="463"/>
      <c r="C3" s="463"/>
      <c r="D3" s="463"/>
      <c r="E3" s="463"/>
      <c r="F3" s="463"/>
      <c r="G3" s="368"/>
      <c r="H3" s="327"/>
    </row>
    <row r="4" spans="1:11" ht="13.5" thickBot="1">
      <c r="A4" s="360"/>
      <c r="B4" s="361"/>
      <c r="C4" s="361"/>
      <c r="D4" s="361"/>
      <c r="E4" s="361"/>
      <c r="F4" s="362"/>
      <c r="G4" s="363"/>
      <c r="H4" s="364"/>
    </row>
    <row r="5" spans="1:11" ht="25.5" customHeight="1">
      <c r="A5" s="452" t="s">
        <v>21</v>
      </c>
      <c r="B5" s="484" t="s">
        <v>1</v>
      </c>
      <c r="C5" s="485"/>
      <c r="D5" s="484" t="s">
        <v>2</v>
      </c>
      <c r="E5" s="485" t="s">
        <v>2</v>
      </c>
      <c r="F5" s="369" t="s">
        <v>80</v>
      </c>
      <c r="G5" s="365"/>
      <c r="H5" s="366"/>
    </row>
    <row r="6" spans="1:11" ht="13.15" customHeight="1">
      <c r="A6" s="453"/>
      <c r="B6" s="459" t="s">
        <v>3</v>
      </c>
      <c r="C6" s="457" t="s">
        <v>88</v>
      </c>
      <c r="D6" s="459" t="s">
        <v>3</v>
      </c>
      <c r="E6" s="457" t="s">
        <v>88</v>
      </c>
      <c r="F6" s="370" t="s">
        <v>79</v>
      </c>
      <c r="G6" s="365"/>
      <c r="H6" s="366"/>
    </row>
    <row r="7" spans="1:11" ht="24.75" customHeight="1" thickBot="1">
      <c r="A7" s="454"/>
      <c r="B7" s="460"/>
      <c r="C7" s="458"/>
      <c r="D7" s="460"/>
      <c r="E7" s="458"/>
      <c r="F7" s="371" t="s">
        <v>125</v>
      </c>
      <c r="G7" s="365"/>
      <c r="H7" s="366"/>
    </row>
    <row r="8" spans="1:11" ht="14.25" customHeight="1">
      <c r="A8" s="486" t="s">
        <v>280</v>
      </c>
      <c r="B8" s="305"/>
      <c r="C8" s="266"/>
      <c r="D8" s="305"/>
      <c r="E8" s="266"/>
      <c r="F8" s="372"/>
      <c r="G8" s="363"/>
      <c r="H8" s="366"/>
      <c r="J8" s="327"/>
    </row>
    <row r="9" spans="1:11" ht="12.75" customHeight="1">
      <c r="A9" s="487"/>
      <c r="B9" s="273">
        <v>10191</v>
      </c>
      <c r="C9" s="269">
        <f>(B9/$B$13)*100</f>
        <v>41.773241515002454</v>
      </c>
      <c r="D9" s="273">
        <v>11127</v>
      </c>
      <c r="E9" s="269">
        <f>(D9/$D$13)*100</f>
        <v>41.613373723774259</v>
      </c>
      <c r="F9" s="373">
        <f>(144061*100)/792715</f>
        <v>18.173113918621446</v>
      </c>
      <c r="G9" s="363"/>
      <c r="H9" s="359"/>
      <c r="J9" s="327"/>
    </row>
    <row r="10" spans="1:11" ht="12.75" customHeight="1">
      <c r="A10" s="271" t="s">
        <v>276</v>
      </c>
      <c r="B10" s="273">
        <v>1740</v>
      </c>
      <c r="C10" s="269">
        <f>(B10/$B$13)*100</f>
        <v>7.1323167732415147</v>
      </c>
      <c r="D10" s="273">
        <v>2075</v>
      </c>
      <c r="E10" s="269">
        <f>(D10/$D$13)*100</f>
        <v>7.7602004562623881</v>
      </c>
      <c r="F10" s="373">
        <f>(572711*100)/792715</f>
        <v>72.246772169064542</v>
      </c>
      <c r="G10" s="143"/>
      <c r="H10" s="359"/>
      <c r="J10" s="327"/>
    </row>
    <row r="11" spans="1:11" ht="12.75" customHeight="1">
      <c r="A11" s="271" t="s">
        <v>279</v>
      </c>
      <c r="B11" s="273">
        <v>12465</v>
      </c>
      <c r="C11" s="269">
        <f>(B11/$B$13)*100</f>
        <v>51.094441711756019</v>
      </c>
      <c r="D11" s="273">
        <v>13537</v>
      </c>
      <c r="E11" s="269">
        <f>(D11/$D$13)*100</f>
        <v>50.626425819963352</v>
      </c>
      <c r="F11" s="373">
        <f>(75943*100)/792715</f>
        <v>9.58011391231401</v>
      </c>
      <c r="G11" s="363"/>
      <c r="H11" s="359"/>
      <c r="J11" s="327"/>
    </row>
    <row r="12" spans="1:11" ht="12.75" customHeight="1">
      <c r="A12" s="267"/>
      <c r="B12" s="273"/>
      <c r="C12" s="269"/>
      <c r="D12" s="273"/>
      <c r="E12" s="269"/>
      <c r="F12" s="274"/>
      <c r="H12" s="327"/>
      <c r="J12" s="327"/>
    </row>
    <row r="13" spans="1:11" ht="12.75" customHeight="1" thickBot="1">
      <c r="A13" s="180" t="s">
        <v>97</v>
      </c>
      <c r="B13" s="181">
        <f>SUM(B9:B11)</f>
        <v>24396</v>
      </c>
      <c r="C13" s="182">
        <f>SUM(C9:C11)</f>
        <v>99.999999999999986</v>
      </c>
      <c r="D13" s="181">
        <f>SUM(D9:D11)</f>
        <v>26739</v>
      </c>
      <c r="E13" s="182">
        <f>SUM(E9:E11)</f>
        <v>100</v>
      </c>
      <c r="F13" s="183">
        <f>SUM(F9:F11)</f>
        <v>100</v>
      </c>
      <c r="H13" s="327"/>
      <c r="J13" s="327"/>
    </row>
    <row r="14" spans="1:11" ht="21.75" customHeight="1">
      <c r="A14" s="468" t="s">
        <v>348</v>
      </c>
      <c r="B14" s="468"/>
      <c r="C14" s="468"/>
      <c r="D14" s="468"/>
      <c r="E14" s="80"/>
      <c r="F14" s="288"/>
    </row>
    <row r="15" spans="1:11" ht="12.75" customHeight="1">
      <c r="A15" s="146" t="s">
        <v>351</v>
      </c>
      <c r="B15" s="289"/>
      <c r="C15" s="353"/>
      <c r="D15" s="289"/>
      <c r="E15" s="353"/>
      <c r="F15" s="353"/>
    </row>
    <row r="16" spans="1:11" ht="12.75" customHeight="1">
      <c r="A16" s="282" t="s">
        <v>350</v>
      </c>
      <c r="B16" s="289"/>
      <c r="C16" s="353"/>
      <c r="D16" s="289"/>
      <c r="E16" s="353"/>
      <c r="F16" s="353"/>
    </row>
    <row r="17" spans="1:11" ht="12.75" customHeight="1">
      <c r="A17" s="483" t="s">
        <v>151</v>
      </c>
      <c r="B17" s="483"/>
      <c r="C17" s="483"/>
      <c r="D17" s="289"/>
      <c r="E17" s="353"/>
      <c r="F17" s="353"/>
    </row>
    <row r="18" spans="1:11" ht="12.75" customHeight="1">
      <c r="A18" s="282" t="s">
        <v>277</v>
      </c>
      <c r="B18" s="282"/>
      <c r="C18" s="282"/>
      <c r="D18" s="289"/>
      <c r="E18" s="353"/>
      <c r="F18" s="353"/>
    </row>
    <row r="19" spans="1:11" s="376" customFormat="1" ht="12.75" customHeight="1">
      <c r="A19" s="374" t="s">
        <v>270</v>
      </c>
      <c r="B19" s="374"/>
      <c r="C19" s="374"/>
      <c r="D19" s="375"/>
      <c r="I19" s="377"/>
      <c r="K19" s="377"/>
    </row>
    <row r="20" spans="1:11" s="376" customFormat="1" ht="12.75" customHeight="1">
      <c r="A20" s="374" t="s">
        <v>271</v>
      </c>
      <c r="B20" s="374"/>
      <c r="C20" s="374"/>
      <c r="D20" s="375"/>
      <c r="I20" s="377"/>
      <c r="K20" s="377"/>
    </row>
    <row r="21" spans="1:11" s="376" customFormat="1" ht="12.75" customHeight="1">
      <c r="A21" s="374" t="s">
        <v>272</v>
      </c>
      <c r="B21" s="374"/>
      <c r="C21" s="374"/>
      <c r="D21" s="375"/>
      <c r="I21" s="377"/>
      <c r="K21" s="377"/>
    </row>
    <row r="22" spans="1:11" s="376" customFormat="1" ht="12.75" customHeight="1">
      <c r="A22" s="374" t="s">
        <v>273</v>
      </c>
      <c r="B22" s="374"/>
      <c r="C22" s="374"/>
      <c r="D22" s="375"/>
      <c r="I22" s="377"/>
      <c r="K22" s="377"/>
    </row>
    <row r="23" spans="1:11" ht="12.75" customHeight="1">
      <c r="A23" s="282" t="s">
        <v>278</v>
      </c>
      <c r="B23" s="282"/>
      <c r="C23" s="282"/>
      <c r="D23" s="289"/>
      <c r="E23" s="353"/>
      <c r="F23" s="353"/>
    </row>
    <row r="24" spans="1:11" ht="12.75" customHeight="1">
      <c r="A24" s="374" t="s">
        <v>274</v>
      </c>
      <c r="B24" s="282"/>
      <c r="C24" s="282"/>
      <c r="D24" s="289"/>
      <c r="E24" s="353"/>
      <c r="F24" s="353"/>
    </row>
    <row r="25" spans="1:11" ht="12.75" customHeight="1">
      <c r="A25" s="374" t="s">
        <v>275</v>
      </c>
      <c r="B25" s="282"/>
      <c r="C25" s="282"/>
      <c r="D25" s="289"/>
      <c r="E25" s="353"/>
      <c r="F25" s="353"/>
    </row>
    <row r="26" spans="1:11" ht="12.75" customHeight="1">
      <c r="A26" s="282"/>
      <c r="B26" s="289"/>
      <c r="C26" s="353"/>
      <c r="D26" s="289"/>
      <c r="E26" s="353"/>
      <c r="F26" s="353"/>
    </row>
    <row r="27" spans="1:11" ht="12.75" customHeight="1">
      <c r="A27" s="282"/>
      <c r="B27" s="289"/>
      <c r="C27" s="353"/>
      <c r="D27" s="289"/>
      <c r="E27" s="353"/>
      <c r="F27" s="353"/>
    </row>
    <row r="28" spans="1:11" ht="12.75" customHeight="1">
      <c r="A28" s="282"/>
      <c r="B28" s="289"/>
      <c r="C28" s="353"/>
      <c r="D28" s="289"/>
      <c r="E28" s="353"/>
      <c r="F28" s="353"/>
    </row>
    <row r="29" spans="1:11" ht="12.75" customHeight="1">
      <c r="A29" s="282"/>
      <c r="B29" s="289"/>
      <c r="C29" s="353"/>
      <c r="D29" s="289"/>
      <c r="E29" s="353"/>
      <c r="F29" s="353"/>
    </row>
    <row r="30" spans="1:11" ht="12.75" customHeight="1">
      <c r="A30" s="282"/>
      <c r="B30" s="289"/>
      <c r="C30" s="353"/>
      <c r="D30" s="289"/>
      <c r="E30" s="353"/>
      <c r="F30" s="353"/>
    </row>
    <row r="31" spans="1:11" ht="12.75" customHeight="1">
      <c r="A31" s="282"/>
      <c r="B31" s="289"/>
      <c r="C31" s="353"/>
      <c r="D31" s="289"/>
      <c r="E31" s="353"/>
      <c r="F31" s="353"/>
    </row>
    <row r="32" spans="1:11" ht="12.75" customHeight="1">
      <c r="A32" s="282"/>
      <c r="B32" s="289"/>
      <c r="C32" s="353"/>
      <c r="D32" s="289"/>
      <c r="E32" s="353"/>
      <c r="F32" s="353"/>
    </row>
    <row r="33" spans="1:11" ht="12.75" customHeight="1">
      <c r="A33" s="282"/>
      <c r="B33" s="289"/>
      <c r="C33" s="353"/>
      <c r="D33" s="289"/>
      <c r="E33" s="353"/>
      <c r="F33" s="353"/>
    </row>
    <row r="34" spans="1:11" ht="12.75" customHeight="1">
      <c r="A34" s="282"/>
      <c r="B34" s="289"/>
      <c r="C34" s="353"/>
      <c r="D34" s="289"/>
      <c r="E34" s="353"/>
      <c r="F34" s="353"/>
    </row>
    <row r="35" spans="1:11" ht="12.75" customHeight="1">
      <c r="A35" s="282"/>
      <c r="B35" s="289"/>
      <c r="C35" s="353"/>
      <c r="D35" s="289"/>
      <c r="E35" s="353"/>
      <c r="F35" s="353"/>
    </row>
    <row r="36" spans="1:11" ht="12.75" customHeight="1">
      <c r="A36" s="282"/>
      <c r="B36" s="289"/>
      <c r="C36" s="353"/>
      <c r="D36" s="289"/>
      <c r="E36" s="353"/>
      <c r="F36" s="353"/>
    </row>
    <row r="37" spans="1:11" ht="12.75" customHeight="1">
      <c r="A37" s="282"/>
      <c r="B37" s="289"/>
      <c r="C37" s="353"/>
      <c r="D37" s="289"/>
      <c r="E37" s="353"/>
      <c r="F37" s="353"/>
    </row>
    <row r="38" spans="1:11" ht="12.75" customHeight="1">
      <c r="A38" s="282"/>
      <c r="B38" s="289"/>
      <c r="C38" s="353"/>
      <c r="D38" s="289"/>
      <c r="E38" s="353"/>
      <c r="F38" s="353"/>
      <c r="K38" s="301"/>
    </row>
    <row r="39" spans="1:11" ht="12.75" customHeight="1">
      <c r="A39" s="282"/>
      <c r="B39" s="289"/>
      <c r="C39" s="353"/>
      <c r="D39" s="289"/>
      <c r="E39" s="353"/>
      <c r="F39" s="353"/>
      <c r="K39" s="301"/>
    </row>
    <row r="40" spans="1:11" ht="12.75" customHeight="1">
      <c r="A40" s="282"/>
      <c r="B40" s="289"/>
      <c r="C40" s="353"/>
      <c r="D40" s="289"/>
      <c r="E40" s="353"/>
      <c r="F40" s="353"/>
      <c r="K40" s="301"/>
    </row>
    <row r="41" spans="1:11" ht="12.75" customHeight="1">
      <c r="A41" s="282"/>
      <c r="B41" s="289"/>
      <c r="C41" s="353"/>
      <c r="D41" s="289"/>
      <c r="E41" s="353"/>
      <c r="F41" s="353"/>
      <c r="K41" s="301"/>
    </row>
    <row r="42" spans="1:11" ht="12.75" customHeight="1">
      <c r="A42" s="282"/>
      <c r="B42" s="289"/>
      <c r="C42" s="353"/>
      <c r="D42" s="289"/>
      <c r="E42" s="353"/>
      <c r="F42" s="353"/>
      <c r="K42" s="301"/>
    </row>
    <row r="43" spans="1:11" ht="12.75" customHeight="1">
      <c r="A43" s="282"/>
      <c r="B43" s="289"/>
      <c r="C43" s="353"/>
      <c r="D43" s="289"/>
      <c r="E43" s="353"/>
      <c r="F43" s="353"/>
      <c r="K43" s="301"/>
    </row>
    <row r="44" spans="1:11" ht="12.75" customHeight="1">
      <c r="A44" s="282"/>
      <c r="B44" s="289"/>
      <c r="C44" s="353"/>
      <c r="D44" s="289"/>
      <c r="E44" s="353"/>
      <c r="F44" s="353"/>
    </row>
    <row r="45" spans="1:11" ht="12.75" customHeight="1">
      <c r="A45" s="282"/>
      <c r="B45" s="289"/>
      <c r="C45" s="353"/>
      <c r="D45" s="289"/>
      <c r="E45" s="353"/>
      <c r="F45" s="353"/>
    </row>
    <row r="46" spans="1:11" ht="12.75" customHeight="1">
      <c r="A46" s="282"/>
      <c r="B46" s="289"/>
      <c r="C46" s="353"/>
      <c r="D46" s="289"/>
      <c r="E46" s="353"/>
      <c r="F46" s="353"/>
    </row>
    <row r="47" spans="1:11" ht="12.75" customHeight="1">
      <c r="A47" s="282"/>
      <c r="B47" s="289"/>
      <c r="C47" s="353"/>
      <c r="D47" s="289"/>
      <c r="E47" s="353"/>
      <c r="F47" s="353"/>
    </row>
    <row r="48" spans="1:11" ht="12.75" customHeight="1">
      <c r="A48" s="282"/>
      <c r="B48" s="289"/>
      <c r="C48" s="353"/>
      <c r="D48" s="289"/>
      <c r="E48" s="353"/>
      <c r="F48" s="353"/>
    </row>
    <row r="49" spans="1:6" ht="12.75" customHeight="1">
      <c r="A49" s="282"/>
      <c r="B49" s="289"/>
      <c r="C49" s="353"/>
      <c r="D49" s="289"/>
      <c r="E49" s="353"/>
      <c r="F49" s="353"/>
    </row>
    <row r="50" spans="1:6" ht="12.75" customHeight="1">
      <c r="A50" s="282"/>
      <c r="B50" s="289"/>
      <c r="C50" s="353"/>
      <c r="D50" s="289"/>
      <c r="E50" s="353"/>
      <c r="F50" s="353"/>
    </row>
    <row r="51" spans="1:6" ht="12.75" customHeight="1">
      <c r="A51" s="282"/>
      <c r="B51" s="289"/>
      <c r="C51" s="353"/>
      <c r="D51" s="289"/>
      <c r="E51" s="353"/>
      <c r="F51" s="353"/>
    </row>
    <row r="52" spans="1:6" ht="24" customHeight="1">
      <c r="A52" s="378"/>
      <c r="B52" s="378"/>
      <c r="C52" s="378"/>
      <c r="D52" s="378"/>
      <c r="E52" s="378"/>
      <c r="F52" s="378"/>
    </row>
    <row r="53" spans="1:6">
      <c r="A53" s="378"/>
      <c r="B53" s="378"/>
      <c r="C53" s="378"/>
      <c r="D53" s="378"/>
      <c r="E53" s="378"/>
      <c r="F53" s="378"/>
    </row>
  </sheetData>
  <mergeCells count="12">
    <mergeCell ref="A17:C17"/>
    <mergeCell ref="E6:E7"/>
    <mergeCell ref="A14:D14"/>
    <mergeCell ref="A3:F3"/>
    <mergeCell ref="A1:F1"/>
    <mergeCell ref="A5:A7"/>
    <mergeCell ref="B5:C5"/>
    <mergeCell ref="D5:E5"/>
    <mergeCell ref="B6:B7"/>
    <mergeCell ref="C6:C7"/>
    <mergeCell ref="D6:D7"/>
    <mergeCell ref="A8:A9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5" orientation="portrait" r:id="rId1"/>
  <headerFooter alignWithMargins="0">
    <oddFooter>&amp;C&amp;A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9"/>
  <sheetViews>
    <sheetView showGridLines="0" tabSelected="1" view="pageBreakPreview" zoomScale="75" zoomScaleNormal="75" workbookViewId="0">
      <selection activeCell="B29" sqref="B29:C29"/>
    </sheetView>
  </sheetViews>
  <sheetFormatPr baseColWidth="10" defaultColWidth="8.42578125" defaultRowHeight="12.75"/>
  <cols>
    <col min="1" max="1" width="77.7109375" style="301" customWidth="1"/>
    <col min="2" max="5" width="19.7109375" style="302" customWidth="1"/>
    <col min="6" max="6" width="19.7109375" style="290" customWidth="1"/>
    <col min="7" max="7" width="9.28515625" style="301" hidden="1" customWidth="1"/>
    <col min="8" max="8" width="9.28515625" style="301" customWidth="1"/>
    <col min="9" max="9" width="9.28515625" style="327" customWidth="1"/>
    <col min="10" max="10" width="8.42578125" style="301" customWidth="1"/>
    <col min="11" max="11" width="8.42578125" style="327" customWidth="1"/>
    <col min="12" max="16384" width="8.42578125" style="301"/>
  </cols>
  <sheetData>
    <row r="1" spans="1:11" s="21" customFormat="1" ht="18">
      <c r="A1" s="451" t="s">
        <v>115</v>
      </c>
      <c r="B1" s="451"/>
      <c r="C1" s="451"/>
      <c r="D1" s="451"/>
      <c r="E1" s="451"/>
      <c r="F1" s="451"/>
      <c r="G1" s="356"/>
      <c r="H1" s="327"/>
      <c r="I1" s="42"/>
      <c r="K1" s="42"/>
    </row>
    <row r="2" spans="1:11" ht="13.15" customHeight="1">
      <c r="A2" s="282"/>
      <c r="B2" s="321"/>
      <c r="C2" s="321"/>
      <c r="D2" s="321"/>
      <c r="E2" s="321"/>
      <c r="F2" s="321"/>
      <c r="G2" s="357"/>
      <c r="H2" s="327"/>
    </row>
    <row r="3" spans="1:11" ht="15" customHeight="1">
      <c r="A3" s="463" t="s">
        <v>323</v>
      </c>
      <c r="B3" s="463"/>
      <c r="C3" s="463"/>
      <c r="D3" s="463"/>
      <c r="E3" s="463"/>
      <c r="F3" s="463"/>
      <c r="G3" s="368"/>
      <c r="H3" s="327"/>
    </row>
    <row r="4" spans="1:11" ht="13.5" thickBot="1">
      <c r="A4" s="360"/>
      <c r="B4" s="361"/>
      <c r="C4" s="361"/>
      <c r="D4" s="361"/>
      <c r="E4" s="361"/>
      <c r="F4" s="362"/>
      <c r="G4" s="363"/>
      <c r="H4" s="285"/>
    </row>
    <row r="5" spans="1:11" ht="24" customHeight="1">
      <c r="A5" s="452" t="s">
        <v>21</v>
      </c>
      <c r="B5" s="484" t="s">
        <v>1</v>
      </c>
      <c r="C5" s="485"/>
      <c r="D5" s="484" t="s">
        <v>2</v>
      </c>
      <c r="E5" s="485" t="s">
        <v>2</v>
      </c>
      <c r="F5" s="369" t="s">
        <v>80</v>
      </c>
      <c r="G5" s="365"/>
      <c r="H5" s="366"/>
    </row>
    <row r="6" spans="1:11" ht="13.15" customHeight="1">
      <c r="A6" s="453"/>
      <c r="B6" s="459" t="s">
        <v>3</v>
      </c>
      <c r="C6" s="457" t="s">
        <v>88</v>
      </c>
      <c r="D6" s="459" t="s">
        <v>3</v>
      </c>
      <c r="E6" s="457" t="s">
        <v>88</v>
      </c>
      <c r="F6" s="370" t="s">
        <v>79</v>
      </c>
      <c r="G6" s="365"/>
      <c r="H6" s="366"/>
    </row>
    <row r="7" spans="1:11" ht="28.5" customHeight="1" thickBot="1">
      <c r="A7" s="454"/>
      <c r="B7" s="460"/>
      <c r="C7" s="458"/>
      <c r="D7" s="460"/>
      <c r="E7" s="458"/>
      <c r="F7" s="371" t="s">
        <v>126</v>
      </c>
      <c r="G7" s="365"/>
      <c r="H7" s="366"/>
    </row>
    <row r="8" spans="1:11" ht="18.75" customHeight="1">
      <c r="A8" s="278" t="s">
        <v>182</v>
      </c>
      <c r="B8" s="305">
        <v>14211</v>
      </c>
      <c r="C8" s="266">
        <f>(B8/$B$13)*100</f>
        <v>67.080481472740146</v>
      </c>
      <c r="D8" s="305">
        <v>17096</v>
      </c>
      <c r="E8" s="266">
        <f>(D8/$D$13)*100</f>
        <v>64.348087925323696</v>
      </c>
      <c r="F8" s="372">
        <f>(2625340*100)/3854506</f>
        <v>68.110933022286119</v>
      </c>
      <c r="G8" s="363"/>
      <c r="H8" s="359"/>
      <c r="J8" s="327"/>
    </row>
    <row r="9" spans="1:11" ht="12.75" customHeight="1">
      <c r="A9" s="271" t="s">
        <v>183</v>
      </c>
      <c r="B9" s="273">
        <v>264</v>
      </c>
      <c r="C9" s="269">
        <f>(B9/$B$13)*100</f>
        <v>1.2461647392022657</v>
      </c>
      <c r="D9" s="273">
        <v>436</v>
      </c>
      <c r="E9" s="269">
        <f>(D9/$D$13)*100</f>
        <v>1.6410719662752185</v>
      </c>
      <c r="F9" s="373">
        <f>(522051*100)/3854506</f>
        <v>13.543914576861471</v>
      </c>
      <c r="G9" s="143"/>
      <c r="H9" s="359"/>
      <c r="J9" s="327"/>
    </row>
    <row r="10" spans="1:11" ht="12.75" customHeight="1">
      <c r="A10" s="271" t="s">
        <v>177</v>
      </c>
      <c r="B10" s="273">
        <v>2978</v>
      </c>
      <c r="C10" s="269">
        <f>(B10/$B$13)*100</f>
        <v>14.057115883880103</v>
      </c>
      <c r="D10" s="273">
        <v>3687</v>
      </c>
      <c r="E10" s="269">
        <f>(D10/$D$13)*100</f>
        <v>13.877597109304427</v>
      </c>
      <c r="F10" s="373">
        <f>(194155*100)/3854506</f>
        <v>5.0370916532494698</v>
      </c>
      <c r="G10" s="363"/>
      <c r="H10" s="359"/>
      <c r="J10" s="327"/>
    </row>
    <row r="11" spans="1:11" ht="12.75" customHeight="1">
      <c r="A11" s="271" t="s">
        <v>187</v>
      </c>
      <c r="B11" s="273">
        <v>3732</v>
      </c>
      <c r="C11" s="269">
        <f>(B11/$B$13)*100</f>
        <v>17.616237904177485</v>
      </c>
      <c r="D11" s="273">
        <v>5349</v>
      </c>
      <c r="E11" s="269">
        <f>(D11/$D$13)*100</f>
        <v>20.133242999096655</v>
      </c>
      <c r="F11" s="373">
        <f>(512960*100)/3854506</f>
        <v>13.308060747602935</v>
      </c>
      <c r="G11" s="363"/>
      <c r="H11" s="359"/>
      <c r="J11" s="327"/>
    </row>
    <row r="12" spans="1:11" ht="12.75" customHeight="1">
      <c r="A12" s="267"/>
      <c r="B12" s="273"/>
      <c r="C12" s="269"/>
      <c r="D12" s="273"/>
      <c r="E12" s="269"/>
      <c r="F12" s="274"/>
      <c r="H12" s="327"/>
      <c r="J12" s="327"/>
    </row>
    <row r="13" spans="1:11" ht="12.75" customHeight="1" thickBot="1">
      <c r="A13" s="180" t="s">
        <v>112</v>
      </c>
      <c r="B13" s="181">
        <f>SUM(B8:B11)</f>
        <v>21185</v>
      </c>
      <c r="C13" s="182">
        <f>SUM(C8:C11)</f>
        <v>100</v>
      </c>
      <c r="D13" s="181">
        <f>SUM(D8:D11)</f>
        <v>26568</v>
      </c>
      <c r="E13" s="182">
        <f>SUM(E8:E11)</f>
        <v>100</v>
      </c>
      <c r="F13" s="183">
        <f>SUM(F8:F11)</f>
        <v>100</v>
      </c>
      <c r="H13" s="327"/>
      <c r="J13" s="327"/>
    </row>
    <row r="14" spans="1:11" ht="18" customHeight="1">
      <c r="A14" s="468" t="s">
        <v>348</v>
      </c>
      <c r="B14" s="468"/>
      <c r="C14" s="280"/>
      <c r="D14" s="80"/>
      <c r="E14" s="80"/>
      <c r="F14" s="288"/>
    </row>
    <row r="15" spans="1:11" ht="12.75" customHeight="1">
      <c r="A15" s="146" t="s">
        <v>351</v>
      </c>
      <c r="B15" s="289"/>
      <c r="C15" s="353"/>
      <c r="D15" s="289"/>
      <c r="E15" s="353"/>
      <c r="F15" s="353"/>
    </row>
    <row r="16" spans="1:11" ht="12.75" customHeight="1">
      <c r="A16" s="282" t="s">
        <v>350</v>
      </c>
      <c r="B16" s="289"/>
      <c r="C16" s="353"/>
      <c r="D16" s="289"/>
      <c r="E16" s="353"/>
      <c r="F16" s="353"/>
    </row>
    <row r="17" spans="1:13" ht="12.75" customHeight="1">
      <c r="A17" s="282" t="s">
        <v>174</v>
      </c>
      <c r="B17" s="289"/>
      <c r="C17" s="353"/>
      <c r="D17" s="289"/>
      <c r="E17" s="353"/>
      <c r="F17" s="353"/>
    </row>
    <row r="18" spans="1:13" ht="12.75" customHeight="1">
      <c r="A18" s="282" t="s">
        <v>184</v>
      </c>
      <c r="B18" s="289"/>
      <c r="C18" s="353"/>
      <c r="D18" s="289"/>
      <c r="E18" s="353"/>
      <c r="F18" s="353"/>
    </row>
    <row r="19" spans="1:13" ht="12.75" customHeight="1">
      <c r="A19" s="282" t="s">
        <v>185</v>
      </c>
      <c r="B19" s="289"/>
      <c r="C19" s="353"/>
      <c r="D19" s="289"/>
      <c r="E19" s="353"/>
      <c r="F19" s="353"/>
    </row>
    <row r="20" spans="1:13" ht="12.75" customHeight="1">
      <c r="A20" s="282" t="s">
        <v>186</v>
      </c>
      <c r="B20" s="289"/>
      <c r="C20" s="353"/>
      <c r="D20" s="289"/>
      <c r="E20" s="353"/>
      <c r="F20" s="353"/>
    </row>
    <row r="21" spans="1:13" ht="12.75" customHeight="1">
      <c r="A21" s="282" t="s">
        <v>188</v>
      </c>
      <c r="B21" s="289"/>
      <c r="C21" s="353"/>
      <c r="D21" s="289"/>
      <c r="E21" s="353"/>
      <c r="F21" s="353"/>
    </row>
    <row r="22" spans="1:13" ht="12.75" customHeight="1">
      <c r="A22" s="282" t="s">
        <v>189</v>
      </c>
      <c r="B22" s="289"/>
      <c r="C22" s="353"/>
      <c r="D22" s="289"/>
      <c r="E22" s="353"/>
      <c r="F22" s="353"/>
    </row>
    <row r="23" spans="1:13" ht="12.75" customHeight="1">
      <c r="A23" s="282" t="s">
        <v>190</v>
      </c>
      <c r="B23" s="289"/>
      <c r="C23" s="353"/>
      <c r="D23" s="289"/>
      <c r="E23" s="353"/>
      <c r="F23" s="353"/>
    </row>
    <row r="24" spans="1:13" ht="12.75" customHeight="1">
      <c r="A24" s="282" t="s">
        <v>191</v>
      </c>
      <c r="B24" s="289"/>
      <c r="C24" s="353"/>
      <c r="D24" s="289"/>
      <c r="E24" s="353"/>
      <c r="F24" s="353"/>
    </row>
    <row r="25" spans="1:13" ht="12.75" customHeight="1">
      <c r="A25" s="282"/>
      <c r="B25" s="289"/>
      <c r="C25" s="353"/>
      <c r="D25" s="289"/>
      <c r="E25" s="353"/>
      <c r="F25" s="353"/>
    </row>
    <row r="26" spans="1:13">
      <c r="A26" s="302"/>
      <c r="B26" s="290"/>
      <c r="C26" s="290"/>
      <c r="D26" s="367"/>
      <c r="E26" s="367"/>
      <c r="F26" s="301"/>
    </row>
    <row r="27" spans="1:13">
      <c r="A27" s="302"/>
      <c r="B27" s="290"/>
      <c r="C27" s="290"/>
      <c r="D27" s="367"/>
      <c r="E27" s="367"/>
      <c r="F27" s="301"/>
    </row>
    <row r="28" spans="1:13">
      <c r="A28" s="302"/>
      <c r="B28" s="290"/>
      <c r="C28" s="290"/>
      <c r="D28" s="367"/>
      <c r="E28" s="367"/>
      <c r="F28" s="301"/>
    </row>
    <row r="29" spans="1:13">
      <c r="A29" s="302"/>
      <c r="B29" s="290"/>
      <c r="C29" s="290"/>
      <c r="D29" s="367"/>
      <c r="E29" s="367"/>
      <c r="F29" s="48"/>
      <c r="G29" s="48"/>
      <c r="H29" s="48"/>
      <c r="I29" s="49"/>
      <c r="J29" s="48"/>
      <c r="K29" s="49"/>
      <c r="L29" s="48"/>
      <c r="M29" s="48"/>
    </row>
    <row r="30" spans="1:13">
      <c r="A30" s="302"/>
      <c r="B30" s="290"/>
      <c r="C30" s="290"/>
      <c r="D30" s="367"/>
      <c r="E30" s="367"/>
      <c r="F30" s="301"/>
    </row>
    <row r="31" spans="1:13">
      <c r="A31" s="302"/>
      <c r="B31" s="290"/>
      <c r="C31" s="290"/>
      <c r="D31" s="367"/>
      <c r="E31" s="367"/>
      <c r="F31" s="301"/>
    </row>
    <row r="32" spans="1:13">
      <c r="A32" s="302"/>
      <c r="B32" s="290"/>
      <c r="C32" s="290"/>
      <c r="D32" s="367"/>
      <c r="E32" s="367"/>
      <c r="F32" s="301"/>
    </row>
    <row r="33" spans="1:6">
      <c r="A33" s="302"/>
      <c r="B33" s="290"/>
      <c r="C33" s="290"/>
      <c r="D33" s="367"/>
      <c r="E33" s="367"/>
      <c r="F33" s="301"/>
    </row>
    <row r="34" spans="1:6">
      <c r="A34" s="302"/>
      <c r="B34" s="290"/>
      <c r="C34" s="290"/>
      <c r="D34" s="367"/>
      <c r="E34" s="367"/>
      <c r="F34" s="301"/>
    </row>
    <row r="35" spans="1:6">
      <c r="A35" s="302"/>
      <c r="B35" s="290"/>
      <c r="C35" s="290"/>
      <c r="D35" s="367"/>
      <c r="E35" s="367"/>
      <c r="F35" s="301"/>
    </row>
    <row r="36" spans="1:6">
      <c r="A36" s="302"/>
      <c r="B36" s="290"/>
      <c r="C36" s="290"/>
      <c r="D36" s="367"/>
      <c r="E36" s="367"/>
      <c r="F36" s="301"/>
    </row>
    <row r="37" spans="1:6">
      <c r="A37" s="302"/>
      <c r="B37" s="290"/>
      <c r="C37" s="290"/>
      <c r="D37" s="367"/>
      <c r="E37" s="367"/>
      <c r="F37" s="301"/>
    </row>
    <row r="38" spans="1:6">
      <c r="A38" s="302"/>
      <c r="B38" s="290"/>
      <c r="C38" s="290"/>
      <c r="D38" s="367"/>
      <c r="E38" s="367"/>
      <c r="F38" s="301"/>
    </row>
    <row r="39" spans="1:6">
      <c r="A39" s="302"/>
      <c r="B39" s="290"/>
      <c r="C39" s="290"/>
      <c r="D39" s="367"/>
      <c r="E39" s="367"/>
      <c r="F39" s="301"/>
    </row>
  </sheetData>
  <mergeCells count="10">
    <mergeCell ref="A14:B14"/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1"/>
  <sheetViews>
    <sheetView showGridLines="0" tabSelected="1" view="pageBreakPreview" zoomScaleNormal="75" zoomScaleSheetLayoutView="100" workbookViewId="0">
      <selection activeCell="B29" sqref="B29:C29"/>
    </sheetView>
  </sheetViews>
  <sheetFormatPr baseColWidth="10" defaultRowHeight="12.75"/>
  <cols>
    <col min="1" max="1" width="74.140625" style="301" customWidth="1"/>
    <col min="2" max="2" width="18.42578125" style="353" customWidth="1"/>
    <col min="3" max="7" width="12.7109375" style="353" customWidth="1"/>
    <col min="8" max="8" width="6.7109375" style="301" customWidth="1"/>
    <col min="9" max="9" width="12.7109375" style="301" customWidth="1"/>
    <col min="10" max="16384" width="11.42578125" style="301"/>
  </cols>
  <sheetData>
    <row r="1" spans="1:10" s="21" customFormat="1" ht="18" customHeight="1">
      <c r="A1" s="488" t="s">
        <v>115</v>
      </c>
      <c r="B1" s="488"/>
      <c r="C1" s="488"/>
      <c r="D1" s="488"/>
      <c r="E1" s="488"/>
      <c r="F1" s="488"/>
      <c r="G1" s="488"/>
    </row>
    <row r="2" spans="1:10" ht="12.75" customHeight="1">
      <c r="A2" s="285"/>
      <c r="B2" s="321"/>
      <c r="C2" s="321"/>
      <c r="D2" s="321"/>
      <c r="E2" s="321"/>
      <c r="F2" s="321"/>
      <c r="G2" s="321"/>
    </row>
    <row r="3" spans="1:10" ht="15" customHeight="1">
      <c r="A3" s="463" t="s">
        <v>137</v>
      </c>
      <c r="B3" s="463"/>
      <c r="C3" s="463"/>
      <c r="D3" s="463"/>
      <c r="E3" s="463"/>
      <c r="F3" s="463"/>
      <c r="G3" s="463"/>
      <c r="H3" s="327"/>
      <c r="I3" s="327"/>
      <c r="J3" s="327"/>
    </row>
    <row r="4" spans="1:10" ht="15" customHeight="1">
      <c r="A4" s="463" t="s">
        <v>111</v>
      </c>
      <c r="B4" s="463"/>
      <c r="C4" s="463"/>
      <c r="D4" s="463"/>
      <c r="E4" s="463"/>
      <c r="F4" s="463"/>
      <c r="G4" s="463"/>
      <c r="H4" s="327"/>
      <c r="I4" s="327"/>
      <c r="J4" s="327"/>
    </row>
    <row r="5" spans="1:10" ht="12.75" customHeight="1" thickBot="1">
      <c r="A5" s="63"/>
      <c r="B5" s="63"/>
      <c r="C5" s="63"/>
      <c r="D5" s="63"/>
      <c r="E5" s="63"/>
      <c r="F5" s="63"/>
      <c r="G5" s="379"/>
      <c r="H5" s="327"/>
      <c r="I5" s="327"/>
      <c r="J5" s="327"/>
    </row>
    <row r="6" spans="1:10" ht="18.75" customHeight="1">
      <c r="A6" s="452" t="s">
        <v>21</v>
      </c>
      <c r="B6" s="461" t="s">
        <v>1</v>
      </c>
      <c r="C6" s="489"/>
      <c r="D6" s="462"/>
      <c r="E6" s="461" t="s">
        <v>2</v>
      </c>
      <c r="F6" s="489"/>
      <c r="G6" s="489"/>
      <c r="I6" s="321"/>
    </row>
    <row r="7" spans="1:10" ht="33" customHeight="1" thickBot="1">
      <c r="A7" s="454"/>
      <c r="B7" s="292">
        <v>2015</v>
      </c>
      <c r="C7" s="292">
        <v>2016</v>
      </c>
      <c r="D7" s="293" t="s">
        <v>324</v>
      </c>
      <c r="E7" s="292">
        <v>2015</v>
      </c>
      <c r="F7" s="292">
        <v>2016</v>
      </c>
      <c r="G7" s="293" t="s">
        <v>324</v>
      </c>
      <c r="H7" s="353"/>
      <c r="I7" s="298"/>
    </row>
    <row r="8" spans="1:10" ht="25.5" customHeight="1">
      <c r="A8" s="294" t="s">
        <v>335</v>
      </c>
      <c r="B8" s="335">
        <v>3868</v>
      </c>
      <c r="C8" s="335">
        <v>3810</v>
      </c>
      <c r="D8" s="266">
        <f>((C8-B8)/B8)*100</f>
        <v>-1.499482936918304</v>
      </c>
      <c r="E8" s="335">
        <v>4654</v>
      </c>
      <c r="F8" s="335">
        <v>4626</v>
      </c>
      <c r="G8" s="295">
        <f>((F8-E8)/E8)*100</f>
        <v>-0.60163300386764074</v>
      </c>
      <c r="I8" s="380"/>
    </row>
    <row r="9" spans="1:10" ht="12.75" customHeight="1">
      <c r="A9" s="296" t="s">
        <v>336</v>
      </c>
      <c r="B9" s="268">
        <v>625</v>
      </c>
      <c r="C9" s="268">
        <v>632</v>
      </c>
      <c r="D9" s="269">
        <f t="shared" ref="D9:D15" si="0">((C9-B9)/B9)*100</f>
        <v>1.1199999999999999</v>
      </c>
      <c r="E9" s="268">
        <v>838</v>
      </c>
      <c r="F9" s="268">
        <v>837</v>
      </c>
      <c r="G9" s="286">
        <f t="shared" ref="G9:G15" si="1">((F9-E9)/E9)*100</f>
        <v>-0.11933174224343676</v>
      </c>
      <c r="I9" s="298"/>
    </row>
    <row r="10" spans="1:10" ht="12.75" customHeight="1">
      <c r="A10" s="296" t="s">
        <v>337</v>
      </c>
      <c r="B10" s="268">
        <v>1373</v>
      </c>
      <c r="C10" s="268">
        <v>1401</v>
      </c>
      <c r="D10" s="269">
        <f t="shared" si="0"/>
        <v>2.0393299344501092</v>
      </c>
      <c r="E10" s="268">
        <v>1633</v>
      </c>
      <c r="F10" s="268">
        <v>1715</v>
      </c>
      <c r="G10" s="286">
        <f t="shared" si="1"/>
        <v>5.0214329454990816</v>
      </c>
      <c r="I10" s="380"/>
    </row>
    <row r="11" spans="1:10" ht="12.75" customHeight="1">
      <c r="A11" s="296" t="s">
        <v>338</v>
      </c>
      <c r="B11" s="268">
        <v>1599</v>
      </c>
      <c r="C11" s="268">
        <v>1577</v>
      </c>
      <c r="D11" s="269">
        <f t="shared" si="0"/>
        <v>-1.3758599124452784</v>
      </c>
      <c r="E11" s="268">
        <v>1845</v>
      </c>
      <c r="F11" s="268">
        <v>1841</v>
      </c>
      <c r="G11" s="286">
        <f t="shared" si="1"/>
        <v>-0.21680216802168023</v>
      </c>
      <c r="I11" s="298"/>
    </row>
    <row r="12" spans="1:10" ht="12.75" customHeight="1">
      <c r="A12" s="296" t="s">
        <v>339</v>
      </c>
      <c r="B12" s="268">
        <v>1559</v>
      </c>
      <c r="C12" s="268">
        <v>1558</v>
      </c>
      <c r="D12" s="269">
        <f t="shared" si="0"/>
        <v>-6.4143681847338027E-2</v>
      </c>
      <c r="E12" s="268">
        <v>1759</v>
      </c>
      <c r="F12" s="268">
        <v>1809</v>
      </c>
      <c r="G12" s="286">
        <f t="shared" si="1"/>
        <v>2.8425241614553722</v>
      </c>
      <c r="I12" s="380"/>
    </row>
    <row r="13" spans="1:10" ht="12.75" customHeight="1">
      <c r="A13" s="296" t="s">
        <v>340</v>
      </c>
      <c r="B13" s="268">
        <v>457</v>
      </c>
      <c r="C13" s="268">
        <v>454</v>
      </c>
      <c r="D13" s="269">
        <f t="shared" si="0"/>
        <v>-0.65645514223194745</v>
      </c>
      <c r="E13" s="268">
        <v>583</v>
      </c>
      <c r="F13" s="268">
        <v>564</v>
      </c>
      <c r="G13" s="286">
        <f t="shared" si="1"/>
        <v>-3.2590051457975986</v>
      </c>
      <c r="I13" s="298"/>
    </row>
    <row r="14" spans="1:10" ht="12.75" customHeight="1">
      <c r="A14" s="296" t="s">
        <v>341</v>
      </c>
      <c r="B14" s="268">
        <v>10272</v>
      </c>
      <c r="C14" s="268">
        <v>10009</v>
      </c>
      <c r="D14" s="269">
        <f t="shared" si="0"/>
        <v>-2.5603582554517135</v>
      </c>
      <c r="E14" s="268">
        <v>11662</v>
      </c>
      <c r="F14" s="268">
        <v>11585</v>
      </c>
      <c r="G14" s="286">
        <f t="shared" si="1"/>
        <v>-0.6602641056422569</v>
      </c>
      <c r="I14" s="298"/>
    </row>
    <row r="15" spans="1:10" ht="12.75" customHeight="1">
      <c r="A15" s="296" t="s">
        <v>343</v>
      </c>
      <c r="B15" s="268">
        <v>798</v>
      </c>
      <c r="C15" s="268">
        <v>793</v>
      </c>
      <c r="D15" s="269">
        <f t="shared" si="0"/>
        <v>-0.62656641604010022</v>
      </c>
      <c r="E15" s="268">
        <v>1053</v>
      </c>
      <c r="F15" s="268">
        <v>1033</v>
      </c>
      <c r="G15" s="286">
        <f t="shared" si="1"/>
        <v>-1.899335232668566</v>
      </c>
      <c r="I15" s="298"/>
    </row>
    <row r="16" spans="1:10" ht="12.75" customHeight="1">
      <c r="A16" s="267"/>
      <c r="B16" s="273"/>
      <c r="C16" s="273"/>
      <c r="D16" s="269"/>
      <c r="E16" s="273"/>
      <c r="F16" s="273"/>
      <c r="G16" s="286"/>
      <c r="I16" s="298"/>
    </row>
    <row r="17" spans="1:9" ht="19.5" customHeight="1" thickBot="1">
      <c r="A17" s="337" t="s">
        <v>116</v>
      </c>
      <c r="B17" s="338">
        <v>28278</v>
      </c>
      <c r="C17" s="338">
        <v>20234</v>
      </c>
      <c r="D17" s="339">
        <v>-28.446141877077586</v>
      </c>
      <c r="E17" s="338">
        <v>24027</v>
      </c>
      <c r="F17" s="338">
        <v>24010</v>
      </c>
      <c r="G17" s="340">
        <v>-7.0753735381029678E-2</v>
      </c>
      <c r="I17" s="298"/>
    </row>
    <row r="18" spans="1:9" ht="19.5" customHeight="1">
      <c r="A18" s="348" t="s">
        <v>287</v>
      </c>
      <c r="B18" s="85"/>
      <c r="C18" s="85"/>
      <c r="D18" s="85"/>
      <c r="E18" s="85"/>
      <c r="F18" s="85"/>
      <c r="G18" s="297"/>
      <c r="I18" s="50"/>
    </row>
    <row r="19" spans="1:9" ht="12.75" customHeight="1">
      <c r="A19" s="282" t="s">
        <v>151</v>
      </c>
      <c r="B19" s="298"/>
      <c r="C19" s="298"/>
      <c r="D19" s="299"/>
      <c r="E19" s="298"/>
      <c r="F19" s="298"/>
      <c r="G19" s="299"/>
      <c r="I19" s="285"/>
    </row>
    <row r="20" spans="1:9" ht="12.75" customHeight="1">
      <c r="A20" s="2"/>
      <c r="B20" s="300"/>
      <c r="C20" s="300"/>
      <c r="D20" s="300"/>
      <c r="E20" s="300"/>
      <c r="I20" s="285"/>
    </row>
    <row r="21" spans="1:9" ht="12.75" customHeight="1">
      <c r="A21" s="2"/>
      <c r="B21" s="300"/>
      <c r="C21" s="381"/>
      <c r="D21" s="381"/>
      <c r="E21" s="381"/>
      <c r="F21" s="381"/>
      <c r="G21" s="302"/>
    </row>
    <row r="22" spans="1:9" ht="12.75" customHeight="1">
      <c r="A22" s="2"/>
      <c r="B22" s="349"/>
      <c r="C22" s="349"/>
      <c r="D22" s="350"/>
      <c r="E22" s="350"/>
      <c r="F22" s="302"/>
      <c r="G22" s="302"/>
    </row>
    <row r="23" spans="1:9" ht="12.75" customHeight="1">
      <c r="A23" s="2"/>
      <c r="B23" s="291"/>
      <c r="C23" s="481"/>
      <c r="D23" s="481"/>
      <c r="E23" s="481"/>
      <c r="F23" s="481"/>
      <c r="G23" s="481"/>
    </row>
    <row r="24" spans="1:9" ht="12.75" customHeight="1">
      <c r="A24" s="2"/>
      <c r="B24" s="298"/>
      <c r="C24" s="298"/>
      <c r="D24" s="298"/>
      <c r="E24" s="298"/>
      <c r="F24" s="302"/>
      <c r="G24" s="302"/>
    </row>
    <row r="25" spans="1:9" ht="12.75" customHeight="1">
      <c r="A25" s="145"/>
      <c r="B25" s="349"/>
      <c r="C25" s="349"/>
      <c r="D25" s="350"/>
      <c r="E25" s="350"/>
      <c r="F25" s="302"/>
      <c r="G25" s="302"/>
    </row>
    <row r="26" spans="1:9" ht="12.75" customHeight="1">
      <c r="A26" s="2"/>
      <c r="B26" s="349"/>
      <c r="C26" s="349"/>
      <c r="D26" s="350"/>
      <c r="E26" s="350"/>
      <c r="F26" s="302"/>
      <c r="G26" s="302"/>
    </row>
    <row r="27" spans="1:9" ht="12.75" customHeight="1">
      <c r="A27" s="2"/>
      <c r="B27" s="300"/>
      <c r="C27" s="482"/>
      <c r="D27" s="482"/>
      <c r="E27" s="482"/>
      <c r="F27" s="482"/>
      <c r="G27" s="302"/>
      <c r="H27" s="382"/>
    </row>
    <row r="28" spans="1:9" ht="12.75" customHeight="1">
      <c r="A28" s="367"/>
      <c r="B28" s="350"/>
      <c r="C28" s="350"/>
      <c r="F28" s="302"/>
      <c r="G28" s="302"/>
      <c r="H28" s="382"/>
    </row>
    <row r="31" spans="1:9">
      <c r="A31" s="56"/>
    </row>
  </sheetData>
  <mergeCells count="8">
    <mergeCell ref="C23:G23"/>
    <mergeCell ref="C27:F27"/>
    <mergeCell ref="A1:G1"/>
    <mergeCell ref="A6:A7"/>
    <mergeCell ref="B6:D6"/>
    <mergeCell ref="E6:G6"/>
    <mergeCell ref="A3:G3"/>
    <mergeCell ref="A4:G4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5"/>
  <sheetViews>
    <sheetView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57.28515625" style="57" customWidth="1"/>
    <col min="2" max="7" width="12.7109375" style="57" customWidth="1"/>
    <col min="8" max="16384" width="11.42578125" style="57"/>
  </cols>
  <sheetData>
    <row r="1" spans="1:10" ht="18">
      <c r="A1" s="488" t="s">
        <v>115</v>
      </c>
      <c r="B1" s="488"/>
      <c r="C1" s="488"/>
      <c r="D1" s="488"/>
      <c r="E1" s="488"/>
      <c r="F1" s="488"/>
      <c r="G1" s="488"/>
    </row>
    <row r="3" spans="1:10" s="59" customFormat="1" ht="15" customHeight="1">
      <c r="A3" s="490" t="s">
        <v>138</v>
      </c>
      <c r="B3" s="490"/>
      <c r="C3" s="490"/>
      <c r="D3" s="490"/>
      <c r="E3" s="490"/>
      <c r="F3" s="490"/>
      <c r="G3" s="490"/>
      <c r="H3" s="58"/>
      <c r="I3" s="58"/>
      <c r="J3" s="58"/>
    </row>
    <row r="4" spans="1:10" s="59" customFormat="1" ht="15" customHeight="1">
      <c r="A4" s="490" t="s">
        <v>111</v>
      </c>
      <c r="B4" s="490"/>
      <c r="C4" s="490"/>
      <c r="D4" s="490"/>
      <c r="E4" s="490"/>
      <c r="F4" s="490"/>
      <c r="G4" s="490"/>
      <c r="H4" s="58"/>
      <c r="I4" s="58"/>
      <c r="J4" s="58"/>
    </row>
    <row r="5" spans="1:10" ht="14.25" customHeight="1" thickBot="1">
      <c r="A5" s="86"/>
      <c r="B5" s="86"/>
      <c r="C5" s="86"/>
      <c r="D5" s="86"/>
      <c r="E5" s="86"/>
      <c r="F5" s="86"/>
      <c r="G5" s="86"/>
    </row>
    <row r="6" spans="1:10" s="205" customFormat="1" ht="34.5" customHeight="1">
      <c r="A6" s="471" t="s">
        <v>21</v>
      </c>
      <c r="B6" s="474" t="s">
        <v>1</v>
      </c>
      <c r="C6" s="491"/>
      <c r="D6" s="475"/>
      <c r="E6" s="474" t="s">
        <v>2</v>
      </c>
      <c r="F6" s="491"/>
      <c r="G6" s="491"/>
    </row>
    <row r="7" spans="1:10" s="205" customFormat="1" ht="34.5" customHeight="1" thickBot="1">
      <c r="A7" s="473"/>
      <c r="B7" s="199">
        <v>2015</v>
      </c>
      <c r="C7" s="199">
        <v>2016</v>
      </c>
      <c r="D7" s="329" t="s">
        <v>324</v>
      </c>
      <c r="E7" s="199">
        <v>2015</v>
      </c>
      <c r="F7" s="199">
        <v>2016</v>
      </c>
      <c r="G7" s="331" t="s">
        <v>324</v>
      </c>
    </row>
    <row r="8" spans="1:10" ht="25.5" customHeight="1">
      <c r="A8" s="87" t="s">
        <v>113</v>
      </c>
      <c r="B8" s="65"/>
      <c r="C8" s="65"/>
      <c r="D8" s="66"/>
      <c r="E8" s="65"/>
      <c r="F8" s="65"/>
      <c r="G8" s="67"/>
    </row>
    <row r="9" spans="1:10">
      <c r="A9" s="88" t="s">
        <v>175</v>
      </c>
      <c r="B9" s="69">
        <v>10599</v>
      </c>
      <c r="C9" s="69">
        <v>10191</v>
      </c>
      <c r="D9" s="70">
        <f>((C9-B9)/B9)*100</f>
        <v>-3.8494197565808097</v>
      </c>
      <c r="E9" s="69">
        <v>11554</v>
      </c>
      <c r="F9" s="69">
        <v>11127</v>
      </c>
      <c r="G9" s="71">
        <f>((F9-E9)/E9)*100</f>
        <v>-3.6956898043967454</v>
      </c>
    </row>
    <row r="10" spans="1:10">
      <c r="A10" s="89" t="s">
        <v>176</v>
      </c>
      <c r="B10" s="69">
        <v>1770</v>
      </c>
      <c r="C10" s="69">
        <v>1740</v>
      </c>
      <c r="D10" s="70">
        <f>((C10-B10)/B10)*100</f>
        <v>-1.6949152542372881</v>
      </c>
      <c r="E10" s="69">
        <v>2076</v>
      </c>
      <c r="F10" s="69">
        <v>2075</v>
      </c>
      <c r="G10" s="71">
        <f>((F10-E10)/E10)*100</f>
        <v>-4.8169556840077073E-2</v>
      </c>
    </row>
    <row r="11" spans="1:10">
      <c r="A11" s="89" t="s">
        <v>98</v>
      </c>
      <c r="B11" s="69">
        <v>12775</v>
      </c>
      <c r="C11" s="69">
        <v>12465</v>
      </c>
      <c r="D11" s="70">
        <f>((C11-B11)/B11)*100</f>
        <v>-2.4266144814090023</v>
      </c>
      <c r="E11" s="69">
        <v>13879</v>
      </c>
      <c r="F11" s="69">
        <v>13537</v>
      </c>
      <c r="G11" s="71">
        <f>((F11-E11)/E11)*100</f>
        <v>-2.4641544779883278</v>
      </c>
    </row>
    <row r="12" spans="1:10">
      <c r="A12" s="90"/>
      <c r="B12" s="69"/>
      <c r="C12" s="69"/>
      <c r="D12" s="70"/>
      <c r="E12" s="69"/>
      <c r="F12" s="69"/>
      <c r="G12" s="71"/>
    </row>
    <row r="13" spans="1:10" ht="13.5" thickBot="1">
      <c r="A13" s="180" t="s">
        <v>97</v>
      </c>
      <c r="B13" s="181">
        <v>26188</v>
      </c>
      <c r="C13" s="181">
        <f>C9+C10+C11</f>
        <v>24396</v>
      </c>
      <c r="D13" s="182">
        <f>((C13-B13)/B13)*100</f>
        <v>-6.8428287765388731</v>
      </c>
      <c r="E13" s="181">
        <f>E9+E10+E11</f>
        <v>27509</v>
      </c>
      <c r="F13" s="181">
        <f>F9+F10+F11</f>
        <v>26739</v>
      </c>
      <c r="G13" s="183">
        <f>((F13-E13)/E13)*100</f>
        <v>-2.7990839361663458</v>
      </c>
    </row>
    <row r="14" spans="1:10" ht="28.5" customHeight="1">
      <c r="A14" s="330" t="s">
        <v>320</v>
      </c>
      <c r="B14" s="92"/>
      <c r="C14" s="92"/>
      <c r="D14" s="92"/>
      <c r="E14" s="92"/>
      <c r="F14" s="92"/>
      <c r="G14" s="93"/>
    </row>
    <row r="15" spans="1:10">
      <c r="A15" s="60" t="s">
        <v>151</v>
      </c>
      <c r="B15" s="62"/>
      <c r="C15" s="62"/>
      <c r="D15" s="61"/>
      <c r="E15" s="62"/>
      <c r="F15" s="62"/>
      <c r="G15" s="61"/>
    </row>
  </sheetData>
  <mergeCells count="6">
    <mergeCell ref="A1:G1"/>
    <mergeCell ref="A3:G3"/>
    <mergeCell ref="A4:G4"/>
    <mergeCell ref="A6:A7"/>
    <mergeCell ref="B6:D6"/>
    <mergeCell ref="E6:G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ignoredErrors>
    <ignoredError sqref="D13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23"/>
  <sheetViews>
    <sheetView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76.140625" style="57" customWidth="1"/>
    <col min="2" max="7" width="12.7109375" style="57" customWidth="1"/>
    <col min="8" max="16384" width="11.42578125" style="57"/>
  </cols>
  <sheetData>
    <row r="1" spans="1:10" ht="18">
      <c r="A1" s="492" t="s">
        <v>115</v>
      </c>
      <c r="B1" s="492"/>
      <c r="C1" s="492"/>
      <c r="D1" s="492"/>
      <c r="E1" s="492"/>
      <c r="F1" s="492"/>
      <c r="G1" s="492"/>
    </row>
    <row r="3" spans="1:10" s="59" customFormat="1" ht="15" customHeight="1">
      <c r="A3" s="490" t="s">
        <v>139</v>
      </c>
      <c r="B3" s="490"/>
      <c r="C3" s="490"/>
      <c r="D3" s="490"/>
      <c r="E3" s="490"/>
      <c r="F3" s="490"/>
      <c r="G3" s="490"/>
      <c r="H3" s="58"/>
      <c r="I3" s="58"/>
      <c r="J3" s="58"/>
    </row>
    <row r="4" spans="1:10" s="59" customFormat="1" ht="15" customHeight="1">
      <c r="A4" s="490" t="s">
        <v>111</v>
      </c>
      <c r="B4" s="490"/>
      <c r="C4" s="490"/>
      <c r="D4" s="490"/>
      <c r="E4" s="490"/>
      <c r="F4" s="490"/>
      <c r="G4" s="490"/>
      <c r="H4" s="58"/>
      <c r="I4" s="58"/>
      <c r="J4" s="58"/>
    </row>
    <row r="5" spans="1:10" ht="14.25" customHeight="1" thickBot="1">
      <c r="A5" s="86"/>
      <c r="B5" s="86"/>
      <c r="C5" s="86"/>
      <c r="D5" s="86"/>
      <c r="E5" s="86"/>
      <c r="F5" s="86"/>
      <c r="G5" s="86"/>
    </row>
    <row r="6" spans="1:10" s="205" customFormat="1" ht="30" customHeight="1">
      <c r="A6" s="471" t="s">
        <v>21</v>
      </c>
      <c r="B6" s="493" t="s">
        <v>1</v>
      </c>
      <c r="C6" s="494"/>
      <c r="D6" s="471"/>
      <c r="E6" s="493" t="s">
        <v>192</v>
      </c>
      <c r="F6" s="494"/>
      <c r="G6" s="494"/>
    </row>
    <row r="7" spans="1:10" s="205" customFormat="1" ht="30" customHeight="1">
      <c r="A7" s="472"/>
      <c r="B7" s="495"/>
      <c r="C7" s="496"/>
      <c r="D7" s="497"/>
      <c r="E7" s="495"/>
      <c r="F7" s="496"/>
      <c r="G7" s="496"/>
    </row>
    <row r="8" spans="1:10" s="205" customFormat="1" ht="30" customHeight="1" thickBot="1">
      <c r="A8" s="473"/>
      <c r="B8" s="199">
        <v>2015</v>
      </c>
      <c r="C8" s="199">
        <v>2016</v>
      </c>
      <c r="D8" s="200" t="s">
        <v>281</v>
      </c>
      <c r="E8" s="199">
        <v>2015</v>
      </c>
      <c r="F8" s="199">
        <v>2016</v>
      </c>
      <c r="G8" s="201" t="s">
        <v>281</v>
      </c>
    </row>
    <row r="9" spans="1:10" ht="22.5" customHeight="1">
      <c r="A9" s="87" t="s">
        <v>182</v>
      </c>
      <c r="B9" s="65">
        <v>14571</v>
      </c>
      <c r="C9" s="65">
        <v>14211</v>
      </c>
      <c r="D9" s="66">
        <f>((C9-B9)/B9)*100</f>
        <v>-2.4706609017912289</v>
      </c>
      <c r="E9" s="65">
        <v>17447</v>
      </c>
      <c r="F9" s="65">
        <v>17096</v>
      </c>
      <c r="G9" s="67">
        <f>((F9-E9)/E9)*100</f>
        <v>-2.0118071874820886</v>
      </c>
    </row>
    <row r="10" spans="1:10">
      <c r="A10" s="89" t="s">
        <v>183</v>
      </c>
      <c r="B10" s="69">
        <v>255</v>
      </c>
      <c r="C10" s="69">
        <v>264</v>
      </c>
      <c r="D10" s="70">
        <f>((C10-B10)/B10)*100</f>
        <v>3.5294117647058822</v>
      </c>
      <c r="E10" s="69">
        <v>436</v>
      </c>
      <c r="F10" s="69">
        <v>436</v>
      </c>
      <c r="G10" s="71">
        <f>((F10-E10)/E10)*100</f>
        <v>0</v>
      </c>
    </row>
    <row r="11" spans="1:10">
      <c r="A11" s="89" t="s">
        <v>177</v>
      </c>
      <c r="B11" s="69">
        <v>2924</v>
      </c>
      <c r="C11" s="69">
        <v>2978</v>
      </c>
      <c r="D11" s="70">
        <f>((C11-B11)/B11)*100</f>
        <v>1.8467852257181943</v>
      </c>
      <c r="E11" s="69">
        <v>3602</v>
      </c>
      <c r="F11" s="69">
        <v>3687</v>
      </c>
      <c r="G11" s="71">
        <f>((F11-E11)/E11)*100</f>
        <v>2.3598001110494171</v>
      </c>
    </row>
    <row r="12" spans="1:10">
      <c r="A12" s="89" t="s">
        <v>187</v>
      </c>
      <c r="B12" s="69">
        <v>3878</v>
      </c>
      <c r="C12" s="69">
        <v>3732</v>
      </c>
      <c r="D12" s="70">
        <f>((C12-B12)/B12)*100</f>
        <v>-3.7648272305312016</v>
      </c>
      <c r="E12" s="69">
        <v>5397</v>
      </c>
      <c r="F12" s="69">
        <v>5349</v>
      </c>
      <c r="G12" s="71">
        <f>((F12-E12)/E12)*100</f>
        <v>-0.88938299055030567</v>
      </c>
    </row>
    <row r="13" spans="1:10">
      <c r="A13" s="90"/>
      <c r="B13" s="69"/>
      <c r="C13" s="69"/>
      <c r="D13" s="70"/>
      <c r="E13" s="69"/>
      <c r="F13" s="69"/>
      <c r="G13" s="71"/>
    </row>
    <row r="14" spans="1:10" ht="13.5" thickBot="1">
      <c r="A14" s="180" t="s">
        <v>112</v>
      </c>
      <c r="B14" s="181">
        <f>SUM(B9:B12)</f>
        <v>21628</v>
      </c>
      <c r="C14" s="181">
        <f>SUM(C9:C12)</f>
        <v>21185</v>
      </c>
      <c r="D14" s="182">
        <f>((C14-B14)/B14)*100</f>
        <v>-2.0482707601257628</v>
      </c>
      <c r="E14" s="181">
        <f>SUM(E9:E12)</f>
        <v>26882</v>
      </c>
      <c r="F14" s="181">
        <f>SUM(F9:F12)</f>
        <v>26568</v>
      </c>
      <c r="G14" s="183">
        <f>((F14-E14)/E14)*100</f>
        <v>-1.1680678520943382</v>
      </c>
    </row>
    <row r="15" spans="1:10">
      <c r="A15" s="91" t="s">
        <v>288</v>
      </c>
      <c r="B15" s="172"/>
      <c r="C15" s="172"/>
      <c r="D15" s="173"/>
      <c r="E15" s="172"/>
      <c r="F15" s="172"/>
      <c r="G15" s="173"/>
    </row>
    <row r="16" spans="1:10">
      <c r="A16" s="60" t="s">
        <v>151</v>
      </c>
      <c r="B16" s="172"/>
      <c r="C16" s="172"/>
      <c r="D16" s="173"/>
      <c r="E16" s="172"/>
      <c r="F16" s="172"/>
      <c r="G16" s="173"/>
    </row>
    <row r="17" spans="1:7">
      <c r="A17" s="60" t="s">
        <v>184</v>
      </c>
      <c r="B17" s="174"/>
      <c r="C17" s="174"/>
      <c r="D17" s="174"/>
      <c r="E17" s="174"/>
      <c r="F17" s="174"/>
      <c r="G17" s="61"/>
    </row>
    <row r="18" spans="1:7">
      <c r="A18" s="60" t="s">
        <v>185</v>
      </c>
      <c r="B18" s="62"/>
      <c r="C18" s="62"/>
      <c r="D18" s="61"/>
      <c r="E18" s="62"/>
      <c r="F18" s="62"/>
      <c r="G18" s="61"/>
    </row>
    <row r="19" spans="1:7">
      <c r="A19" s="60" t="s">
        <v>186</v>
      </c>
    </row>
    <row r="20" spans="1:7">
      <c r="A20" s="60" t="s">
        <v>188</v>
      </c>
    </row>
    <row r="21" spans="1:7">
      <c r="A21" s="60" t="s">
        <v>189</v>
      </c>
    </row>
    <row r="22" spans="1:7">
      <c r="A22" s="60" t="s">
        <v>190</v>
      </c>
    </row>
    <row r="23" spans="1:7">
      <c r="A23" s="60" t="s">
        <v>191</v>
      </c>
    </row>
  </sheetData>
  <mergeCells count="6">
    <mergeCell ref="A1:G1"/>
    <mergeCell ref="A3:G3"/>
    <mergeCell ref="A4:G4"/>
    <mergeCell ref="A6:A8"/>
    <mergeCell ref="B6:D7"/>
    <mergeCell ref="E6:G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ignoredErrors>
    <ignoredError sqref="E14:F14 B14:C14" formulaRange="1"/>
    <ignoredError sqref="D14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37</vt:i4>
      </vt:variant>
    </vt:vector>
  </HeadingPairs>
  <TitlesOfParts>
    <vt:vector size="74" baseType="lpstr">
      <vt:lpstr>16.1.1</vt:lpstr>
      <vt:lpstr>16.1.2</vt:lpstr>
      <vt:lpstr>16.1.3</vt:lpstr>
      <vt:lpstr>16.2.1</vt:lpstr>
      <vt:lpstr>16.2.2</vt:lpstr>
      <vt:lpstr>16.2.3</vt:lpstr>
      <vt:lpstr>16.3.1</vt:lpstr>
      <vt:lpstr>16.3.2</vt:lpstr>
      <vt:lpstr>16.3.3</vt:lpstr>
      <vt:lpstr>16.4.1</vt:lpstr>
      <vt:lpstr>16.4.2</vt:lpstr>
      <vt:lpstr>16.4.3</vt:lpstr>
      <vt:lpstr>16.5.1</vt:lpstr>
      <vt:lpstr>16.5.2</vt:lpstr>
      <vt:lpstr>16.5.3</vt:lpstr>
      <vt:lpstr>16.6</vt:lpstr>
      <vt:lpstr>16.7</vt:lpstr>
      <vt:lpstr>16.8.1</vt:lpstr>
      <vt:lpstr>16.8.2</vt:lpstr>
      <vt:lpstr>16.8.3</vt:lpstr>
      <vt:lpstr>16.9.1</vt:lpstr>
      <vt:lpstr>16.9.2</vt:lpstr>
      <vt:lpstr>16.9.3</vt:lpstr>
      <vt:lpstr>16.10.1</vt:lpstr>
      <vt:lpstr>16.10.2</vt:lpstr>
      <vt:lpstr>16.10.3</vt:lpstr>
      <vt:lpstr>16.11.1</vt:lpstr>
      <vt:lpstr>16.11.2</vt:lpstr>
      <vt:lpstr>16.11.3</vt:lpstr>
      <vt:lpstr>16.12.1 </vt:lpstr>
      <vt:lpstr>16.12.2</vt:lpstr>
      <vt:lpstr>16.13.1</vt:lpstr>
      <vt:lpstr>16.13.2</vt:lpstr>
      <vt:lpstr>16.14</vt:lpstr>
      <vt:lpstr>16.15 </vt:lpstr>
      <vt:lpstr>16.16</vt:lpstr>
      <vt:lpstr>16.17</vt:lpstr>
      <vt:lpstr>'16.1.1'!Área_de_impresión</vt:lpstr>
      <vt:lpstr>'16.1.2'!Área_de_impresión</vt:lpstr>
      <vt:lpstr>'16.1.3'!Área_de_impresión</vt:lpstr>
      <vt:lpstr>'16.10.1'!Área_de_impresión</vt:lpstr>
      <vt:lpstr>'16.10.2'!Área_de_impresión</vt:lpstr>
      <vt:lpstr>'16.10.3'!Área_de_impresión</vt:lpstr>
      <vt:lpstr>'16.11.1'!Área_de_impresión</vt:lpstr>
      <vt:lpstr>'16.11.2'!Área_de_impresión</vt:lpstr>
      <vt:lpstr>'16.11.3'!Área_de_impresión</vt:lpstr>
      <vt:lpstr>'16.12.1 '!Área_de_impresión</vt:lpstr>
      <vt:lpstr>'16.12.2'!Área_de_impresión</vt:lpstr>
      <vt:lpstr>'16.13.1'!Área_de_impresión</vt:lpstr>
      <vt:lpstr>'16.13.2'!Área_de_impresión</vt:lpstr>
      <vt:lpstr>'16.14'!Área_de_impresión</vt:lpstr>
      <vt:lpstr>'16.15 '!Área_de_impresión</vt:lpstr>
      <vt:lpstr>'16.16'!Área_de_impresión</vt:lpstr>
      <vt:lpstr>'16.17'!Área_de_impresión</vt:lpstr>
      <vt:lpstr>'16.2.1'!Área_de_impresión</vt:lpstr>
      <vt:lpstr>'16.2.2'!Área_de_impresión</vt:lpstr>
      <vt:lpstr>'16.2.3'!Área_de_impresión</vt:lpstr>
      <vt:lpstr>'16.3.1'!Área_de_impresión</vt:lpstr>
      <vt:lpstr>'16.3.2'!Área_de_impresión</vt:lpstr>
      <vt:lpstr>'16.3.3'!Área_de_impresión</vt:lpstr>
      <vt:lpstr>'16.4.1'!Área_de_impresión</vt:lpstr>
      <vt:lpstr>'16.4.2'!Área_de_impresión</vt:lpstr>
      <vt:lpstr>'16.4.3'!Área_de_impresión</vt:lpstr>
      <vt:lpstr>'16.5.1'!Área_de_impresión</vt:lpstr>
      <vt:lpstr>'16.5.2'!Área_de_impresión</vt:lpstr>
      <vt:lpstr>'16.5.3'!Área_de_impresión</vt:lpstr>
      <vt:lpstr>'16.6'!Área_de_impresión</vt:lpstr>
      <vt:lpstr>'16.7'!Área_de_impresión</vt:lpstr>
      <vt:lpstr>'16.8.1'!Área_de_impresión</vt:lpstr>
      <vt:lpstr>'16.8.2'!Área_de_impresión</vt:lpstr>
      <vt:lpstr>'16.8.3'!Área_de_impresión</vt:lpstr>
      <vt:lpstr>'16.9.1'!Área_de_impresión</vt:lpstr>
      <vt:lpstr>'16.9.2'!Área_de_impresión</vt:lpstr>
      <vt:lpstr>'16.9.3'!Área_de_impresión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Administrador</cp:lastModifiedBy>
  <cp:lastPrinted>2017-05-31T09:53:08Z</cp:lastPrinted>
  <dcterms:created xsi:type="dcterms:W3CDTF">2001-06-19T15:32:58Z</dcterms:created>
  <dcterms:modified xsi:type="dcterms:W3CDTF">2017-05-31T09:53:17Z</dcterms:modified>
</cp:coreProperties>
</file>